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fileSharing userName="Musson, Curtis" algorithmName="SHA-512" hashValue="+dLL8xe8waZrhtZuBNhXqMyl5mD9lRxVH8mCU3dLpmdC4HTTyBEtZspA0wa6zsQv/ZNtoc6wNPVH+NtL16XZoQ==" saltValue="1KPVQCF2GOconObo8RnTYQ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4\Draft_2024\"/>
    </mc:Choice>
  </mc:AlternateContent>
  <xr:revisionPtr revIDLastSave="0" documentId="13_ncr:10001_{928468BE-2BAA-4FA2-9210-BC592D1D73D0}" xr6:coauthVersionLast="47" xr6:coauthVersionMax="47" xr10:uidLastSave="{00000000-0000-0000-0000-000000000000}"/>
  <bookViews>
    <workbookView xWindow="-28920" yWindow="-120" windowWidth="29040" windowHeight="15840" xr2:uid="{B1C3C113-09C5-4C8B-A624-4BF04DCD1459}"/>
  </bookViews>
  <sheets>
    <sheet name="2024" sheetId="2" r:id="rId1"/>
    <sheet name="DOSAT_CM" sheetId="11" r:id="rId2"/>
    <sheet name="csv" sheetId="10" state="hidden" r:id="rId3"/>
    <sheet name="work" sheetId="3" state="hidden" r:id="rId4"/>
    <sheet name="LVI" sheetId="4" r:id="rId5"/>
    <sheet name="StreamBio" sheetId="9" r:id="rId6"/>
    <sheet name="KOD" sheetId="12" state="hidden" r:id="rId7"/>
  </sheets>
  <externalReferences>
    <externalReference r:id="rId8"/>
  </externalReferences>
  <definedNames>
    <definedName name="_xlnm._FilterDatabase" localSheetId="0" hidden="1">'2024'!$A$1:$R$1634</definedName>
    <definedName name="_xlnm._FilterDatabase" localSheetId="2" hidden="1">csv!$A$1:$J$566</definedName>
    <definedName name="_xlnm._FilterDatabase" localSheetId="1" hidden="1">DOSAT_CM!$A$1:$E$1</definedName>
    <definedName name="_xlnm._FilterDatabase" localSheetId="6" hidden="1">KOD!$A$1:$E$41</definedName>
    <definedName name="_xlnm._FilterDatabase" localSheetId="4" hidden="1">LVI!$A$8:$D$152</definedName>
    <definedName name="_xlnm._FilterDatabase" localSheetId="3" hidden="1">work!$A$1:$Y$631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51" i="2" l="1"/>
  <c r="L1150" i="2"/>
  <c r="L1149" i="2"/>
  <c r="L1152" i="2"/>
  <c r="L94" i="2"/>
  <c r="L1278" i="2"/>
  <c r="L495" i="2"/>
  <c r="L494" i="2"/>
  <c r="L493" i="2"/>
  <c r="L492" i="2"/>
  <c r="L491" i="2"/>
  <c r="L490" i="2"/>
  <c r="L489" i="2"/>
  <c r="L566" i="2"/>
  <c r="L565" i="2"/>
  <c r="L564" i="2"/>
  <c r="L563" i="2"/>
  <c r="L562" i="2"/>
  <c r="L561" i="2"/>
  <c r="L560" i="2"/>
  <c r="L457" i="2"/>
  <c r="L456" i="2"/>
  <c r="L455" i="2"/>
  <c r="L454" i="2"/>
  <c r="L453" i="2"/>
  <c r="L452" i="2"/>
  <c r="L451" i="2"/>
  <c r="L536" i="2"/>
  <c r="L535" i="2"/>
  <c r="L534" i="2"/>
  <c r="L533" i="2"/>
  <c r="L532" i="2"/>
  <c r="L531" i="2"/>
  <c r="L530" i="2"/>
  <c r="L1462" i="2"/>
  <c r="L1461" i="2"/>
  <c r="L1460" i="2"/>
  <c r="L1459" i="2"/>
  <c r="L1458" i="2"/>
  <c r="L1457" i="2"/>
  <c r="L1448" i="2"/>
  <c r="L1447" i="2"/>
  <c r="L1446" i="2"/>
  <c r="L1445" i="2"/>
  <c r="L1444" i="2"/>
  <c r="L1443" i="2"/>
  <c r="L1442" i="2"/>
  <c r="L1437" i="2"/>
  <c r="L1436" i="2"/>
  <c r="L1435" i="2"/>
  <c r="L1434" i="2"/>
  <c r="L1433" i="2"/>
  <c r="L1432" i="2"/>
  <c r="L1425" i="2"/>
  <c r="L1424" i="2"/>
  <c r="L1423" i="2"/>
  <c r="L1422" i="2"/>
  <c r="L1421" i="2"/>
  <c r="L1420" i="2"/>
  <c r="L1396" i="2"/>
  <c r="L1395" i="2"/>
  <c r="L1394" i="2"/>
  <c r="L1393" i="2"/>
  <c r="L1392" i="2"/>
  <c r="L1391" i="2"/>
  <c r="L1390" i="2"/>
  <c r="L292" i="2"/>
  <c r="L291" i="2"/>
  <c r="L290" i="2"/>
  <c r="L289" i="2"/>
  <c r="L288" i="2"/>
  <c r="L287" i="2"/>
  <c r="L363" i="2"/>
  <c r="L362" i="2"/>
  <c r="L361" i="2"/>
  <c r="L360" i="2"/>
  <c r="L359" i="2"/>
  <c r="L358" i="2"/>
  <c r="L1605" i="2"/>
  <c r="L1604" i="2"/>
  <c r="L1603" i="2"/>
  <c r="L1602" i="2"/>
  <c r="L1601" i="2"/>
  <c r="L1600" i="2"/>
  <c r="L1599" i="2"/>
  <c r="L862" i="2"/>
  <c r="L861" i="2"/>
  <c r="L860" i="2"/>
  <c r="L859" i="2"/>
  <c r="L858" i="2"/>
  <c r="L857" i="2"/>
  <c r="L856" i="2"/>
  <c r="L680" i="2"/>
  <c r="L679" i="2"/>
  <c r="L678" i="2"/>
  <c r="L677" i="2"/>
  <c r="L676" i="2"/>
  <c r="L675" i="2"/>
  <c r="L674" i="2"/>
  <c r="L1090" i="2"/>
  <c r="L1089" i="2"/>
  <c r="L1088" i="2"/>
  <c r="L1087" i="2"/>
  <c r="L1086" i="2"/>
  <c r="L1085" i="2"/>
  <c r="L1084" i="2"/>
  <c r="L1081" i="2"/>
  <c r="L1080" i="2"/>
  <c r="L1079" i="2"/>
  <c r="L1078" i="2"/>
  <c r="L1077" i="2"/>
  <c r="L1076" i="2"/>
  <c r="L1075" i="2"/>
  <c r="L874" i="2"/>
  <c r="L873" i="2"/>
  <c r="L872" i="2"/>
  <c r="L871" i="2"/>
  <c r="L870" i="2"/>
  <c r="L869" i="2"/>
  <c r="L790" i="2"/>
  <c r="L789" i="2"/>
  <c r="L788" i="2"/>
  <c r="L787" i="2"/>
  <c r="L786" i="2"/>
  <c r="L785" i="2"/>
  <c r="L11" i="2"/>
  <c r="L10" i="2"/>
  <c r="L9" i="2"/>
  <c r="L8" i="2"/>
  <c r="L7" i="2"/>
  <c r="L6" i="2"/>
  <c r="L49" i="2"/>
  <c r="L48" i="2"/>
  <c r="L47" i="2"/>
  <c r="L46" i="2"/>
  <c r="L45" i="2"/>
  <c r="L44" i="2"/>
  <c r="L43" i="2"/>
  <c r="L395" i="2"/>
  <c r="L394" i="2"/>
  <c r="L393" i="2"/>
  <c r="L392" i="2"/>
  <c r="L391" i="2"/>
  <c r="L390" i="2"/>
  <c r="L352" i="2"/>
  <c r="L351" i="2"/>
  <c r="L350" i="2"/>
  <c r="L349" i="2"/>
  <c r="L348" i="2"/>
  <c r="L347" i="2"/>
  <c r="L346" i="2"/>
  <c r="L201" i="2"/>
  <c r="L200" i="2"/>
  <c r="L199" i="2"/>
  <c r="L198" i="2"/>
  <c r="L197" i="2"/>
  <c r="L196" i="2"/>
  <c r="L195" i="2"/>
  <c r="L189" i="2"/>
  <c r="L188" i="2"/>
  <c r="L187" i="2"/>
  <c r="L186" i="2"/>
  <c r="L185" i="2"/>
  <c r="L184" i="2"/>
  <c r="L183" i="2"/>
  <c r="L968" i="2"/>
  <c r="L967" i="2"/>
  <c r="L966" i="2"/>
  <c r="L965" i="2"/>
  <c r="L964" i="2"/>
  <c r="L963" i="2"/>
  <c r="L962" i="2"/>
  <c r="L991" i="2"/>
  <c r="L990" i="2"/>
  <c r="L989" i="2"/>
  <c r="L988" i="2"/>
  <c r="L987" i="2"/>
  <c r="L986" i="2"/>
  <c r="L957" i="2"/>
  <c r="L956" i="2"/>
  <c r="L955" i="2"/>
  <c r="L954" i="2"/>
  <c r="L953" i="2"/>
  <c r="L952" i="2"/>
  <c r="L1018" i="2"/>
  <c r="L1017" i="2"/>
  <c r="L1016" i="2"/>
  <c r="L1015" i="2"/>
  <c r="L1014" i="2"/>
  <c r="L1013" i="2"/>
  <c r="L1320" i="2"/>
  <c r="L1319" i="2"/>
  <c r="L1318" i="2"/>
  <c r="L1317" i="2"/>
  <c r="L1316" i="2"/>
  <c r="L1315" i="2"/>
  <c r="L1314" i="2"/>
  <c r="L667" i="2"/>
  <c r="L666" i="2"/>
  <c r="L665" i="2"/>
  <c r="L664" i="2"/>
  <c r="L663" i="2"/>
  <c r="L662" i="2"/>
  <c r="L661" i="2"/>
  <c r="L1309" i="2"/>
  <c r="L1308" i="2"/>
  <c r="L1307" i="2"/>
  <c r="L1306" i="2"/>
  <c r="L1305" i="2"/>
  <c r="L1304" i="2"/>
  <c r="L1303" i="2"/>
  <c r="L1302" i="2"/>
  <c r="L1172" i="2"/>
  <c r="L1171" i="2"/>
  <c r="L1170" i="2"/>
  <c r="L1169" i="2"/>
  <c r="L1168" i="2"/>
  <c r="L1167" i="2"/>
  <c r="L1284" i="2"/>
  <c r="L1283" i="2"/>
  <c r="L1282" i="2"/>
  <c r="L1281" i="2"/>
  <c r="L1280" i="2"/>
  <c r="L1279" i="2"/>
  <c r="L1273" i="2"/>
  <c r="L1272" i="2"/>
  <c r="L1271" i="2"/>
  <c r="L1270" i="2"/>
  <c r="L1269" i="2"/>
  <c r="L1268" i="2"/>
  <c r="L1235" i="2"/>
  <c r="L1234" i="2"/>
  <c r="L1233" i="2"/>
  <c r="L1232" i="2"/>
  <c r="L1231" i="2"/>
  <c r="L1230" i="2"/>
  <c r="L1229" i="2"/>
  <c r="L1183" i="2"/>
  <c r="L1182" i="2"/>
  <c r="L1181" i="2"/>
  <c r="L1180" i="2"/>
  <c r="L1179" i="2"/>
  <c r="L1178" i="2"/>
  <c r="L1177" i="2"/>
  <c r="L134" i="2"/>
  <c r="L133" i="2"/>
  <c r="L132" i="2"/>
  <c r="L136" i="2"/>
  <c r="L135" i="2"/>
  <c r="L138" i="2"/>
  <c r="L137" i="2"/>
  <c r="L17" i="2"/>
  <c r="L18" i="2"/>
  <c r="L19" i="2"/>
  <c r="L16" i="2"/>
  <c r="L22" i="2"/>
  <c r="L23" i="2"/>
  <c r="L20" i="2"/>
  <c r="L21" i="2"/>
  <c r="L498" i="2"/>
  <c r="L496" i="2"/>
  <c r="L1332" i="2"/>
  <c r="L1333" i="2"/>
  <c r="L1334" i="2"/>
  <c r="L1571" i="2"/>
  <c r="L1572" i="2"/>
  <c r="L1573" i="2"/>
  <c r="L1574" i="2"/>
  <c r="L1575" i="2"/>
  <c r="L1576" i="2"/>
  <c r="L1577" i="2"/>
  <c r="L1578" i="2"/>
  <c r="L1579" i="2"/>
  <c r="L1580" i="2"/>
  <c r="L1581" i="2"/>
  <c r="L1582" i="2"/>
  <c r="L1583" i="2"/>
  <c r="L1584" i="2"/>
  <c r="L1585" i="2"/>
  <c r="L1586" i="2"/>
  <c r="L1587" i="2"/>
  <c r="L1588" i="2"/>
  <c r="L1589" i="2"/>
  <c r="L1590" i="2"/>
  <c r="L1591" i="2"/>
  <c r="L1592" i="2"/>
  <c r="L1593" i="2"/>
  <c r="L1594" i="2"/>
  <c r="L1595" i="2"/>
  <c r="L1596" i="2"/>
  <c r="L1597" i="2"/>
  <c r="L1598" i="2"/>
  <c r="L1606" i="2"/>
  <c r="L1607" i="2"/>
  <c r="L1608" i="2"/>
  <c r="L1609" i="2"/>
  <c r="L1610" i="2"/>
  <c r="L1611" i="2"/>
  <c r="L1612" i="2"/>
  <c r="L1613" i="2"/>
  <c r="L1614" i="2"/>
  <c r="L1615" i="2"/>
  <c r="L1616" i="2"/>
  <c r="L1617" i="2"/>
  <c r="L1618" i="2"/>
  <c r="L1619" i="2"/>
  <c r="L1620" i="2"/>
  <c r="L1621" i="2"/>
  <c r="L1622" i="2"/>
  <c r="L1623" i="2"/>
  <c r="L1624" i="2"/>
  <c r="L1625" i="2"/>
  <c r="L1626" i="2"/>
  <c r="L1627" i="2"/>
  <c r="L1628" i="2"/>
  <c r="L1629" i="2"/>
  <c r="L1630" i="2"/>
  <c r="L1631" i="2"/>
  <c r="L1632" i="2"/>
  <c r="L1633" i="2"/>
  <c r="L1634" i="2"/>
  <c r="L80" i="2"/>
  <c r="A1" i="10" l="1" a="1"/>
  <c r="A1" i="10" s="1"/>
  <c r="D15" i="12"/>
  <c r="E15" i="12"/>
  <c r="L336" i="2"/>
  <c r="L3" i="2"/>
  <c r="L4" i="2"/>
  <c r="L5" i="2"/>
  <c r="L12" i="2"/>
  <c r="L13" i="2"/>
  <c r="L14" i="2"/>
  <c r="L15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90" i="2"/>
  <c r="L191" i="2"/>
  <c r="L192" i="2"/>
  <c r="L193" i="2"/>
  <c r="L194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7" i="2"/>
  <c r="L338" i="2"/>
  <c r="L339" i="2"/>
  <c r="L340" i="2"/>
  <c r="L341" i="2"/>
  <c r="L342" i="2"/>
  <c r="L343" i="2"/>
  <c r="L344" i="2"/>
  <c r="L345" i="2"/>
  <c r="L353" i="2"/>
  <c r="L354" i="2"/>
  <c r="L355" i="2"/>
  <c r="L356" i="2"/>
  <c r="L357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97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L514" i="2"/>
  <c r="L515" i="2"/>
  <c r="L516" i="2"/>
  <c r="L517" i="2"/>
  <c r="L518" i="2"/>
  <c r="L519" i="2"/>
  <c r="L520" i="2"/>
  <c r="L521" i="2"/>
  <c r="L522" i="2"/>
  <c r="L523" i="2"/>
  <c r="L524" i="2"/>
  <c r="L525" i="2"/>
  <c r="L526" i="2"/>
  <c r="L527" i="2"/>
  <c r="L528" i="2"/>
  <c r="L529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7" i="2"/>
  <c r="L568" i="2"/>
  <c r="L569" i="2"/>
  <c r="L570" i="2"/>
  <c r="L571" i="2"/>
  <c r="L572" i="2"/>
  <c r="L573" i="2"/>
  <c r="L574" i="2"/>
  <c r="L575" i="2"/>
  <c r="L576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5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L659" i="2"/>
  <c r="L660" i="2"/>
  <c r="L668" i="2"/>
  <c r="L669" i="2"/>
  <c r="L670" i="2"/>
  <c r="L671" i="2"/>
  <c r="L672" i="2"/>
  <c r="L673" i="2"/>
  <c r="L681" i="2"/>
  <c r="L682" i="2"/>
  <c r="L683" i="2"/>
  <c r="L684" i="2"/>
  <c r="L685" i="2"/>
  <c r="L686" i="2"/>
  <c r="L687" i="2"/>
  <c r="L688" i="2"/>
  <c r="L689" i="2"/>
  <c r="L694" i="2"/>
  <c r="L695" i="2"/>
  <c r="L696" i="2"/>
  <c r="L697" i="2"/>
  <c r="L698" i="2"/>
  <c r="L699" i="2"/>
  <c r="L700" i="2"/>
  <c r="L701" i="2"/>
  <c r="L702" i="2"/>
  <c r="L703" i="2"/>
  <c r="L704" i="2"/>
  <c r="L705" i="2"/>
  <c r="L706" i="2"/>
  <c r="L707" i="2"/>
  <c r="L708" i="2"/>
  <c r="L709" i="2"/>
  <c r="L710" i="2"/>
  <c r="L711" i="2"/>
  <c r="L712" i="2"/>
  <c r="L713" i="2"/>
  <c r="L714" i="2"/>
  <c r="L715" i="2"/>
  <c r="L716" i="2"/>
  <c r="L717" i="2"/>
  <c r="L718" i="2"/>
  <c r="L719" i="2"/>
  <c r="L720" i="2"/>
  <c r="L721" i="2"/>
  <c r="L722" i="2"/>
  <c r="L723" i="2"/>
  <c r="L724" i="2"/>
  <c r="L725" i="2"/>
  <c r="L726" i="2"/>
  <c r="L727" i="2"/>
  <c r="L728" i="2"/>
  <c r="L729" i="2"/>
  <c r="L730" i="2"/>
  <c r="L731" i="2"/>
  <c r="L732" i="2"/>
  <c r="L733" i="2"/>
  <c r="L734" i="2"/>
  <c r="L735" i="2"/>
  <c r="L736" i="2"/>
  <c r="L737" i="2"/>
  <c r="L738" i="2"/>
  <c r="L739" i="2"/>
  <c r="L740" i="2"/>
  <c r="L741" i="2"/>
  <c r="L742" i="2"/>
  <c r="L743" i="2"/>
  <c r="L744" i="2"/>
  <c r="L745" i="2"/>
  <c r="L746" i="2"/>
  <c r="L747" i="2"/>
  <c r="L748" i="2"/>
  <c r="L749" i="2"/>
  <c r="L750" i="2"/>
  <c r="L751" i="2"/>
  <c r="L752" i="2"/>
  <c r="L753" i="2"/>
  <c r="L754" i="2"/>
  <c r="L755" i="2"/>
  <c r="L756" i="2"/>
  <c r="L757" i="2"/>
  <c r="L758" i="2"/>
  <c r="L759" i="2"/>
  <c r="L760" i="2"/>
  <c r="L761" i="2"/>
  <c r="L762" i="2"/>
  <c r="L763" i="2"/>
  <c r="L764" i="2"/>
  <c r="L765" i="2"/>
  <c r="L766" i="2"/>
  <c r="L767" i="2"/>
  <c r="L768" i="2"/>
  <c r="L769" i="2"/>
  <c r="L770" i="2"/>
  <c r="L771" i="2"/>
  <c r="L772" i="2"/>
  <c r="L773" i="2"/>
  <c r="L774" i="2"/>
  <c r="L775" i="2"/>
  <c r="L776" i="2"/>
  <c r="L777" i="2"/>
  <c r="L778" i="2"/>
  <c r="L779" i="2"/>
  <c r="L780" i="2"/>
  <c r="L781" i="2"/>
  <c r="L782" i="2"/>
  <c r="L783" i="2"/>
  <c r="L784" i="2"/>
  <c r="L791" i="2"/>
  <c r="L792" i="2"/>
  <c r="L793" i="2"/>
  <c r="L794" i="2"/>
  <c r="L795" i="2"/>
  <c r="L796" i="2"/>
  <c r="L797" i="2"/>
  <c r="L798" i="2"/>
  <c r="L799" i="2"/>
  <c r="L800" i="2"/>
  <c r="L801" i="2"/>
  <c r="L802" i="2"/>
  <c r="L803" i="2"/>
  <c r="L804" i="2"/>
  <c r="L805" i="2"/>
  <c r="L806" i="2"/>
  <c r="L807" i="2"/>
  <c r="L808" i="2"/>
  <c r="L809" i="2"/>
  <c r="L810" i="2"/>
  <c r="L811" i="2"/>
  <c r="L812" i="2"/>
  <c r="L813" i="2"/>
  <c r="L814" i="2"/>
  <c r="L815" i="2"/>
  <c r="L816" i="2"/>
  <c r="L817" i="2"/>
  <c r="L818" i="2"/>
  <c r="L819" i="2"/>
  <c r="L820" i="2"/>
  <c r="L821" i="2"/>
  <c r="L822" i="2"/>
  <c r="L823" i="2"/>
  <c r="L824" i="2"/>
  <c r="L825" i="2"/>
  <c r="L826" i="2"/>
  <c r="L827" i="2"/>
  <c r="L828" i="2"/>
  <c r="L829" i="2"/>
  <c r="L830" i="2"/>
  <c r="L831" i="2"/>
  <c r="L832" i="2"/>
  <c r="L833" i="2"/>
  <c r="L834" i="2"/>
  <c r="L835" i="2"/>
  <c r="L836" i="2"/>
  <c r="L837" i="2"/>
  <c r="L838" i="2"/>
  <c r="L839" i="2"/>
  <c r="L840" i="2"/>
  <c r="L841" i="2"/>
  <c r="L842" i="2"/>
  <c r="L843" i="2"/>
  <c r="L844" i="2"/>
  <c r="L845" i="2"/>
  <c r="L846" i="2"/>
  <c r="L847" i="2"/>
  <c r="L848" i="2"/>
  <c r="L849" i="2"/>
  <c r="L850" i="2"/>
  <c r="L851" i="2"/>
  <c r="L852" i="2"/>
  <c r="L853" i="2"/>
  <c r="L854" i="2"/>
  <c r="L855" i="2"/>
  <c r="L863" i="2"/>
  <c r="L864" i="2"/>
  <c r="L865" i="2"/>
  <c r="L866" i="2"/>
  <c r="L867" i="2"/>
  <c r="L868" i="2"/>
  <c r="L875" i="2"/>
  <c r="L876" i="2"/>
  <c r="L877" i="2"/>
  <c r="L878" i="2"/>
  <c r="L879" i="2"/>
  <c r="L880" i="2"/>
  <c r="L881" i="2"/>
  <c r="L882" i="2"/>
  <c r="L883" i="2"/>
  <c r="L884" i="2"/>
  <c r="L885" i="2"/>
  <c r="L886" i="2"/>
  <c r="L887" i="2"/>
  <c r="L888" i="2"/>
  <c r="L889" i="2"/>
  <c r="L890" i="2"/>
  <c r="L891" i="2"/>
  <c r="L892" i="2"/>
  <c r="L893" i="2"/>
  <c r="L894" i="2"/>
  <c r="L895" i="2"/>
  <c r="L896" i="2"/>
  <c r="L897" i="2"/>
  <c r="L898" i="2"/>
  <c r="L899" i="2"/>
  <c r="L900" i="2"/>
  <c r="L901" i="2"/>
  <c r="L902" i="2"/>
  <c r="L903" i="2"/>
  <c r="L904" i="2"/>
  <c r="L905" i="2"/>
  <c r="L906" i="2"/>
  <c r="L907" i="2"/>
  <c r="L908" i="2"/>
  <c r="L909" i="2"/>
  <c r="L910" i="2"/>
  <c r="L911" i="2"/>
  <c r="L912" i="2"/>
  <c r="L913" i="2"/>
  <c r="L914" i="2"/>
  <c r="L915" i="2"/>
  <c r="L916" i="2"/>
  <c r="L917" i="2"/>
  <c r="L918" i="2"/>
  <c r="L919" i="2"/>
  <c r="L920" i="2"/>
  <c r="L921" i="2"/>
  <c r="L922" i="2"/>
  <c r="L923" i="2"/>
  <c r="L924" i="2"/>
  <c r="L925" i="2"/>
  <c r="L926" i="2"/>
  <c r="L927" i="2"/>
  <c r="L928" i="2"/>
  <c r="L929" i="2"/>
  <c r="L930" i="2"/>
  <c r="L931" i="2"/>
  <c r="L932" i="2"/>
  <c r="L933" i="2"/>
  <c r="L934" i="2"/>
  <c r="L935" i="2"/>
  <c r="L936" i="2"/>
  <c r="L937" i="2"/>
  <c r="L938" i="2"/>
  <c r="L939" i="2"/>
  <c r="L940" i="2"/>
  <c r="L941" i="2"/>
  <c r="L942" i="2"/>
  <c r="L943" i="2"/>
  <c r="L944" i="2"/>
  <c r="L945" i="2"/>
  <c r="L946" i="2"/>
  <c r="L947" i="2"/>
  <c r="L948" i="2"/>
  <c r="L949" i="2"/>
  <c r="L950" i="2"/>
  <c r="L951" i="2"/>
  <c r="L958" i="2"/>
  <c r="L959" i="2"/>
  <c r="L960" i="2"/>
  <c r="L961" i="2"/>
  <c r="L969" i="2"/>
  <c r="L970" i="2"/>
  <c r="L971" i="2"/>
  <c r="L972" i="2"/>
  <c r="L973" i="2"/>
  <c r="L974" i="2"/>
  <c r="L975" i="2"/>
  <c r="L976" i="2"/>
  <c r="L977" i="2"/>
  <c r="L978" i="2"/>
  <c r="L979" i="2"/>
  <c r="L980" i="2"/>
  <c r="L981" i="2"/>
  <c r="L982" i="2"/>
  <c r="L983" i="2"/>
  <c r="L984" i="2"/>
  <c r="L985" i="2"/>
  <c r="L992" i="2"/>
  <c r="L993" i="2"/>
  <c r="L994" i="2"/>
  <c r="L995" i="2"/>
  <c r="L996" i="2"/>
  <c r="L997" i="2"/>
  <c r="L998" i="2"/>
  <c r="L999" i="2"/>
  <c r="L1000" i="2"/>
  <c r="L1001" i="2"/>
  <c r="L1002" i="2"/>
  <c r="L1003" i="2"/>
  <c r="L1004" i="2"/>
  <c r="L1005" i="2"/>
  <c r="L1006" i="2"/>
  <c r="L1007" i="2"/>
  <c r="L1008" i="2"/>
  <c r="L1009" i="2"/>
  <c r="L1010" i="2"/>
  <c r="L1011" i="2"/>
  <c r="L1012" i="2"/>
  <c r="L1019" i="2"/>
  <c r="L1020" i="2"/>
  <c r="L1021" i="2"/>
  <c r="L1022" i="2"/>
  <c r="L1023" i="2"/>
  <c r="L1024" i="2"/>
  <c r="L1025" i="2"/>
  <c r="L1026" i="2"/>
  <c r="L1027" i="2"/>
  <c r="L1028" i="2"/>
  <c r="L1029" i="2"/>
  <c r="L1030" i="2"/>
  <c r="L1031" i="2"/>
  <c r="L1032" i="2"/>
  <c r="L1033" i="2"/>
  <c r="L1034" i="2"/>
  <c r="L1035" i="2"/>
  <c r="L1036" i="2"/>
  <c r="L1037" i="2"/>
  <c r="L1038" i="2"/>
  <c r="L1039" i="2"/>
  <c r="L1040" i="2"/>
  <c r="L1041" i="2"/>
  <c r="L1042" i="2"/>
  <c r="L1043" i="2"/>
  <c r="L1044" i="2"/>
  <c r="L1045" i="2"/>
  <c r="L1046" i="2"/>
  <c r="L1047" i="2"/>
  <c r="L1048" i="2"/>
  <c r="L1049" i="2"/>
  <c r="L1050" i="2"/>
  <c r="L1051" i="2"/>
  <c r="L1052" i="2"/>
  <c r="L1053" i="2"/>
  <c r="L1054" i="2"/>
  <c r="L1055" i="2"/>
  <c r="L1056" i="2"/>
  <c r="L1057" i="2"/>
  <c r="L1058" i="2"/>
  <c r="L1059" i="2"/>
  <c r="L1060" i="2"/>
  <c r="L1061" i="2"/>
  <c r="L1062" i="2"/>
  <c r="L1063" i="2"/>
  <c r="L1064" i="2"/>
  <c r="L1065" i="2"/>
  <c r="L1066" i="2"/>
  <c r="L1067" i="2"/>
  <c r="L1068" i="2"/>
  <c r="L1069" i="2"/>
  <c r="L1070" i="2"/>
  <c r="L1071" i="2"/>
  <c r="L1072" i="2"/>
  <c r="L1073" i="2"/>
  <c r="L1074" i="2"/>
  <c r="L1082" i="2"/>
  <c r="L1083" i="2"/>
  <c r="L1091" i="2"/>
  <c r="L1092" i="2"/>
  <c r="L1093" i="2"/>
  <c r="L1094" i="2"/>
  <c r="L1095" i="2"/>
  <c r="L1096" i="2"/>
  <c r="L1097" i="2"/>
  <c r="L1098" i="2"/>
  <c r="L1099" i="2"/>
  <c r="L1100" i="2"/>
  <c r="L1101" i="2"/>
  <c r="L1102" i="2"/>
  <c r="L1103" i="2"/>
  <c r="L1104" i="2"/>
  <c r="L1105" i="2"/>
  <c r="L1106" i="2"/>
  <c r="L1107" i="2"/>
  <c r="L1108" i="2"/>
  <c r="L1109" i="2"/>
  <c r="L1110" i="2"/>
  <c r="L1111" i="2"/>
  <c r="L1112" i="2"/>
  <c r="L1113" i="2"/>
  <c r="L1114" i="2"/>
  <c r="L1115" i="2"/>
  <c r="L1116" i="2"/>
  <c r="L1117" i="2"/>
  <c r="L1118" i="2"/>
  <c r="L1119" i="2"/>
  <c r="L1120" i="2"/>
  <c r="L1121" i="2"/>
  <c r="L1122" i="2"/>
  <c r="L1123" i="2"/>
  <c r="L1124" i="2"/>
  <c r="L1125" i="2"/>
  <c r="L1126" i="2"/>
  <c r="L1127" i="2"/>
  <c r="L1128" i="2"/>
  <c r="L1129" i="2"/>
  <c r="L1130" i="2"/>
  <c r="L1131" i="2"/>
  <c r="L1132" i="2"/>
  <c r="L1133" i="2"/>
  <c r="L1134" i="2"/>
  <c r="L1135" i="2"/>
  <c r="L1136" i="2"/>
  <c r="L1137" i="2"/>
  <c r="L1138" i="2"/>
  <c r="L1139" i="2"/>
  <c r="L1140" i="2"/>
  <c r="L1141" i="2"/>
  <c r="L1142" i="2"/>
  <c r="L1143" i="2"/>
  <c r="L1144" i="2"/>
  <c r="L1145" i="2"/>
  <c r="L1146" i="2"/>
  <c r="L1147" i="2"/>
  <c r="L1148" i="2"/>
  <c r="L1153" i="2"/>
  <c r="L1154" i="2"/>
  <c r="L1155" i="2"/>
  <c r="L1156" i="2"/>
  <c r="L1157" i="2"/>
  <c r="L1158" i="2"/>
  <c r="L1159" i="2"/>
  <c r="L1160" i="2"/>
  <c r="L1161" i="2"/>
  <c r="L1162" i="2"/>
  <c r="L1163" i="2"/>
  <c r="L1164" i="2"/>
  <c r="L1165" i="2"/>
  <c r="L1166" i="2"/>
  <c r="L1173" i="2"/>
  <c r="L1174" i="2"/>
  <c r="L1175" i="2"/>
  <c r="L1176" i="2"/>
  <c r="L1184" i="2"/>
  <c r="L1185" i="2"/>
  <c r="L1186" i="2"/>
  <c r="L1187" i="2"/>
  <c r="L1188" i="2"/>
  <c r="L1189" i="2"/>
  <c r="L1190" i="2"/>
  <c r="L1191" i="2"/>
  <c r="L1192" i="2"/>
  <c r="L1193" i="2"/>
  <c r="L1194" i="2"/>
  <c r="L1195" i="2"/>
  <c r="L1196" i="2"/>
  <c r="L1197" i="2"/>
  <c r="L1198" i="2"/>
  <c r="L1199" i="2"/>
  <c r="L1200" i="2"/>
  <c r="L1201" i="2"/>
  <c r="L1202" i="2"/>
  <c r="L1203" i="2"/>
  <c r="L1204" i="2"/>
  <c r="L1205" i="2"/>
  <c r="L1206" i="2"/>
  <c r="L1207" i="2"/>
  <c r="L1208" i="2"/>
  <c r="L1209" i="2"/>
  <c r="L1210" i="2"/>
  <c r="L1211" i="2"/>
  <c r="L1212" i="2"/>
  <c r="L1213" i="2"/>
  <c r="L1214" i="2"/>
  <c r="L1215" i="2"/>
  <c r="L1216" i="2"/>
  <c r="L1217" i="2"/>
  <c r="L1218" i="2"/>
  <c r="L1219" i="2"/>
  <c r="L1220" i="2"/>
  <c r="L1221" i="2"/>
  <c r="L1222" i="2"/>
  <c r="L1223" i="2"/>
  <c r="L1224" i="2"/>
  <c r="L1225" i="2"/>
  <c r="L1226" i="2"/>
  <c r="L1227" i="2"/>
  <c r="L1228" i="2"/>
  <c r="L1236" i="2"/>
  <c r="L1237" i="2"/>
  <c r="L1238" i="2"/>
  <c r="L1239" i="2"/>
  <c r="L1240" i="2"/>
  <c r="L1241" i="2"/>
  <c r="L1242" i="2"/>
  <c r="L1243" i="2"/>
  <c r="L1244" i="2"/>
  <c r="L1245" i="2"/>
  <c r="L1246" i="2"/>
  <c r="L1247" i="2"/>
  <c r="L1248" i="2"/>
  <c r="L1249" i="2"/>
  <c r="L1250" i="2"/>
  <c r="L1251" i="2"/>
  <c r="L1252" i="2"/>
  <c r="L1253" i="2"/>
  <c r="L1254" i="2"/>
  <c r="L1255" i="2"/>
  <c r="L1256" i="2"/>
  <c r="L1257" i="2"/>
  <c r="L1258" i="2"/>
  <c r="L1259" i="2"/>
  <c r="L1260" i="2"/>
  <c r="L1261" i="2"/>
  <c r="L1262" i="2"/>
  <c r="L1263" i="2"/>
  <c r="L1264" i="2"/>
  <c r="L1265" i="2"/>
  <c r="L1266" i="2"/>
  <c r="L1267" i="2"/>
  <c r="L1274" i="2"/>
  <c r="L1275" i="2"/>
  <c r="L1276" i="2"/>
  <c r="L1277" i="2"/>
  <c r="L1285" i="2"/>
  <c r="L1286" i="2"/>
  <c r="L1287" i="2"/>
  <c r="L1288" i="2"/>
  <c r="L1289" i="2"/>
  <c r="L1290" i="2"/>
  <c r="L1291" i="2"/>
  <c r="L1292" i="2"/>
  <c r="L1293" i="2"/>
  <c r="L1294" i="2"/>
  <c r="L1295" i="2"/>
  <c r="L1296" i="2"/>
  <c r="L1297" i="2"/>
  <c r="L1298" i="2"/>
  <c r="L1299" i="2"/>
  <c r="L1300" i="2"/>
  <c r="L1301" i="2"/>
  <c r="L1310" i="2"/>
  <c r="L1311" i="2"/>
  <c r="L1312" i="2"/>
  <c r="L1313" i="2"/>
  <c r="L1321" i="2"/>
  <c r="L1322" i="2"/>
  <c r="L1323" i="2"/>
  <c r="L1324" i="2"/>
  <c r="L1325" i="2"/>
  <c r="L1326" i="2"/>
  <c r="L1327" i="2"/>
  <c r="L1328" i="2"/>
  <c r="L1329" i="2"/>
  <c r="L1330" i="2"/>
  <c r="L1331" i="2"/>
  <c r="L1335" i="2"/>
  <c r="L1336" i="2"/>
  <c r="L1337" i="2"/>
  <c r="L1338" i="2"/>
  <c r="L1339" i="2"/>
  <c r="L1340" i="2"/>
  <c r="L1341" i="2"/>
  <c r="L1342" i="2"/>
  <c r="L1343" i="2"/>
  <c r="L1344" i="2"/>
  <c r="L1345" i="2"/>
  <c r="L1346" i="2"/>
  <c r="L1347" i="2"/>
  <c r="L1348" i="2"/>
  <c r="L1349" i="2"/>
  <c r="L1350" i="2"/>
  <c r="L1351" i="2"/>
  <c r="L1352" i="2"/>
  <c r="L1353" i="2"/>
  <c r="L1354" i="2"/>
  <c r="L1355" i="2"/>
  <c r="L1356" i="2"/>
  <c r="L1357" i="2"/>
  <c r="L1358" i="2"/>
  <c r="L1359" i="2"/>
  <c r="L1360" i="2"/>
  <c r="L1361" i="2"/>
  <c r="L1362" i="2"/>
  <c r="L1363" i="2"/>
  <c r="L1364" i="2"/>
  <c r="L1365" i="2"/>
  <c r="L1366" i="2"/>
  <c r="L1367" i="2"/>
  <c r="L1368" i="2"/>
  <c r="L1369" i="2"/>
  <c r="L1370" i="2"/>
  <c r="L1371" i="2"/>
  <c r="L1372" i="2"/>
  <c r="L1373" i="2"/>
  <c r="L1374" i="2"/>
  <c r="L1375" i="2"/>
  <c r="L1376" i="2"/>
  <c r="L1377" i="2"/>
  <c r="L1378" i="2"/>
  <c r="L1379" i="2"/>
  <c r="L1380" i="2"/>
  <c r="L1381" i="2"/>
  <c r="L1382" i="2"/>
  <c r="L1383" i="2"/>
  <c r="L1384" i="2"/>
  <c r="L1385" i="2"/>
  <c r="L1386" i="2"/>
  <c r="L1387" i="2"/>
  <c r="L1388" i="2"/>
  <c r="L1389" i="2"/>
  <c r="L1397" i="2"/>
  <c r="L1398" i="2"/>
  <c r="L1399" i="2"/>
  <c r="L1400" i="2"/>
  <c r="L1401" i="2"/>
  <c r="L1402" i="2"/>
  <c r="L1403" i="2"/>
  <c r="L1404" i="2"/>
  <c r="L1405" i="2"/>
  <c r="L1406" i="2"/>
  <c r="L1407" i="2"/>
  <c r="L1408" i="2"/>
  <c r="L1409" i="2"/>
  <c r="L1410" i="2"/>
  <c r="L1411" i="2"/>
  <c r="L1412" i="2"/>
  <c r="L1413" i="2"/>
  <c r="L1414" i="2"/>
  <c r="L1415" i="2"/>
  <c r="L1416" i="2"/>
  <c r="L1417" i="2"/>
  <c r="L1418" i="2"/>
  <c r="L1419" i="2"/>
  <c r="L1426" i="2"/>
  <c r="L1427" i="2"/>
  <c r="L1428" i="2"/>
  <c r="L1429" i="2"/>
  <c r="L1430" i="2"/>
  <c r="L1431" i="2"/>
  <c r="L1438" i="2"/>
  <c r="L1439" i="2"/>
  <c r="L1440" i="2"/>
  <c r="L1441" i="2"/>
  <c r="L1449" i="2"/>
  <c r="L1450" i="2"/>
  <c r="L1451" i="2"/>
  <c r="L1452" i="2"/>
  <c r="L1453" i="2"/>
  <c r="L1454" i="2"/>
  <c r="L1455" i="2"/>
  <c r="L1456" i="2"/>
  <c r="L1463" i="2"/>
  <c r="L1464" i="2"/>
  <c r="L1465" i="2"/>
  <c r="L1466" i="2"/>
  <c r="L1467" i="2"/>
  <c r="L1468" i="2"/>
  <c r="L1469" i="2"/>
  <c r="L1470" i="2"/>
  <c r="L1471" i="2"/>
  <c r="L1472" i="2"/>
  <c r="L1473" i="2"/>
  <c r="L1474" i="2"/>
  <c r="L1475" i="2"/>
  <c r="L1476" i="2"/>
  <c r="L1477" i="2"/>
  <c r="L1478" i="2"/>
  <c r="L1479" i="2"/>
  <c r="L1480" i="2"/>
  <c r="L1481" i="2"/>
  <c r="L1482" i="2"/>
  <c r="L1483" i="2"/>
  <c r="L1484" i="2"/>
  <c r="L1485" i="2"/>
  <c r="L1486" i="2"/>
  <c r="L1487" i="2"/>
  <c r="L1488" i="2"/>
  <c r="L1489" i="2"/>
  <c r="L1490" i="2"/>
  <c r="L1491" i="2"/>
  <c r="L1492" i="2"/>
  <c r="L1493" i="2"/>
  <c r="L1494" i="2"/>
  <c r="L1495" i="2"/>
  <c r="L1496" i="2"/>
  <c r="L1497" i="2"/>
  <c r="L1498" i="2"/>
  <c r="L1499" i="2"/>
  <c r="L1500" i="2"/>
  <c r="L1501" i="2"/>
  <c r="L1502" i="2"/>
  <c r="L1503" i="2"/>
  <c r="L1504" i="2"/>
  <c r="L1505" i="2"/>
  <c r="L1506" i="2"/>
  <c r="L1507" i="2"/>
  <c r="L1508" i="2"/>
  <c r="L1509" i="2"/>
  <c r="L1510" i="2"/>
  <c r="L1511" i="2"/>
  <c r="L1512" i="2"/>
  <c r="L1513" i="2"/>
  <c r="L1514" i="2"/>
  <c r="L1515" i="2"/>
  <c r="L1516" i="2"/>
  <c r="L1517" i="2"/>
  <c r="L1518" i="2"/>
  <c r="L1519" i="2"/>
  <c r="L1520" i="2"/>
  <c r="L1521" i="2"/>
  <c r="L1522" i="2"/>
  <c r="L1523" i="2"/>
  <c r="L1524" i="2"/>
  <c r="L1525" i="2"/>
  <c r="L1526" i="2"/>
  <c r="L1527" i="2"/>
  <c r="L1528" i="2"/>
  <c r="L1529" i="2"/>
  <c r="L1530" i="2"/>
  <c r="L1531" i="2"/>
  <c r="L1532" i="2"/>
  <c r="L1533" i="2"/>
  <c r="L1534" i="2"/>
  <c r="L1535" i="2"/>
  <c r="L1536" i="2"/>
  <c r="L1537" i="2"/>
  <c r="L1538" i="2"/>
  <c r="L1539" i="2"/>
  <c r="L1540" i="2"/>
  <c r="L1541" i="2"/>
  <c r="L1542" i="2"/>
  <c r="L1543" i="2"/>
  <c r="L1544" i="2"/>
  <c r="L1545" i="2"/>
  <c r="L1546" i="2"/>
  <c r="L1547" i="2"/>
  <c r="L1548" i="2"/>
  <c r="L1549" i="2"/>
  <c r="L1550" i="2"/>
  <c r="L1551" i="2"/>
  <c r="L1552" i="2"/>
  <c r="L1553" i="2"/>
  <c r="L1554" i="2"/>
  <c r="L1555" i="2"/>
  <c r="L1556" i="2"/>
  <c r="L1557" i="2"/>
  <c r="L1558" i="2"/>
  <c r="L1559" i="2"/>
  <c r="L1560" i="2"/>
  <c r="L1561" i="2"/>
  <c r="L1562" i="2"/>
  <c r="L1563" i="2"/>
  <c r="L1564" i="2"/>
  <c r="L1565" i="2"/>
  <c r="L1566" i="2"/>
  <c r="L1567" i="2"/>
  <c r="L1568" i="2"/>
  <c r="L1569" i="2"/>
  <c r="L1570" i="2"/>
  <c r="E3" i="12"/>
  <c r="E4" i="12"/>
  <c r="E5" i="12"/>
  <c r="E6" i="12"/>
  <c r="E7" i="12"/>
  <c r="E8" i="12"/>
  <c r="E9" i="12"/>
  <c r="E10" i="12"/>
  <c r="E11" i="12"/>
  <c r="E12" i="12"/>
  <c r="E13" i="12"/>
  <c r="E14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2" i="12"/>
  <c r="D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4" i="12"/>
  <c r="D13" i="12"/>
  <c r="D12" i="12"/>
  <c r="D11" i="12"/>
  <c r="D10" i="12"/>
  <c r="D9" i="12"/>
  <c r="D8" i="12"/>
  <c r="D7" i="12"/>
  <c r="D6" i="12"/>
  <c r="D5" i="12"/>
  <c r="D4" i="12"/>
  <c r="D3" i="12"/>
  <c r="AL1" i="3" a="1"/>
  <c r="AL1" i="3" s="1"/>
  <c r="AB7" i="3" l="1"/>
  <c r="AB3" i="3"/>
  <c r="AB5" i="3"/>
  <c r="AB6" i="3"/>
  <c r="AB4" i="3"/>
  <c r="AB8" i="3"/>
  <c r="AB2" i="3"/>
  <c r="A3" i="4"/>
  <c r="AD14" i="3" l="1"/>
  <c r="AE14" i="3"/>
  <c r="AF14" i="3"/>
  <c r="AD15" i="3"/>
  <c r="AE15" i="3"/>
  <c r="AF15" i="3"/>
  <c r="AD16" i="3"/>
  <c r="AE16" i="3"/>
  <c r="AF16" i="3"/>
  <c r="AF13" i="3"/>
  <c r="AE13" i="3"/>
  <c r="AD13" i="3"/>
  <c r="L2" i="2"/>
  <c r="A9" i="3" l="1" a="1"/>
  <c r="Y6" i="3"/>
  <c r="Y3" i="3"/>
  <c r="Y8" i="3"/>
  <c r="Y7" i="3"/>
  <c r="Y4" i="3"/>
  <c r="Y5" i="3"/>
  <c r="AG15" i="3"/>
  <c r="AG14" i="3"/>
  <c r="AG16" i="3"/>
  <c r="AG13" i="3"/>
  <c r="Y2" i="3"/>
  <c r="B634" i="3" l="1"/>
  <c r="R634" i="3"/>
  <c r="K635" i="3"/>
  <c r="D636" i="3"/>
  <c r="T636" i="3"/>
  <c r="M637" i="3"/>
  <c r="F638" i="3"/>
  <c r="V638" i="3"/>
  <c r="C634" i="3"/>
  <c r="S634" i="3"/>
  <c r="L635" i="3"/>
  <c r="E636" i="3"/>
  <c r="U636" i="3"/>
  <c r="N637" i="3"/>
  <c r="G638" i="3"/>
  <c r="W638" i="3"/>
  <c r="F636" i="3"/>
  <c r="U634" i="3"/>
  <c r="N635" i="3"/>
  <c r="W636" i="3"/>
  <c r="I638" i="3"/>
  <c r="O635" i="3"/>
  <c r="K638" i="3"/>
  <c r="F634" i="3"/>
  <c r="X634" i="3"/>
  <c r="L638" i="3"/>
  <c r="G634" i="3"/>
  <c r="W634" i="3"/>
  <c r="P635" i="3"/>
  <c r="C637" i="3"/>
  <c r="I634" i="3"/>
  <c r="B635" i="3"/>
  <c r="R635" i="3"/>
  <c r="K636" i="3"/>
  <c r="D637" i="3"/>
  <c r="T637" i="3"/>
  <c r="M638" i="3"/>
  <c r="D635" i="3"/>
  <c r="V637" i="3"/>
  <c r="V636" i="3"/>
  <c r="Q635" i="3"/>
  <c r="J634" i="3"/>
  <c r="C635" i="3"/>
  <c r="S635" i="3"/>
  <c r="L636" i="3"/>
  <c r="E637" i="3"/>
  <c r="U637" i="3"/>
  <c r="N638" i="3"/>
  <c r="K634" i="3"/>
  <c r="T635" i="3"/>
  <c r="M636" i="3"/>
  <c r="F637" i="3"/>
  <c r="O638" i="3"/>
  <c r="M635" i="3"/>
  <c r="B637" i="3"/>
  <c r="S637" i="3"/>
  <c r="L634" i="3"/>
  <c r="E635" i="3"/>
  <c r="U635" i="3"/>
  <c r="N636" i="3"/>
  <c r="G637" i="3"/>
  <c r="W637" i="3"/>
  <c r="P638" i="3"/>
  <c r="M634" i="3"/>
  <c r="F635" i="3"/>
  <c r="V635" i="3"/>
  <c r="O636" i="3"/>
  <c r="H637" i="3"/>
  <c r="X637" i="3"/>
  <c r="Q638" i="3"/>
  <c r="O637" i="3"/>
  <c r="H636" i="3"/>
  <c r="H634" i="3"/>
  <c r="N634" i="3"/>
  <c r="G635" i="3"/>
  <c r="W635" i="3"/>
  <c r="P636" i="3"/>
  <c r="I637" i="3"/>
  <c r="B638" i="3"/>
  <c r="R638" i="3"/>
  <c r="C636" i="3"/>
  <c r="E634" i="3"/>
  <c r="J636" i="3"/>
  <c r="O634" i="3"/>
  <c r="H635" i="3"/>
  <c r="X635" i="3"/>
  <c r="Q636" i="3"/>
  <c r="J637" i="3"/>
  <c r="C638" i="3"/>
  <c r="S638" i="3"/>
  <c r="J635" i="3"/>
  <c r="S636" i="3"/>
  <c r="L637" i="3"/>
  <c r="E638" i="3"/>
  <c r="U638" i="3"/>
  <c r="D634" i="3"/>
  <c r="H638" i="3"/>
  <c r="X638" i="3"/>
  <c r="X636" i="3"/>
  <c r="Q637" i="3"/>
  <c r="J638" i="3"/>
  <c r="I636" i="3"/>
  <c r="P634" i="3"/>
  <c r="I635" i="3"/>
  <c r="B636" i="3"/>
  <c r="R636" i="3"/>
  <c r="K637" i="3"/>
  <c r="D638" i="3"/>
  <c r="T638" i="3"/>
  <c r="Q634" i="3"/>
  <c r="T634" i="3"/>
  <c r="G636" i="3"/>
  <c r="P637" i="3"/>
  <c r="V634" i="3"/>
  <c r="R637" i="3"/>
  <c r="F621" i="3"/>
  <c r="B632" i="3"/>
  <c r="R632" i="3"/>
  <c r="K633" i="3"/>
  <c r="C632" i="3"/>
  <c r="S632" i="3"/>
  <c r="L633" i="3"/>
  <c r="D632" i="3"/>
  <c r="T632" i="3"/>
  <c r="M633" i="3"/>
  <c r="E632" i="3"/>
  <c r="U632" i="3"/>
  <c r="N633" i="3"/>
  <c r="F632" i="3"/>
  <c r="V632" i="3"/>
  <c r="O633" i="3"/>
  <c r="G632" i="3"/>
  <c r="W632" i="3"/>
  <c r="P633" i="3"/>
  <c r="H632" i="3"/>
  <c r="X632" i="3"/>
  <c r="Q633" i="3"/>
  <c r="I632" i="3"/>
  <c r="B633" i="3"/>
  <c r="R633" i="3"/>
  <c r="J632" i="3"/>
  <c r="C633" i="3"/>
  <c r="S633" i="3"/>
  <c r="K632" i="3"/>
  <c r="D633" i="3"/>
  <c r="T633" i="3"/>
  <c r="F633" i="3"/>
  <c r="J633" i="3"/>
  <c r="L632" i="3"/>
  <c r="E633" i="3"/>
  <c r="U633" i="3"/>
  <c r="Q632" i="3"/>
  <c r="M632" i="3"/>
  <c r="V633" i="3"/>
  <c r="N632" i="3"/>
  <c r="G633" i="3"/>
  <c r="W633" i="3"/>
  <c r="O632" i="3"/>
  <c r="H633" i="3"/>
  <c r="X633" i="3"/>
  <c r="P632" i="3"/>
  <c r="I633" i="3"/>
  <c r="A9" i="3"/>
  <c r="O9" i="3" s="1"/>
  <c r="B624" i="3"/>
  <c r="R624" i="3"/>
  <c r="K625" i="3"/>
  <c r="D626" i="3"/>
  <c r="T626" i="3"/>
  <c r="M627" i="3"/>
  <c r="F628" i="3"/>
  <c r="V628" i="3"/>
  <c r="O629" i="3"/>
  <c r="H630" i="3"/>
  <c r="X630" i="3"/>
  <c r="Q631" i="3"/>
  <c r="J627" i="3"/>
  <c r="M629" i="3"/>
  <c r="C624" i="3"/>
  <c r="S624" i="3"/>
  <c r="L625" i="3"/>
  <c r="E626" i="3"/>
  <c r="U626" i="3"/>
  <c r="N627" i="3"/>
  <c r="G628" i="3"/>
  <c r="W628" i="3"/>
  <c r="P629" i="3"/>
  <c r="I630" i="3"/>
  <c r="B631" i="3"/>
  <c r="R631" i="3"/>
  <c r="N631" i="3"/>
  <c r="D624" i="3"/>
  <c r="T624" i="3"/>
  <c r="M625" i="3"/>
  <c r="F626" i="3"/>
  <c r="V626" i="3"/>
  <c r="O627" i="3"/>
  <c r="H628" i="3"/>
  <c r="X628" i="3"/>
  <c r="Q629" i="3"/>
  <c r="J630" i="3"/>
  <c r="C631" i="3"/>
  <c r="S631" i="3"/>
  <c r="E624" i="3"/>
  <c r="U624" i="3"/>
  <c r="N625" i="3"/>
  <c r="G626" i="3"/>
  <c r="W626" i="3"/>
  <c r="P627" i="3"/>
  <c r="I628" i="3"/>
  <c r="B629" i="3"/>
  <c r="R629" i="3"/>
  <c r="K630" i="3"/>
  <c r="D631" i="3"/>
  <c r="T631" i="3"/>
  <c r="S628" i="3"/>
  <c r="F624" i="3"/>
  <c r="V624" i="3"/>
  <c r="O625" i="3"/>
  <c r="H626" i="3"/>
  <c r="X626" i="3"/>
  <c r="Q627" i="3"/>
  <c r="J628" i="3"/>
  <c r="C629" i="3"/>
  <c r="S629" i="3"/>
  <c r="L630" i="3"/>
  <c r="E631" i="3"/>
  <c r="U631" i="3"/>
  <c r="X625" i="3"/>
  <c r="G624" i="3"/>
  <c r="W624" i="3"/>
  <c r="P625" i="3"/>
  <c r="I626" i="3"/>
  <c r="B627" i="3"/>
  <c r="R627" i="3"/>
  <c r="K628" i="3"/>
  <c r="D629" i="3"/>
  <c r="T629" i="3"/>
  <c r="M630" i="3"/>
  <c r="F631" i="3"/>
  <c r="V631" i="3"/>
  <c r="O624" i="3"/>
  <c r="V630" i="3"/>
  <c r="H624" i="3"/>
  <c r="X624" i="3"/>
  <c r="Q625" i="3"/>
  <c r="J626" i="3"/>
  <c r="C627" i="3"/>
  <c r="S627" i="3"/>
  <c r="L628" i="3"/>
  <c r="E629" i="3"/>
  <c r="U629" i="3"/>
  <c r="N630" i="3"/>
  <c r="G631" i="3"/>
  <c r="W631" i="3"/>
  <c r="L629" i="3"/>
  <c r="P624" i="3"/>
  <c r="T628" i="3"/>
  <c r="I624" i="3"/>
  <c r="B625" i="3"/>
  <c r="R625" i="3"/>
  <c r="K626" i="3"/>
  <c r="D627" i="3"/>
  <c r="T627" i="3"/>
  <c r="M628" i="3"/>
  <c r="F629" i="3"/>
  <c r="V629" i="3"/>
  <c r="O630" i="3"/>
  <c r="H631" i="3"/>
  <c r="X631" i="3"/>
  <c r="Q626" i="3"/>
  <c r="J624" i="3"/>
  <c r="C625" i="3"/>
  <c r="S625" i="3"/>
  <c r="L626" i="3"/>
  <c r="E627" i="3"/>
  <c r="U627" i="3"/>
  <c r="N628" i="3"/>
  <c r="G629" i="3"/>
  <c r="W629" i="3"/>
  <c r="P630" i="3"/>
  <c r="I631" i="3"/>
  <c r="K627" i="3"/>
  <c r="K624" i="3"/>
  <c r="D625" i="3"/>
  <c r="T625" i="3"/>
  <c r="M626" i="3"/>
  <c r="F627" i="3"/>
  <c r="V627" i="3"/>
  <c r="O628" i="3"/>
  <c r="H629" i="3"/>
  <c r="X629" i="3"/>
  <c r="Q630" i="3"/>
  <c r="J631" i="3"/>
  <c r="C628" i="3"/>
  <c r="B626" i="3"/>
  <c r="O631" i="3"/>
  <c r="L624" i="3"/>
  <c r="E625" i="3"/>
  <c r="U625" i="3"/>
  <c r="N626" i="3"/>
  <c r="G627" i="3"/>
  <c r="W627" i="3"/>
  <c r="P628" i="3"/>
  <c r="I629" i="3"/>
  <c r="B630" i="3"/>
  <c r="R630" i="3"/>
  <c r="K631" i="3"/>
  <c r="M624" i="3"/>
  <c r="F625" i="3"/>
  <c r="V625" i="3"/>
  <c r="O626" i="3"/>
  <c r="H627" i="3"/>
  <c r="X627" i="3"/>
  <c r="Q628" i="3"/>
  <c r="J629" i="3"/>
  <c r="C630" i="3"/>
  <c r="S630" i="3"/>
  <c r="L631" i="3"/>
  <c r="H625" i="3"/>
  <c r="R626" i="3"/>
  <c r="N624" i="3"/>
  <c r="G625" i="3"/>
  <c r="W625" i="3"/>
  <c r="P626" i="3"/>
  <c r="I627" i="3"/>
  <c r="B628" i="3"/>
  <c r="R628" i="3"/>
  <c r="K629" i="3"/>
  <c r="D630" i="3"/>
  <c r="T630" i="3"/>
  <c r="M631" i="3"/>
  <c r="E630" i="3"/>
  <c r="Q624" i="3"/>
  <c r="J625" i="3"/>
  <c r="C626" i="3"/>
  <c r="S626" i="3"/>
  <c r="L627" i="3"/>
  <c r="E628" i="3"/>
  <c r="U628" i="3"/>
  <c r="N629" i="3"/>
  <c r="G630" i="3"/>
  <c r="W630" i="3"/>
  <c r="P631" i="3"/>
  <c r="U630" i="3"/>
  <c r="I625" i="3"/>
  <c r="D628" i="3"/>
  <c r="F630" i="3"/>
  <c r="U622" i="3"/>
  <c r="D621" i="3"/>
  <c r="L619" i="3"/>
  <c r="W617" i="3"/>
  <c r="H620" i="3"/>
  <c r="P622" i="3"/>
  <c r="H622" i="3"/>
  <c r="K618" i="3"/>
  <c r="B619" i="3"/>
  <c r="R617" i="3"/>
  <c r="V620" i="3"/>
  <c r="C622" i="3"/>
  <c r="G623" i="3"/>
  <c r="V622" i="3"/>
  <c r="E617" i="3"/>
  <c r="R623" i="3"/>
  <c r="E619" i="3"/>
  <c r="U623" i="3"/>
  <c r="M621" i="3"/>
  <c r="H617" i="3"/>
  <c r="X618" i="3"/>
  <c r="D618" i="3"/>
  <c r="M623" i="3"/>
  <c r="S617" i="3"/>
  <c r="L620" i="3"/>
  <c r="O617" i="3"/>
  <c r="S621" i="3"/>
  <c r="P621" i="3"/>
  <c r="K617" i="3"/>
  <c r="D620" i="3"/>
  <c r="T622" i="3"/>
  <c r="O618" i="3"/>
  <c r="H621" i="3"/>
  <c r="C617" i="3"/>
  <c r="Q621" i="3"/>
  <c r="D617" i="3"/>
  <c r="I623" i="3"/>
  <c r="K620" i="3"/>
  <c r="L621" i="3"/>
  <c r="R619" i="3"/>
  <c r="G619" i="3"/>
  <c r="V618" i="3"/>
  <c r="C620" i="3"/>
  <c r="P617" i="3"/>
  <c r="N620" i="3"/>
  <c r="F620" i="3"/>
  <c r="J621" i="3"/>
  <c r="C621" i="3"/>
  <c r="J623" i="3"/>
  <c r="B623" i="3"/>
  <c r="X619" i="3"/>
  <c r="E623" i="3"/>
  <c r="T620" i="3"/>
  <c r="H619" i="3"/>
  <c r="X621" i="3"/>
  <c r="S619" i="3"/>
  <c r="T623" i="3"/>
  <c r="J620" i="3"/>
  <c r="W620" i="3"/>
  <c r="P623" i="3"/>
  <c r="K619" i="3"/>
  <c r="D622" i="3"/>
  <c r="V617" i="3"/>
  <c r="O620" i="3"/>
  <c r="X623" i="3"/>
  <c r="M622" i="3"/>
  <c r="E620" i="3"/>
  <c r="P618" i="3"/>
  <c r="P619" i="3"/>
  <c r="T619" i="3"/>
  <c r="S618" i="3"/>
  <c r="G617" i="3"/>
  <c r="C618" i="3"/>
  <c r="W621" i="3"/>
  <c r="O621" i="3"/>
  <c r="G621" i="3"/>
  <c r="F618" i="3"/>
  <c r="U617" i="3"/>
  <c r="L622" i="3"/>
  <c r="Q618" i="3"/>
  <c r="N622" i="3"/>
  <c r="F622" i="3"/>
  <c r="O622" i="3"/>
  <c r="I620" i="3"/>
  <c r="I621" i="3"/>
  <c r="X620" i="3"/>
  <c r="E622" i="3"/>
  <c r="W618" i="3"/>
  <c r="D619" i="3"/>
  <c r="O619" i="3"/>
  <c r="L623" i="3"/>
  <c r="N617" i="3"/>
  <c r="N618" i="3"/>
  <c r="V623" i="3"/>
  <c r="J619" i="3"/>
  <c r="T621" i="3"/>
  <c r="I618" i="3"/>
  <c r="X617" i="3"/>
  <c r="Q619" i="3"/>
  <c r="L618" i="3"/>
  <c r="E621" i="3"/>
  <c r="D623" i="3"/>
  <c r="G620" i="3"/>
  <c r="K621" i="3"/>
  <c r="K622" i="3"/>
  <c r="N619" i="3"/>
  <c r="B618" i="3"/>
  <c r="K623" i="3"/>
  <c r="Q617" i="3"/>
  <c r="R621" i="3"/>
  <c r="C623" i="3"/>
  <c r="U618" i="3"/>
  <c r="N621" i="3"/>
  <c r="I617" i="3"/>
  <c r="B620" i="3"/>
  <c r="R622" i="3"/>
  <c r="M618" i="3"/>
  <c r="V621" i="3"/>
  <c r="L617" i="3"/>
  <c r="M620" i="3"/>
  <c r="Q623" i="3"/>
  <c r="P620" i="3"/>
  <c r="X622" i="3"/>
  <c r="W619" i="3"/>
  <c r="G618" i="3"/>
  <c r="S620" i="3"/>
  <c r="B22" i="3"/>
  <c r="J617" i="3"/>
  <c r="S622" i="3"/>
  <c r="W623" i="3"/>
  <c r="O623" i="3"/>
  <c r="B617" i="3"/>
  <c r="M617" i="3"/>
  <c r="U619" i="3"/>
  <c r="M619" i="3"/>
  <c r="Q620" i="3"/>
  <c r="U621" i="3"/>
  <c r="T618" i="3"/>
  <c r="Q622" i="3"/>
  <c r="I622" i="3"/>
  <c r="C619" i="3"/>
  <c r="H618" i="3"/>
  <c r="W622" i="3"/>
  <c r="R618" i="3"/>
  <c r="F617" i="3"/>
  <c r="V619" i="3"/>
  <c r="H623" i="3"/>
  <c r="J618" i="3"/>
  <c r="S623" i="3"/>
  <c r="G622" i="3"/>
  <c r="R620" i="3"/>
  <c r="F619" i="3"/>
  <c r="F623" i="3"/>
  <c r="B621" i="3"/>
  <c r="J622" i="3"/>
  <c r="E618" i="3"/>
  <c r="U620" i="3"/>
  <c r="N623" i="3"/>
  <c r="I619" i="3"/>
  <c r="B622" i="3"/>
  <c r="T617" i="3"/>
  <c r="K613" i="3"/>
  <c r="Q544" i="3"/>
  <c r="Q563" i="3"/>
  <c r="L572" i="3"/>
  <c r="I551" i="3"/>
  <c r="G592" i="3"/>
  <c r="Q534" i="3"/>
  <c r="I554" i="3"/>
  <c r="Q613" i="3"/>
  <c r="G493" i="3"/>
  <c r="M402" i="3"/>
  <c r="M459" i="3"/>
  <c r="F596" i="3"/>
  <c r="N382" i="3"/>
  <c r="B59" i="3"/>
  <c r="C91" i="3"/>
  <c r="B12" i="3"/>
  <c r="D75" i="3"/>
  <c r="B15" i="3"/>
  <c r="B607" i="3"/>
  <c r="C373" i="3"/>
  <c r="D53" i="3"/>
  <c r="B321" i="3"/>
  <c r="C230" i="3"/>
  <c r="B403" i="3"/>
  <c r="C359" i="3"/>
  <c r="B293" i="3"/>
  <c r="B535" i="3"/>
  <c r="B590" i="3"/>
  <c r="D250" i="3"/>
  <c r="C332" i="3"/>
  <c r="D225" i="3"/>
  <c r="J567" i="3"/>
  <c r="O502" i="3"/>
  <c r="I348" i="3"/>
  <c r="B43" i="3"/>
  <c r="C379" i="3"/>
  <c r="D67" i="3"/>
  <c r="B591" i="3"/>
  <c r="C365" i="3"/>
  <c r="B305" i="3"/>
  <c r="B339" i="3"/>
  <c r="B197" i="3"/>
  <c r="B550" i="3"/>
  <c r="D202" i="3"/>
  <c r="B537" i="3"/>
  <c r="F612" i="3"/>
  <c r="K598" i="3"/>
  <c r="H544" i="3"/>
  <c r="J522" i="3"/>
  <c r="Q535" i="3"/>
  <c r="F590" i="3"/>
  <c r="J504" i="3"/>
  <c r="M534" i="3"/>
  <c r="O575" i="3"/>
  <c r="Q481" i="3"/>
  <c r="E367" i="3"/>
  <c r="H402" i="3"/>
  <c r="J592" i="3"/>
  <c r="H456" i="3"/>
  <c r="B75" i="3"/>
  <c r="C107" i="3"/>
  <c r="B124" i="3"/>
  <c r="D83" i="3"/>
  <c r="B47" i="3"/>
  <c r="C61" i="3"/>
  <c r="C381" i="3"/>
  <c r="D69" i="3"/>
  <c r="B433" i="3"/>
  <c r="C238" i="3"/>
  <c r="B435" i="3"/>
  <c r="C375" i="3"/>
  <c r="B309" i="3"/>
  <c r="B551" i="3"/>
  <c r="D16" i="3"/>
  <c r="C534" i="3"/>
  <c r="D470" i="3"/>
  <c r="D241" i="3"/>
  <c r="O574" i="3"/>
  <c r="I615" i="3"/>
  <c r="E451" i="3"/>
  <c r="N485" i="3"/>
  <c r="L483" i="3"/>
  <c r="C59" i="3"/>
  <c r="B45" i="3"/>
  <c r="D21" i="3"/>
  <c r="C222" i="3"/>
  <c r="C351" i="3"/>
  <c r="B519" i="3"/>
  <c r="C316" i="3"/>
  <c r="M601" i="3"/>
  <c r="E591" i="3"/>
  <c r="F542" i="3"/>
  <c r="J449" i="3"/>
  <c r="F613" i="3"/>
  <c r="J578" i="3"/>
  <c r="I497" i="3"/>
  <c r="K532" i="3"/>
  <c r="H556" i="3"/>
  <c r="Q402" i="3"/>
  <c r="F483" i="3"/>
  <c r="K365" i="3"/>
  <c r="G591" i="3"/>
  <c r="O450" i="3"/>
  <c r="B91" i="3"/>
  <c r="C115" i="3"/>
  <c r="B188" i="3"/>
  <c r="D91" i="3"/>
  <c r="B63" i="3"/>
  <c r="C93" i="3"/>
  <c r="B16" i="3"/>
  <c r="D77" i="3"/>
  <c r="B497" i="3"/>
  <c r="C246" i="3"/>
  <c r="B451" i="3"/>
  <c r="C383" i="3"/>
  <c r="B325" i="3"/>
  <c r="B567" i="3"/>
  <c r="D124" i="3"/>
  <c r="B89" i="3"/>
  <c r="D478" i="3"/>
  <c r="D257" i="3"/>
  <c r="G607" i="3"/>
  <c r="O593" i="3"/>
  <c r="B203" i="3"/>
  <c r="D147" i="3"/>
  <c r="B467" i="3"/>
  <c r="C16" i="3"/>
  <c r="C145" i="3"/>
  <c r="D411" i="3"/>
  <c r="C389" i="3"/>
  <c r="C447" i="3"/>
  <c r="C306" i="3"/>
  <c r="P588" i="3"/>
  <c r="Q582" i="3"/>
  <c r="N528" i="3"/>
  <c r="G613" i="3"/>
  <c r="P597" i="3"/>
  <c r="P556" i="3"/>
  <c r="G576" i="3"/>
  <c r="L514" i="3"/>
  <c r="P540" i="3"/>
  <c r="Q604" i="3"/>
  <c r="P436" i="3"/>
  <c r="L570" i="3"/>
  <c r="P403" i="3"/>
  <c r="B267" i="3"/>
  <c r="C131" i="3"/>
  <c r="B236" i="3"/>
  <c r="D179" i="3"/>
  <c r="B95" i="3"/>
  <c r="C117" i="3"/>
  <c r="B192" i="3"/>
  <c r="D93" i="3"/>
  <c r="B545" i="3"/>
  <c r="C334" i="3"/>
  <c r="B483" i="3"/>
  <c r="B404" i="3"/>
  <c r="C24" i="3"/>
  <c r="C193" i="3"/>
  <c r="D419" i="3"/>
  <c r="C413" i="3"/>
  <c r="C559" i="3"/>
  <c r="C322" i="3"/>
  <c r="O545" i="3"/>
  <c r="K606" i="3"/>
  <c r="C109" i="3"/>
  <c r="N599" i="3"/>
  <c r="B299" i="3"/>
  <c r="C338" i="3"/>
  <c r="Q584" i="3"/>
  <c r="L568" i="3"/>
  <c r="Q463" i="3"/>
  <c r="Q597" i="3"/>
  <c r="Q532" i="3"/>
  <c r="O543" i="3"/>
  <c r="E561" i="3"/>
  <c r="O355" i="3"/>
  <c r="G514" i="3"/>
  <c r="O542" i="3"/>
  <c r="O399" i="3"/>
  <c r="H542" i="3"/>
  <c r="O439" i="3"/>
  <c r="B315" i="3"/>
  <c r="C219" i="3"/>
  <c r="B268" i="3"/>
  <c r="D203" i="3"/>
  <c r="B271" i="3"/>
  <c r="C133" i="3"/>
  <c r="B240" i="3"/>
  <c r="D181" i="3"/>
  <c r="B577" i="3"/>
  <c r="C358" i="3"/>
  <c r="C31" i="3"/>
  <c r="B436" i="3"/>
  <c r="C48" i="3"/>
  <c r="C209" i="3"/>
  <c r="D435" i="3"/>
  <c r="C429" i="3"/>
  <c r="C575" i="3"/>
  <c r="D473" i="3"/>
  <c r="M599" i="3"/>
  <c r="H538" i="3"/>
  <c r="B79" i="3"/>
  <c r="O554" i="3"/>
  <c r="C187" i="3"/>
  <c r="C567" i="3"/>
  <c r="F575" i="3"/>
  <c r="P548" i="3"/>
  <c r="H606" i="3"/>
  <c r="G596" i="3"/>
  <c r="N530" i="3"/>
  <c r="O521" i="3"/>
  <c r="I541" i="3"/>
  <c r="P581" i="3"/>
  <c r="F510" i="3"/>
  <c r="L540" i="3"/>
  <c r="M488" i="3"/>
  <c r="E501" i="3"/>
  <c r="E448" i="3"/>
  <c r="B331" i="3"/>
  <c r="C235" i="3"/>
  <c r="B380" i="3"/>
  <c r="D211" i="3"/>
  <c r="B303" i="3"/>
  <c r="C189" i="3"/>
  <c r="B256" i="3"/>
  <c r="B17" i="3"/>
  <c r="C46" i="3"/>
  <c r="C366" i="3"/>
  <c r="C47" i="3"/>
  <c r="D79" i="3"/>
  <c r="C240" i="3"/>
  <c r="C361" i="3"/>
  <c r="B86" i="3"/>
  <c r="C518" i="3"/>
  <c r="B530" i="3"/>
  <c r="C292" i="3"/>
  <c r="E560" i="3"/>
  <c r="H530" i="3"/>
  <c r="D85" i="3"/>
  <c r="Q580" i="3"/>
  <c r="K562" i="3"/>
  <c r="B252" i="3"/>
  <c r="B595" i="3"/>
  <c r="P570" i="3"/>
  <c r="M546" i="3"/>
  <c r="L542" i="3"/>
  <c r="J586" i="3"/>
  <c r="N511" i="3"/>
  <c r="L518" i="3"/>
  <c r="F539" i="3"/>
  <c r="Q562" i="3"/>
  <c r="M456" i="3"/>
  <c r="Q513" i="3"/>
  <c r="O485" i="3"/>
  <c r="M499" i="3"/>
  <c r="E597" i="3"/>
  <c r="B347" i="3"/>
  <c r="C243" i="3"/>
  <c r="B444" i="3"/>
  <c r="D219" i="3"/>
  <c r="B319" i="3"/>
  <c r="C221" i="3"/>
  <c r="B272" i="3"/>
  <c r="B33" i="3"/>
  <c r="C78" i="3"/>
  <c r="C374" i="3"/>
  <c r="C55" i="3"/>
  <c r="D87" i="3"/>
  <c r="C248" i="3"/>
  <c r="C369" i="3"/>
  <c r="B126" i="3"/>
  <c r="B90" i="3"/>
  <c r="B573" i="3"/>
  <c r="C308" i="3"/>
  <c r="Q576" i="3"/>
  <c r="N432" i="3"/>
  <c r="E554" i="3"/>
  <c r="B220" i="3"/>
  <c r="E587" i="3"/>
  <c r="M434" i="3"/>
  <c r="C125" i="3"/>
  <c r="D427" i="3"/>
  <c r="P535" i="3"/>
  <c r="K544" i="3"/>
  <c r="P533" i="3"/>
  <c r="G568" i="3"/>
  <c r="H380" i="3"/>
  <c r="E601" i="3"/>
  <c r="P536" i="3"/>
  <c r="O560" i="3"/>
  <c r="E611" i="3"/>
  <c r="L595" i="3"/>
  <c r="L596" i="3"/>
  <c r="G498" i="3"/>
  <c r="H493" i="3"/>
  <c r="B459" i="3"/>
  <c r="C251" i="3"/>
  <c r="B476" i="3"/>
  <c r="D275" i="3"/>
  <c r="B335" i="3"/>
  <c r="C237" i="3"/>
  <c r="B384" i="3"/>
  <c r="B49" i="3"/>
  <c r="C94" i="3"/>
  <c r="B83" i="3"/>
  <c r="C63" i="3"/>
  <c r="D95" i="3"/>
  <c r="C256" i="3"/>
  <c r="B584" i="3"/>
  <c r="B214" i="3"/>
  <c r="B218" i="3"/>
  <c r="B614" i="3"/>
  <c r="D458" i="3"/>
  <c r="E600" i="3"/>
  <c r="N334" i="3"/>
  <c r="C302" i="3"/>
  <c r="F408" i="3"/>
  <c r="G563" i="3"/>
  <c r="B207" i="3"/>
  <c r="B561" i="3"/>
  <c r="C201" i="3"/>
  <c r="N516" i="3"/>
  <c r="K533" i="3"/>
  <c r="L306" i="3"/>
  <c r="Q565" i="3"/>
  <c r="P610" i="3"/>
  <c r="G584" i="3"/>
  <c r="J524" i="3"/>
  <c r="M547" i="3"/>
  <c r="M609" i="3"/>
  <c r="J589" i="3"/>
  <c r="J558" i="3"/>
  <c r="I475" i="3"/>
  <c r="F489" i="3"/>
  <c r="B523" i="3"/>
  <c r="C259" i="3"/>
  <c r="B492" i="3"/>
  <c r="D307" i="3"/>
  <c r="B351" i="3"/>
  <c r="C245" i="3"/>
  <c r="B448" i="3"/>
  <c r="B65" i="3"/>
  <c r="C102" i="3"/>
  <c r="B147" i="3"/>
  <c r="C71" i="3"/>
  <c r="D143" i="3"/>
  <c r="C264" i="3"/>
  <c r="B568" i="3"/>
  <c r="B254" i="3"/>
  <c r="B262" i="3"/>
  <c r="D254" i="3"/>
  <c r="D466" i="3"/>
  <c r="G585" i="3"/>
  <c r="E540" i="3"/>
  <c r="Q355" i="3"/>
  <c r="B529" i="3"/>
  <c r="F574" i="3"/>
  <c r="F325" i="3"/>
  <c r="D149" i="3"/>
  <c r="B420" i="3"/>
  <c r="P512" i="3"/>
  <c r="G500" i="3"/>
  <c r="K604" i="3"/>
  <c r="J512" i="3"/>
  <c r="P601" i="3"/>
  <c r="G582" i="3"/>
  <c r="J458" i="3"/>
  <c r="E527" i="3"/>
  <c r="G569" i="3"/>
  <c r="N585" i="3"/>
  <c r="G557" i="3"/>
  <c r="I414" i="3"/>
  <c r="M487" i="3"/>
  <c r="B555" i="3"/>
  <c r="C315" i="3"/>
  <c r="B508" i="3"/>
  <c r="D323" i="3"/>
  <c r="B463" i="3"/>
  <c r="C253" i="3"/>
  <c r="B480" i="3"/>
  <c r="B177" i="3"/>
  <c r="C110" i="3"/>
  <c r="B179" i="3"/>
  <c r="C183" i="3"/>
  <c r="D295" i="3"/>
  <c r="B87" i="3"/>
  <c r="B184" i="3"/>
  <c r="D344" i="3"/>
  <c r="D517" i="3"/>
  <c r="B490" i="3"/>
  <c r="C572" i="3"/>
  <c r="E559" i="3"/>
  <c r="C123" i="3"/>
  <c r="B388" i="3"/>
  <c r="M517" i="3"/>
  <c r="D195" i="3"/>
  <c r="C421" i="3"/>
  <c r="H451" i="3"/>
  <c r="I490" i="3"/>
  <c r="P602" i="3"/>
  <c r="I380" i="3"/>
  <c r="G560" i="3"/>
  <c r="P569" i="3"/>
  <c r="O443" i="3"/>
  <c r="Q523" i="3"/>
  <c r="K549" i="3"/>
  <c r="N569" i="3"/>
  <c r="H536" i="3"/>
  <c r="F412" i="3"/>
  <c r="Q405" i="3"/>
  <c r="B571" i="3"/>
  <c r="C347" i="3"/>
  <c r="B524" i="3"/>
  <c r="D331" i="3"/>
  <c r="B527" i="3"/>
  <c r="C261" i="3"/>
  <c r="B496" i="3"/>
  <c r="B241" i="3"/>
  <c r="C118" i="3"/>
  <c r="B195" i="3"/>
  <c r="C191" i="3"/>
  <c r="D303" i="3"/>
  <c r="B103" i="3"/>
  <c r="B168" i="3"/>
  <c r="D360" i="3"/>
  <c r="D525" i="3"/>
  <c r="B534" i="3"/>
  <c r="D196" i="3"/>
  <c r="P614" i="3"/>
  <c r="J598" i="3"/>
  <c r="Q438" i="3"/>
  <c r="B128" i="3"/>
  <c r="M477" i="3"/>
  <c r="K392" i="3"/>
  <c r="B224" i="3"/>
  <c r="C40" i="3"/>
  <c r="M598" i="3"/>
  <c r="I596" i="3"/>
  <c r="I601" i="3"/>
  <c r="F615" i="3"/>
  <c r="K467" i="3"/>
  <c r="G550" i="3"/>
  <c r="P587" i="3"/>
  <c r="F521" i="3"/>
  <c r="J547" i="3"/>
  <c r="Q538" i="3"/>
  <c r="G494" i="3"/>
  <c r="H468" i="3"/>
  <c r="F427" i="3"/>
  <c r="B587" i="3"/>
  <c r="C363" i="3"/>
  <c r="D19" i="3"/>
  <c r="D339" i="3"/>
  <c r="B559" i="3"/>
  <c r="C317" i="3"/>
  <c r="B512" i="3"/>
  <c r="B273" i="3"/>
  <c r="C174" i="3"/>
  <c r="B211" i="3"/>
  <c r="C199" i="3"/>
  <c r="D311" i="3"/>
  <c r="B119" i="3"/>
  <c r="B152" i="3"/>
  <c r="D396" i="3"/>
  <c r="D533" i="3"/>
  <c r="D224" i="3"/>
  <c r="D324" i="3"/>
  <c r="M552" i="3"/>
  <c r="C350" i="3"/>
  <c r="G593" i="3"/>
  <c r="O578" i="3"/>
  <c r="K592" i="3"/>
  <c r="E558" i="3"/>
  <c r="G437" i="3"/>
  <c r="Q547" i="3"/>
  <c r="M569" i="3"/>
  <c r="L494" i="3"/>
  <c r="G534" i="3"/>
  <c r="N537" i="3"/>
  <c r="O492" i="3"/>
  <c r="L482" i="3"/>
  <c r="J423" i="3"/>
  <c r="B11" i="3"/>
  <c r="B603" i="3"/>
  <c r="C371" i="3"/>
  <c r="D51" i="3"/>
  <c r="D347" i="3"/>
  <c r="B575" i="3"/>
  <c r="C349" i="3"/>
  <c r="B528" i="3"/>
  <c r="B289" i="3"/>
  <c r="C206" i="3"/>
  <c r="B227" i="3"/>
  <c r="C207" i="3"/>
  <c r="D319" i="3"/>
  <c r="B215" i="3"/>
  <c r="B136" i="3"/>
  <c r="D420" i="3"/>
  <c r="D597" i="3"/>
  <c r="D240" i="3"/>
  <c r="C411" i="3"/>
  <c r="J566" i="3"/>
  <c r="F585" i="3"/>
  <c r="E479" i="3"/>
  <c r="K449" i="3"/>
  <c r="J570" i="3"/>
  <c r="N563" i="3"/>
  <c r="E596" i="3"/>
  <c r="L613" i="3"/>
  <c r="J515" i="3"/>
  <c r="F486" i="3"/>
  <c r="H426" i="3"/>
  <c r="P616" i="3"/>
  <c r="K612" i="3"/>
  <c r="G608" i="3"/>
  <c r="K603" i="3"/>
  <c r="K536" i="3"/>
  <c r="G480" i="3"/>
  <c r="L320" i="3"/>
  <c r="N398" i="3"/>
  <c r="K384" i="3"/>
  <c r="G422" i="3"/>
  <c r="B107" i="3"/>
  <c r="B363" i="3"/>
  <c r="C11" i="3"/>
  <c r="C139" i="3"/>
  <c r="C267" i="3"/>
  <c r="B28" i="3"/>
  <c r="B284" i="3"/>
  <c r="B540" i="3"/>
  <c r="D99" i="3"/>
  <c r="D227" i="3"/>
  <c r="D355" i="3"/>
  <c r="B111" i="3"/>
  <c r="B367" i="3"/>
  <c r="C13" i="3"/>
  <c r="C141" i="3"/>
  <c r="C269" i="3"/>
  <c r="B32" i="3"/>
  <c r="B288" i="3"/>
  <c r="B544" i="3"/>
  <c r="D101" i="3"/>
  <c r="B81" i="3"/>
  <c r="B337" i="3"/>
  <c r="B593" i="3"/>
  <c r="C126" i="3"/>
  <c r="C254" i="3"/>
  <c r="C382" i="3"/>
  <c r="B243" i="3"/>
  <c r="B499" i="3"/>
  <c r="C79" i="3"/>
  <c r="C215" i="3"/>
  <c r="B20" i="3"/>
  <c r="B452" i="3"/>
  <c r="D151" i="3"/>
  <c r="D335" i="3"/>
  <c r="B341" i="3"/>
  <c r="C56" i="3"/>
  <c r="C272" i="3"/>
  <c r="B231" i="3"/>
  <c r="B599" i="3"/>
  <c r="C217" i="3"/>
  <c r="B552" i="3"/>
  <c r="B120" i="3"/>
  <c r="D144" i="3"/>
  <c r="D451" i="3"/>
  <c r="B382" i="3"/>
  <c r="D428" i="3"/>
  <c r="B217" i="3"/>
  <c r="C477" i="3"/>
  <c r="B302" i="3"/>
  <c r="B602" i="3"/>
  <c r="D486" i="3"/>
  <c r="B230" i="3"/>
  <c r="D270" i="3"/>
  <c r="D256" i="3"/>
  <c r="C433" i="3"/>
  <c r="D481" i="3"/>
  <c r="D474" i="3"/>
  <c r="C539" i="3"/>
  <c r="L555" i="3"/>
  <c r="F549" i="3"/>
  <c r="H395" i="3"/>
  <c r="I606" i="3"/>
  <c r="L559" i="3"/>
  <c r="O552" i="3"/>
  <c r="I586" i="3"/>
  <c r="G581" i="3"/>
  <c r="J474" i="3"/>
  <c r="L410" i="3"/>
  <c r="F614" i="3"/>
  <c r="O609" i="3"/>
  <c r="F605" i="3"/>
  <c r="L600" i="3"/>
  <c r="F595" i="3"/>
  <c r="Q516" i="3"/>
  <c r="N452" i="3"/>
  <c r="H491" i="3"/>
  <c r="H585" i="3"/>
  <c r="K529" i="3"/>
  <c r="I365" i="3"/>
  <c r="B123" i="3"/>
  <c r="B379" i="3"/>
  <c r="C19" i="3"/>
  <c r="C147" i="3"/>
  <c r="C275" i="3"/>
  <c r="B44" i="3"/>
  <c r="B300" i="3"/>
  <c r="B556" i="3"/>
  <c r="D107" i="3"/>
  <c r="D235" i="3"/>
  <c r="D363" i="3"/>
  <c r="B127" i="3"/>
  <c r="B383" i="3"/>
  <c r="C21" i="3"/>
  <c r="C149" i="3"/>
  <c r="C277" i="3"/>
  <c r="B48" i="3"/>
  <c r="B304" i="3"/>
  <c r="B560" i="3"/>
  <c r="D109" i="3"/>
  <c r="B97" i="3"/>
  <c r="B353" i="3"/>
  <c r="B609" i="3"/>
  <c r="C134" i="3"/>
  <c r="C262" i="3"/>
  <c r="B18" i="3"/>
  <c r="B259" i="3"/>
  <c r="B515" i="3"/>
  <c r="C87" i="3"/>
  <c r="C223" i="3"/>
  <c r="B116" i="3"/>
  <c r="B468" i="3"/>
  <c r="D159" i="3"/>
  <c r="D343" i="3"/>
  <c r="B357" i="3"/>
  <c r="C104" i="3"/>
  <c r="C280" i="3"/>
  <c r="B247" i="3"/>
  <c r="B615" i="3"/>
  <c r="C225" i="3"/>
  <c r="B456" i="3"/>
  <c r="B104" i="3"/>
  <c r="C162" i="3"/>
  <c r="D459" i="3"/>
  <c r="B426" i="3"/>
  <c r="D436" i="3"/>
  <c r="B345" i="3"/>
  <c r="C493" i="3"/>
  <c r="C20" i="3"/>
  <c r="C58" i="3"/>
  <c r="D598" i="3"/>
  <c r="B270" i="3"/>
  <c r="D286" i="3"/>
  <c r="D432" i="3"/>
  <c r="C441" i="3"/>
  <c r="D489" i="3"/>
  <c r="D586" i="3"/>
  <c r="C582" i="3"/>
  <c r="J553" i="3"/>
  <c r="M610" i="3"/>
  <c r="K607" i="3"/>
  <c r="I538" i="3"/>
  <c r="P539" i="3"/>
  <c r="F533" i="3"/>
  <c r="Q567" i="3"/>
  <c r="F437" i="3"/>
  <c r="K611" i="3"/>
  <c r="K605" i="3"/>
  <c r="P600" i="3"/>
  <c r="K595" i="3"/>
  <c r="L589" i="3"/>
  <c r="L583" i="3"/>
  <c r="K577" i="3"/>
  <c r="O481" i="3"/>
  <c r="L388" i="3"/>
  <c r="E443" i="3"/>
  <c r="E536" i="3"/>
  <c r="L344" i="3"/>
  <c r="H324" i="3"/>
  <c r="B139" i="3"/>
  <c r="B395" i="3"/>
  <c r="C27" i="3"/>
  <c r="C155" i="3"/>
  <c r="C283" i="3"/>
  <c r="B60" i="3"/>
  <c r="B316" i="3"/>
  <c r="B572" i="3"/>
  <c r="D115" i="3"/>
  <c r="D243" i="3"/>
  <c r="D371" i="3"/>
  <c r="B143" i="3"/>
  <c r="B399" i="3"/>
  <c r="C29" i="3"/>
  <c r="C157" i="3"/>
  <c r="C285" i="3"/>
  <c r="B64" i="3"/>
  <c r="B320" i="3"/>
  <c r="B576" i="3"/>
  <c r="D117" i="3"/>
  <c r="B113" i="3"/>
  <c r="B369" i="3"/>
  <c r="C14" i="3"/>
  <c r="C142" i="3"/>
  <c r="C270" i="3"/>
  <c r="B19" i="3"/>
  <c r="B275" i="3"/>
  <c r="B531" i="3"/>
  <c r="C95" i="3"/>
  <c r="C231" i="3"/>
  <c r="B132" i="3"/>
  <c r="B500" i="3"/>
  <c r="D167" i="3"/>
  <c r="D351" i="3"/>
  <c r="B373" i="3"/>
  <c r="C112" i="3"/>
  <c r="C296" i="3"/>
  <c r="B263" i="3"/>
  <c r="C17" i="3"/>
  <c r="C233" i="3"/>
  <c r="B440" i="3"/>
  <c r="B72" i="3"/>
  <c r="C180" i="3"/>
  <c r="D467" i="3"/>
  <c r="B470" i="3"/>
  <c r="D484" i="3"/>
  <c r="B386" i="3"/>
  <c r="C517" i="3"/>
  <c r="D74" i="3"/>
  <c r="D94" i="3"/>
  <c r="D606" i="3"/>
  <c r="B314" i="3"/>
  <c r="C448" i="3"/>
  <c r="D440" i="3"/>
  <c r="C449" i="3"/>
  <c r="D601" i="3"/>
  <c r="D594" i="3"/>
  <c r="B594" i="3"/>
  <c r="G551" i="3"/>
  <c r="G609" i="3"/>
  <c r="E606" i="3"/>
  <c r="N531" i="3"/>
  <c r="M537" i="3"/>
  <c r="Q530" i="3"/>
  <c r="P565" i="3"/>
  <c r="O615" i="3"/>
  <c r="E610" i="3"/>
  <c r="P603" i="3"/>
  <c r="G599" i="3"/>
  <c r="L593" i="3"/>
  <c r="L587" i="3"/>
  <c r="K581" i="3"/>
  <c r="L575" i="3"/>
  <c r="Q478" i="3"/>
  <c r="G301" i="3"/>
  <c r="J436" i="3"/>
  <c r="Q521" i="3"/>
  <c r="O274" i="3"/>
  <c r="Q317" i="3"/>
  <c r="B155" i="3"/>
  <c r="B411" i="3"/>
  <c r="C35" i="3"/>
  <c r="C163" i="3"/>
  <c r="C291" i="3"/>
  <c r="B76" i="3"/>
  <c r="B332" i="3"/>
  <c r="B588" i="3"/>
  <c r="D123" i="3"/>
  <c r="D251" i="3"/>
  <c r="D379" i="3"/>
  <c r="B159" i="3"/>
  <c r="B415" i="3"/>
  <c r="C37" i="3"/>
  <c r="C165" i="3"/>
  <c r="C293" i="3"/>
  <c r="B80" i="3"/>
  <c r="B336" i="3"/>
  <c r="B592" i="3"/>
  <c r="D125" i="3"/>
  <c r="B129" i="3"/>
  <c r="B385" i="3"/>
  <c r="C22" i="3"/>
  <c r="C150" i="3"/>
  <c r="C278" i="3"/>
  <c r="B35" i="3"/>
  <c r="B291" i="3"/>
  <c r="B547" i="3"/>
  <c r="C103" i="3"/>
  <c r="C247" i="3"/>
  <c r="B148" i="3"/>
  <c r="B516" i="3"/>
  <c r="D175" i="3"/>
  <c r="B37" i="3"/>
  <c r="B389" i="3"/>
  <c r="C120" i="3"/>
  <c r="C304" i="3"/>
  <c r="B279" i="3"/>
  <c r="C65" i="3"/>
  <c r="C241" i="3"/>
  <c r="B424" i="3"/>
  <c r="B56" i="3"/>
  <c r="D197" i="3"/>
  <c r="D515" i="3"/>
  <c r="D54" i="3"/>
  <c r="D500" i="3"/>
  <c r="B429" i="3"/>
  <c r="C541" i="3"/>
  <c r="C130" i="3"/>
  <c r="C398" i="3"/>
  <c r="D614" i="3"/>
  <c r="D134" i="3"/>
  <c r="C456" i="3"/>
  <c r="D448" i="3"/>
  <c r="C561" i="3"/>
  <c r="D609" i="3"/>
  <c r="D602" i="3"/>
  <c r="C563" i="3"/>
  <c r="I616" i="3"/>
  <c r="H540" i="3"/>
  <c r="L607" i="3"/>
  <c r="L604" i="3"/>
  <c r="E517" i="3"/>
  <c r="J535" i="3"/>
  <c r="F528" i="3"/>
  <c r="M563" i="3"/>
  <c r="J614" i="3"/>
  <c r="L608" i="3"/>
  <c r="J602" i="3"/>
  <c r="J597" i="3"/>
  <c r="N591" i="3"/>
  <c r="M585" i="3"/>
  <c r="M579" i="3"/>
  <c r="K573" i="3"/>
  <c r="M472" i="3"/>
  <c r="H616" i="3"/>
  <c r="I423" i="3"/>
  <c r="E515" i="3"/>
  <c r="Q508" i="3"/>
  <c r="P315" i="3"/>
  <c r="B171" i="3"/>
  <c r="B427" i="3"/>
  <c r="C43" i="3"/>
  <c r="C171" i="3"/>
  <c r="C299" i="3"/>
  <c r="B92" i="3"/>
  <c r="B348" i="3"/>
  <c r="B604" i="3"/>
  <c r="D131" i="3"/>
  <c r="D259" i="3"/>
  <c r="B13" i="3"/>
  <c r="B175" i="3"/>
  <c r="B431" i="3"/>
  <c r="C45" i="3"/>
  <c r="C173" i="3"/>
  <c r="C301" i="3"/>
  <c r="B96" i="3"/>
  <c r="B352" i="3"/>
  <c r="B608" i="3"/>
  <c r="D133" i="3"/>
  <c r="B145" i="3"/>
  <c r="B401" i="3"/>
  <c r="C30" i="3"/>
  <c r="C158" i="3"/>
  <c r="C286" i="3"/>
  <c r="B51" i="3"/>
  <c r="B307" i="3"/>
  <c r="B563" i="3"/>
  <c r="C111" i="3"/>
  <c r="C255" i="3"/>
  <c r="B164" i="3"/>
  <c r="B532" i="3"/>
  <c r="D183" i="3"/>
  <c r="B53" i="3"/>
  <c r="B421" i="3"/>
  <c r="C128" i="3"/>
  <c r="C312" i="3"/>
  <c r="B295" i="3"/>
  <c r="C73" i="3"/>
  <c r="C257" i="3"/>
  <c r="B408" i="3"/>
  <c r="B40" i="3"/>
  <c r="D213" i="3"/>
  <c r="D523" i="3"/>
  <c r="D73" i="3"/>
  <c r="D524" i="3"/>
  <c r="D36" i="3"/>
  <c r="C549" i="3"/>
  <c r="C148" i="3"/>
  <c r="C526" i="3"/>
  <c r="B441" i="3"/>
  <c r="D153" i="3"/>
  <c r="C464" i="3"/>
  <c r="D560" i="3"/>
  <c r="C569" i="3"/>
  <c r="B73" i="3"/>
  <c r="B589" i="3"/>
  <c r="C508" i="3"/>
  <c r="B187" i="3"/>
  <c r="B443" i="3"/>
  <c r="C51" i="3"/>
  <c r="C179" i="3"/>
  <c r="C307" i="3"/>
  <c r="B108" i="3"/>
  <c r="B364" i="3"/>
  <c r="D11" i="3"/>
  <c r="D139" i="3"/>
  <c r="D267" i="3"/>
  <c r="B29" i="3"/>
  <c r="B191" i="3"/>
  <c r="B447" i="3"/>
  <c r="C53" i="3"/>
  <c r="C181" i="3"/>
  <c r="C309" i="3"/>
  <c r="B112" i="3"/>
  <c r="B368" i="3"/>
  <c r="D13" i="3"/>
  <c r="D141" i="3"/>
  <c r="B161" i="3"/>
  <c r="B417" i="3"/>
  <c r="C38" i="3"/>
  <c r="C166" i="3"/>
  <c r="C294" i="3"/>
  <c r="B67" i="3"/>
  <c r="B323" i="3"/>
  <c r="B579" i="3"/>
  <c r="C119" i="3"/>
  <c r="C263" i="3"/>
  <c r="B180" i="3"/>
  <c r="D15" i="3"/>
  <c r="D191" i="3"/>
  <c r="B69" i="3"/>
  <c r="B437" i="3"/>
  <c r="C136" i="3"/>
  <c r="C360" i="3"/>
  <c r="B311" i="3"/>
  <c r="C81" i="3"/>
  <c r="C265" i="3"/>
  <c r="B392" i="3"/>
  <c r="B206" i="3"/>
  <c r="D229" i="3"/>
  <c r="D531" i="3"/>
  <c r="D90" i="3"/>
  <c r="D548" i="3"/>
  <c r="C74" i="3"/>
  <c r="C557" i="3"/>
  <c r="D166" i="3"/>
  <c r="B178" i="3"/>
  <c r="B482" i="3"/>
  <c r="D170" i="3"/>
  <c r="C576" i="3"/>
  <c r="D568" i="3"/>
  <c r="C577" i="3"/>
  <c r="C506" i="3"/>
  <c r="D14" i="3"/>
  <c r="C444" i="3"/>
  <c r="C127" i="3"/>
  <c r="C303" i="3"/>
  <c r="B196" i="3"/>
  <c r="D23" i="3"/>
  <c r="D207" i="3"/>
  <c r="B85" i="3"/>
  <c r="B453" i="3"/>
  <c r="C144" i="3"/>
  <c r="C368" i="3"/>
  <c r="B343" i="3"/>
  <c r="C89" i="3"/>
  <c r="C273" i="3"/>
  <c r="B376" i="3"/>
  <c r="B250" i="3"/>
  <c r="D261" i="3"/>
  <c r="D547" i="3"/>
  <c r="D128" i="3"/>
  <c r="D556" i="3"/>
  <c r="D129" i="3"/>
  <c r="C605" i="3"/>
  <c r="C298" i="3"/>
  <c r="B54" i="3"/>
  <c r="B525" i="3"/>
  <c r="D391" i="3"/>
  <c r="C584" i="3"/>
  <c r="D576" i="3"/>
  <c r="C570" i="3"/>
  <c r="C538" i="3"/>
  <c r="D33" i="3"/>
  <c r="C500" i="3"/>
  <c r="G374" i="3"/>
  <c r="B10" i="3"/>
  <c r="B219" i="3"/>
  <c r="C67" i="3"/>
  <c r="C195" i="3"/>
  <c r="C323" i="3"/>
  <c r="B140" i="3"/>
  <c r="B396" i="3"/>
  <c r="D27" i="3"/>
  <c r="D155" i="3"/>
  <c r="D283" i="3"/>
  <c r="B14" i="3"/>
  <c r="B479" i="3"/>
  <c r="C69" i="3"/>
  <c r="C197" i="3"/>
  <c r="C325" i="3"/>
  <c r="B144" i="3"/>
  <c r="B400" i="3"/>
  <c r="D29" i="3"/>
  <c r="D157" i="3"/>
  <c r="B193" i="3"/>
  <c r="B449" i="3"/>
  <c r="C54" i="3"/>
  <c r="C182" i="3"/>
  <c r="C310" i="3"/>
  <c r="B99" i="3"/>
  <c r="B355" i="3"/>
  <c r="B611" i="3"/>
  <c r="C135" i="3"/>
  <c r="C311" i="3"/>
  <c r="B212" i="3"/>
  <c r="D31" i="3"/>
  <c r="D215" i="3"/>
  <c r="B101" i="3"/>
  <c r="B549" i="3"/>
  <c r="C152" i="3"/>
  <c r="C376" i="3"/>
  <c r="B359" i="3"/>
  <c r="C97" i="3"/>
  <c r="C321" i="3"/>
  <c r="B360" i="3"/>
  <c r="B294" i="3"/>
  <c r="D277" i="3"/>
  <c r="D555" i="3"/>
  <c r="C146" i="3"/>
  <c r="D564" i="3"/>
  <c r="D184" i="3"/>
  <c r="B93" i="3"/>
  <c r="C346" i="3"/>
  <c r="B394" i="3"/>
  <c r="D220" i="3"/>
  <c r="D399" i="3"/>
  <c r="C592" i="3"/>
  <c r="C402" i="3"/>
  <c r="C602" i="3"/>
  <c r="C554" i="3"/>
  <c r="C452" i="3"/>
  <c r="C436" i="3"/>
  <c r="H478" i="3"/>
  <c r="Q441" i="3"/>
  <c r="B475" i="3"/>
  <c r="B223" i="3"/>
  <c r="N604" i="3"/>
  <c r="J508" i="3"/>
  <c r="Q578" i="3"/>
  <c r="Q574" i="3"/>
  <c r="F529" i="3"/>
  <c r="G415" i="3"/>
  <c r="Q607" i="3"/>
  <c r="P527" i="3"/>
  <c r="H588" i="3"/>
  <c r="G580" i="3"/>
  <c r="E572" i="3"/>
  <c r="G565" i="3"/>
  <c r="L558" i="3"/>
  <c r="P551" i="3"/>
  <c r="G545" i="3"/>
  <c r="J538" i="3"/>
  <c r="N322" i="3"/>
  <c r="Q555" i="3"/>
  <c r="Q561" i="3"/>
  <c r="O476" i="3"/>
  <c r="M439" i="3"/>
  <c r="F368" i="3"/>
  <c r="B26" i="3"/>
  <c r="B235" i="3"/>
  <c r="B491" i="3"/>
  <c r="C75" i="3"/>
  <c r="C203" i="3"/>
  <c r="C331" i="3"/>
  <c r="B156" i="3"/>
  <c r="B412" i="3"/>
  <c r="D35" i="3"/>
  <c r="D163" i="3"/>
  <c r="D291" i="3"/>
  <c r="B30" i="3"/>
  <c r="B239" i="3"/>
  <c r="B495" i="3"/>
  <c r="C77" i="3"/>
  <c r="C205" i="3"/>
  <c r="C333" i="3"/>
  <c r="B160" i="3"/>
  <c r="B416" i="3"/>
  <c r="D37" i="3"/>
  <c r="D165" i="3"/>
  <c r="B209" i="3"/>
  <c r="B465" i="3"/>
  <c r="C62" i="3"/>
  <c r="C190" i="3"/>
  <c r="C318" i="3"/>
  <c r="B115" i="3"/>
  <c r="B371" i="3"/>
  <c r="C15" i="3"/>
  <c r="C143" i="3"/>
  <c r="C319" i="3"/>
  <c r="B244" i="3"/>
  <c r="D39" i="3"/>
  <c r="D223" i="3"/>
  <c r="B117" i="3"/>
  <c r="B565" i="3"/>
  <c r="C168" i="3"/>
  <c r="C384" i="3"/>
  <c r="B375" i="3"/>
  <c r="C105" i="3"/>
  <c r="C329" i="3"/>
  <c r="B328" i="3"/>
  <c r="B334" i="3"/>
  <c r="D293" i="3"/>
  <c r="D579" i="3"/>
  <c r="D200" i="3"/>
  <c r="D612" i="3"/>
  <c r="D201" i="3"/>
  <c r="B562" i="3"/>
  <c r="D389" i="3"/>
  <c r="D22" i="3"/>
  <c r="D236" i="3"/>
  <c r="D407" i="3"/>
  <c r="C418" i="3"/>
  <c r="C450" i="3"/>
  <c r="B70" i="3"/>
  <c r="B586" i="3"/>
  <c r="C515" i="3"/>
  <c r="D372" i="3"/>
  <c r="B42" i="3"/>
  <c r="B251" i="3"/>
  <c r="B507" i="3"/>
  <c r="C83" i="3"/>
  <c r="C211" i="3"/>
  <c r="C339" i="3"/>
  <c r="B172" i="3"/>
  <c r="B428" i="3"/>
  <c r="D43" i="3"/>
  <c r="D171" i="3"/>
  <c r="D299" i="3"/>
  <c r="B46" i="3"/>
  <c r="B255" i="3"/>
  <c r="B511" i="3"/>
  <c r="C85" i="3"/>
  <c r="C213" i="3"/>
  <c r="C341" i="3"/>
  <c r="B176" i="3"/>
  <c r="B432" i="3"/>
  <c r="D45" i="3"/>
  <c r="D173" i="3"/>
  <c r="B225" i="3"/>
  <c r="B481" i="3"/>
  <c r="C70" i="3"/>
  <c r="C198" i="3"/>
  <c r="C326" i="3"/>
  <c r="B131" i="3"/>
  <c r="B387" i="3"/>
  <c r="C23" i="3"/>
  <c r="C151" i="3"/>
  <c r="C327" i="3"/>
  <c r="B260" i="3"/>
  <c r="D47" i="3"/>
  <c r="D271" i="3"/>
  <c r="B133" i="3"/>
  <c r="B581" i="3"/>
  <c r="C176" i="3"/>
  <c r="B23" i="3"/>
  <c r="B471" i="3"/>
  <c r="C113" i="3"/>
  <c r="C337" i="3"/>
  <c r="B312" i="3"/>
  <c r="B378" i="3"/>
  <c r="D387" i="3"/>
  <c r="D587" i="3"/>
  <c r="D216" i="3"/>
  <c r="B221" i="3"/>
  <c r="D217" i="3"/>
  <c r="C186" i="3"/>
  <c r="D397" i="3"/>
  <c r="D41" i="3"/>
  <c r="D252" i="3"/>
  <c r="D535" i="3"/>
  <c r="C442" i="3"/>
  <c r="C490" i="3"/>
  <c r="D28" i="3"/>
  <c r="D12" i="3"/>
  <c r="C566" i="3"/>
  <c r="D358" i="3"/>
  <c r="C167" i="3"/>
  <c r="C335" i="3"/>
  <c r="B276" i="3"/>
  <c r="D55" i="3"/>
  <c r="D279" i="3"/>
  <c r="B165" i="3"/>
  <c r="B597" i="3"/>
  <c r="C184" i="3"/>
  <c r="B39" i="3"/>
  <c r="B487" i="3"/>
  <c r="C129" i="3"/>
  <c r="C345" i="3"/>
  <c r="B296" i="3"/>
  <c r="B422" i="3"/>
  <c r="D395" i="3"/>
  <c r="D595" i="3"/>
  <c r="D232" i="3"/>
  <c r="B521" i="3"/>
  <c r="D313" i="3"/>
  <c r="D234" i="3"/>
  <c r="D405" i="3"/>
  <c r="D58" i="3"/>
  <c r="C431" i="3"/>
  <c r="D543" i="3"/>
  <c r="C474" i="3"/>
  <c r="B450" i="3"/>
  <c r="D48" i="3"/>
  <c r="D32" i="3"/>
  <c r="C460" i="3"/>
  <c r="D244" i="3"/>
  <c r="H383" i="3"/>
  <c r="B27" i="3"/>
  <c r="B283" i="3"/>
  <c r="B539" i="3"/>
  <c r="C99" i="3"/>
  <c r="C227" i="3"/>
  <c r="C355" i="3"/>
  <c r="B204" i="3"/>
  <c r="B460" i="3"/>
  <c r="D59" i="3"/>
  <c r="D187" i="3"/>
  <c r="D315" i="3"/>
  <c r="B31" i="3"/>
  <c r="B287" i="3"/>
  <c r="B543" i="3"/>
  <c r="C101" i="3"/>
  <c r="C229" i="3"/>
  <c r="C357" i="3"/>
  <c r="B208" i="3"/>
  <c r="B464" i="3"/>
  <c r="D61" i="3"/>
  <c r="D189" i="3"/>
  <c r="B257" i="3"/>
  <c r="B513" i="3"/>
  <c r="C86" i="3"/>
  <c r="C214" i="3"/>
  <c r="C342" i="3"/>
  <c r="B163" i="3"/>
  <c r="B419" i="3"/>
  <c r="C39" i="3"/>
  <c r="C175" i="3"/>
  <c r="C343" i="3"/>
  <c r="B372" i="3"/>
  <c r="D63" i="3"/>
  <c r="D287" i="3"/>
  <c r="B181" i="3"/>
  <c r="B613" i="3"/>
  <c r="C232" i="3"/>
  <c r="B55" i="3"/>
  <c r="B503" i="3"/>
  <c r="C137" i="3"/>
  <c r="C353" i="3"/>
  <c r="B200" i="3"/>
  <c r="B462" i="3"/>
  <c r="D403" i="3"/>
  <c r="B34" i="3"/>
  <c r="D328" i="3"/>
  <c r="D148" i="3"/>
  <c r="D345" i="3"/>
  <c r="D282" i="3"/>
  <c r="D469" i="3"/>
  <c r="C300" i="3"/>
  <c r="C439" i="3"/>
  <c r="D567" i="3"/>
  <c r="B446" i="3"/>
  <c r="B493" i="3"/>
  <c r="C66" i="3"/>
  <c r="C276" i="3"/>
  <c r="C523" i="3"/>
  <c r="D52" i="3"/>
  <c r="C271" i="3"/>
  <c r="B36" i="3"/>
  <c r="B292" i="3"/>
  <c r="B548" i="3"/>
  <c r="D103" i="3"/>
  <c r="D231" i="3"/>
  <c r="D359" i="3"/>
  <c r="B213" i="3"/>
  <c r="B469" i="3"/>
  <c r="C64" i="3"/>
  <c r="C192" i="3"/>
  <c r="C320" i="3"/>
  <c r="B135" i="3"/>
  <c r="B391" i="3"/>
  <c r="C25" i="3"/>
  <c r="C153" i="3"/>
  <c r="C281" i="3"/>
  <c r="B536" i="3"/>
  <c r="B280" i="3"/>
  <c r="B24" i="3"/>
  <c r="C34" i="3"/>
  <c r="D309" i="3"/>
  <c r="D475" i="3"/>
  <c r="D603" i="3"/>
  <c r="B510" i="3"/>
  <c r="D248" i="3"/>
  <c r="D444" i="3"/>
  <c r="D572" i="3"/>
  <c r="D314" i="3"/>
  <c r="B473" i="3"/>
  <c r="D233" i="3"/>
  <c r="C437" i="3"/>
  <c r="C565" i="3"/>
  <c r="D346" i="3"/>
  <c r="B346" i="3"/>
  <c r="D185" i="3"/>
  <c r="D413" i="3"/>
  <c r="D541" i="3"/>
  <c r="D130" i="3"/>
  <c r="B94" i="3"/>
  <c r="D76" i="3"/>
  <c r="C348" i="3"/>
  <c r="D494" i="3"/>
  <c r="D431" i="3"/>
  <c r="B569" i="3"/>
  <c r="D268" i="3"/>
  <c r="C455" i="3"/>
  <c r="C583" i="3"/>
  <c r="B358" i="3"/>
  <c r="D188" i="3"/>
  <c r="D415" i="3"/>
  <c r="D583" i="3"/>
  <c r="C26" i="3"/>
  <c r="D302" i="3"/>
  <c r="C472" i="3"/>
  <c r="C600" i="3"/>
  <c r="C498" i="3"/>
  <c r="B574" i="3"/>
  <c r="D272" i="3"/>
  <c r="D456" i="3"/>
  <c r="D584" i="3"/>
  <c r="C522" i="3"/>
  <c r="B578" i="3"/>
  <c r="D273" i="3"/>
  <c r="C457" i="3"/>
  <c r="C585" i="3"/>
  <c r="B110" i="3"/>
  <c r="C84" i="3"/>
  <c r="C354" i="3"/>
  <c r="D497" i="3"/>
  <c r="B329" i="3"/>
  <c r="C586" i="3"/>
  <c r="C50" i="3"/>
  <c r="C324" i="3"/>
  <c r="D482" i="3"/>
  <c r="D610" i="3"/>
  <c r="D50" i="3"/>
  <c r="C611" i="3"/>
  <c r="C614" i="3"/>
  <c r="C468" i="3"/>
  <c r="D342" i="3"/>
  <c r="C387" i="3"/>
  <c r="D260" i="3"/>
  <c r="C590" i="3"/>
  <c r="C279" i="3"/>
  <c r="B52" i="3"/>
  <c r="B308" i="3"/>
  <c r="B564" i="3"/>
  <c r="D111" i="3"/>
  <c r="D239" i="3"/>
  <c r="D367" i="3"/>
  <c r="B229" i="3"/>
  <c r="B485" i="3"/>
  <c r="C72" i="3"/>
  <c r="C200" i="3"/>
  <c r="C328" i="3"/>
  <c r="B151" i="3"/>
  <c r="B407" i="3"/>
  <c r="C33" i="3"/>
  <c r="C161" i="3"/>
  <c r="C289" i="3"/>
  <c r="B520" i="3"/>
  <c r="B264" i="3"/>
  <c r="B9" i="3"/>
  <c r="C52" i="3"/>
  <c r="D325" i="3"/>
  <c r="D483" i="3"/>
  <c r="D611" i="3"/>
  <c r="B554" i="3"/>
  <c r="D264" i="3"/>
  <c r="D452" i="3"/>
  <c r="D580" i="3"/>
  <c r="C390" i="3"/>
  <c r="B514" i="3"/>
  <c r="D249" i="3"/>
  <c r="C445" i="3"/>
  <c r="C573" i="3"/>
  <c r="D378" i="3"/>
  <c r="B390" i="3"/>
  <c r="C202" i="3"/>
  <c r="D421" i="3"/>
  <c r="D549" i="3"/>
  <c r="D168" i="3"/>
  <c r="B138" i="3"/>
  <c r="D96" i="3"/>
  <c r="C364" i="3"/>
  <c r="D502" i="3"/>
  <c r="D551" i="3"/>
  <c r="B606" i="3"/>
  <c r="D284" i="3"/>
  <c r="C463" i="3"/>
  <c r="C591" i="3"/>
  <c r="B398" i="3"/>
  <c r="D205" i="3"/>
  <c r="D439" i="3"/>
  <c r="D607" i="3"/>
  <c r="C44" i="3"/>
  <c r="D318" i="3"/>
  <c r="C480" i="3"/>
  <c r="C608" i="3"/>
  <c r="C530" i="3"/>
  <c r="B616" i="3"/>
  <c r="D288" i="3"/>
  <c r="D464" i="3"/>
  <c r="D592" i="3"/>
  <c r="C546" i="3"/>
  <c r="C10" i="3"/>
  <c r="D289" i="3"/>
  <c r="C465" i="3"/>
  <c r="C593" i="3"/>
  <c r="B154" i="3"/>
  <c r="D102" i="3"/>
  <c r="C370" i="3"/>
  <c r="D505" i="3"/>
  <c r="B457" i="3"/>
  <c r="B74" i="3"/>
  <c r="C68" i="3"/>
  <c r="C340" i="3"/>
  <c r="D490" i="3"/>
  <c r="B77" i="3"/>
  <c r="D68" i="3"/>
  <c r="B338" i="3"/>
  <c r="D212" i="3"/>
  <c r="C531" i="3"/>
  <c r="C420" i="3"/>
  <c r="D276" i="3"/>
  <c r="C90" i="3"/>
  <c r="C548" i="3"/>
  <c r="C159" i="3"/>
  <c r="C287" i="3"/>
  <c r="B68" i="3"/>
  <c r="B324" i="3"/>
  <c r="B580" i="3"/>
  <c r="D119" i="3"/>
  <c r="D247" i="3"/>
  <c r="D375" i="3"/>
  <c r="B245" i="3"/>
  <c r="B501" i="3"/>
  <c r="C80" i="3"/>
  <c r="C208" i="3"/>
  <c r="C336" i="3"/>
  <c r="B167" i="3"/>
  <c r="B423" i="3"/>
  <c r="C41" i="3"/>
  <c r="C169" i="3"/>
  <c r="C297" i="3"/>
  <c r="B504" i="3"/>
  <c r="B248" i="3"/>
  <c r="B78" i="3"/>
  <c r="D70" i="3"/>
  <c r="D341" i="3"/>
  <c r="D491" i="3"/>
  <c r="B25" i="3"/>
  <c r="B598" i="3"/>
  <c r="D280" i="3"/>
  <c r="D460" i="3"/>
  <c r="D588" i="3"/>
  <c r="C438" i="3"/>
  <c r="B557" i="3"/>
  <c r="D265" i="3"/>
  <c r="C453" i="3"/>
  <c r="C581" i="3"/>
  <c r="C406" i="3"/>
  <c r="B430" i="3"/>
  <c r="C218" i="3"/>
  <c r="D429" i="3"/>
  <c r="D557" i="3"/>
  <c r="D218" i="3"/>
  <c r="B182" i="3"/>
  <c r="C114" i="3"/>
  <c r="C380" i="3"/>
  <c r="D510" i="3"/>
  <c r="D575" i="3"/>
  <c r="D24" i="3"/>
  <c r="D300" i="3"/>
  <c r="C471" i="3"/>
  <c r="C599" i="3"/>
  <c r="B442" i="3"/>
  <c r="D221" i="3"/>
  <c r="D447" i="3"/>
  <c r="B61" i="3"/>
  <c r="D62" i="3"/>
  <c r="D334" i="3"/>
  <c r="C488" i="3"/>
  <c r="C616" i="3"/>
  <c r="C562" i="3"/>
  <c r="D26" i="3"/>
  <c r="D304" i="3"/>
  <c r="D472" i="3"/>
  <c r="D600" i="3"/>
  <c r="C578" i="3"/>
  <c r="C28" i="3"/>
  <c r="D305" i="3"/>
  <c r="C473" i="3"/>
  <c r="C601" i="3"/>
  <c r="B198" i="3"/>
  <c r="D121" i="3"/>
  <c r="D385" i="3"/>
  <c r="D513" i="3"/>
  <c r="B585" i="3"/>
  <c r="B118" i="3"/>
  <c r="D86" i="3"/>
  <c r="C356" i="3"/>
  <c r="D498" i="3"/>
  <c r="B121" i="3"/>
  <c r="D88" i="3"/>
  <c r="D162" i="3"/>
  <c r="D214" i="3"/>
  <c r="C579" i="3"/>
  <c r="C483" i="3"/>
  <c r="B210" i="3"/>
  <c r="C596" i="3"/>
  <c r="C491" i="3"/>
  <c r="C295" i="3"/>
  <c r="B84" i="3"/>
  <c r="B340" i="3"/>
  <c r="B596" i="3"/>
  <c r="D127" i="3"/>
  <c r="D255" i="3"/>
  <c r="D383" i="3"/>
  <c r="B261" i="3"/>
  <c r="B517" i="3"/>
  <c r="C88" i="3"/>
  <c r="C216" i="3"/>
  <c r="C344" i="3"/>
  <c r="B183" i="3"/>
  <c r="B439" i="3"/>
  <c r="C49" i="3"/>
  <c r="C177" i="3"/>
  <c r="C305" i="3"/>
  <c r="B488" i="3"/>
  <c r="B232" i="3"/>
  <c r="B122" i="3"/>
  <c r="D89" i="3"/>
  <c r="D357" i="3"/>
  <c r="D499" i="3"/>
  <c r="B125" i="3"/>
  <c r="C18" i="3"/>
  <c r="D296" i="3"/>
  <c r="D468" i="3"/>
  <c r="D596" i="3"/>
  <c r="C478" i="3"/>
  <c r="B600" i="3"/>
  <c r="D281" i="3"/>
  <c r="C461" i="3"/>
  <c r="C589" i="3"/>
  <c r="C422" i="3"/>
  <c r="B474" i="3"/>
  <c r="C234" i="3"/>
  <c r="D437" i="3"/>
  <c r="D565" i="3"/>
  <c r="D266" i="3"/>
  <c r="B222" i="3"/>
  <c r="C132" i="3"/>
  <c r="D390" i="3"/>
  <c r="D518" i="3"/>
  <c r="D599" i="3"/>
  <c r="C42" i="3"/>
  <c r="D316" i="3"/>
  <c r="C479" i="3"/>
  <c r="C607" i="3"/>
  <c r="B486" i="3"/>
  <c r="D237" i="3"/>
  <c r="D455" i="3"/>
  <c r="B105" i="3"/>
  <c r="D81" i="3"/>
  <c r="D350" i="3"/>
  <c r="C496" i="3"/>
  <c r="B114" i="3"/>
  <c r="C594" i="3"/>
  <c r="D44" i="3"/>
  <c r="D320" i="3"/>
  <c r="D480" i="3"/>
  <c r="D608" i="3"/>
  <c r="C610" i="3"/>
  <c r="D46" i="3"/>
  <c r="D321" i="3"/>
  <c r="C481" i="3"/>
  <c r="C609" i="3"/>
  <c r="B238" i="3"/>
  <c r="D138" i="3"/>
  <c r="D393" i="3"/>
  <c r="D521" i="3"/>
  <c r="D84" i="3"/>
  <c r="B158" i="3"/>
  <c r="D105" i="3"/>
  <c r="C372" i="3"/>
  <c r="D506" i="3"/>
  <c r="B162" i="3"/>
  <c r="C106" i="3"/>
  <c r="D294" i="3"/>
  <c r="C587" i="3"/>
  <c r="B509" i="3"/>
  <c r="C540" i="3"/>
  <c r="C603" i="3"/>
  <c r="C555" i="3"/>
  <c r="C428" i="3"/>
  <c r="B100" i="3"/>
  <c r="B356" i="3"/>
  <c r="B612" i="3"/>
  <c r="D135" i="3"/>
  <c r="D263" i="3"/>
  <c r="B21" i="3"/>
  <c r="B277" i="3"/>
  <c r="B533" i="3"/>
  <c r="C96" i="3"/>
  <c r="C224" i="3"/>
  <c r="C352" i="3"/>
  <c r="B199" i="3"/>
  <c r="B455" i="3"/>
  <c r="C57" i="3"/>
  <c r="C185" i="3"/>
  <c r="C313" i="3"/>
  <c r="B472" i="3"/>
  <c r="B216" i="3"/>
  <c r="B166" i="3"/>
  <c r="D106" i="3"/>
  <c r="D373" i="3"/>
  <c r="D507" i="3"/>
  <c r="B169" i="3"/>
  <c r="C36" i="3"/>
  <c r="D312" i="3"/>
  <c r="D476" i="3"/>
  <c r="D604" i="3"/>
  <c r="C502" i="3"/>
  <c r="D18" i="3"/>
  <c r="D297" i="3"/>
  <c r="C469" i="3"/>
  <c r="C597" i="3"/>
  <c r="C454" i="3"/>
  <c r="B518" i="3"/>
  <c r="C250" i="3"/>
  <c r="D445" i="3"/>
  <c r="D573" i="3"/>
  <c r="D298" i="3"/>
  <c r="B266" i="3"/>
  <c r="D150" i="3"/>
  <c r="D398" i="3"/>
  <c r="D526" i="3"/>
  <c r="B57" i="3"/>
  <c r="C60" i="3"/>
  <c r="D332" i="3"/>
  <c r="C487" i="3"/>
  <c r="C615" i="3"/>
  <c r="B526" i="3"/>
  <c r="D253" i="3"/>
  <c r="D463" i="3"/>
  <c r="B146" i="3"/>
  <c r="D98" i="3"/>
  <c r="D366" i="3"/>
  <c r="C504" i="3"/>
  <c r="B285" i="3"/>
  <c r="B62" i="3"/>
  <c r="D64" i="3"/>
  <c r="D336" i="3"/>
  <c r="D488" i="3"/>
  <c r="D616" i="3"/>
  <c r="B66" i="3"/>
  <c r="D65" i="3"/>
  <c r="D337" i="3"/>
  <c r="C489" i="3"/>
  <c r="B157" i="3"/>
  <c r="B282" i="3"/>
  <c r="D156" i="3"/>
  <c r="D401" i="3"/>
  <c r="D529" i="3"/>
  <c r="C122" i="3"/>
  <c r="B202" i="3"/>
  <c r="D122" i="3"/>
  <c r="D386" i="3"/>
  <c r="D514" i="3"/>
  <c r="B205" i="3"/>
  <c r="C124" i="3"/>
  <c r="C396" i="3"/>
  <c r="C427" i="3"/>
  <c r="D198" i="3"/>
  <c r="C484" i="3"/>
  <c r="C558" i="3"/>
  <c r="C499" i="3"/>
  <c r="D356" i="3"/>
  <c r="C470" i="3"/>
  <c r="B558" i="3"/>
  <c r="C266" i="3"/>
  <c r="D453" i="3"/>
  <c r="D581" i="3"/>
  <c r="D330" i="3"/>
  <c r="B310" i="3"/>
  <c r="D169" i="3"/>
  <c r="D406" i="3"/>
  <c r="D534" i="3"/>
  <c r="B98" i="3"/>
  <c r="D78" i="3"/>
  <c r="D348" i="3"/>
  <c r="C495" i="3"/>
  <c r="D423" i="3"/>
  <c r="B570" i="3"/>
  <c r="D269" i="3"/>
  <c r="D471" i="3"/>
  <c r="B189" i="3"/>
  <c r="D116" i="3"/>
  <c r="D382" i="3"/>
  <c r="C512" i="3"/>
  <c r="B498" i="3"/>
  <c r="B106" i="3"/>
  <c r="C82" i="3"/>
  <c r="D352" i="3"/>
  <c r="D496" i="3"/>
  <c r="B201" i="3"/>
  <c r="B109" i="3"/>
  <c r="D82" i="3"/>
  <c r="D353" i="3"/>
  <c r="C497" i="3"/>
  <c r="B413" i="3"/>
  <c r="B326" i="3"/>
  <c r="D176" i="3"/>
  <c r="D409" i="3"/>
  <c r="D537" i="3"/>
  <c r="D177" i="3"/>
  <c r="B246" i="3"/>
  <c r="D140" i="3"/>
  <c r="D394" i="3"/>
  <c r="D522" i="3"/>
  <c r="B249" i="3"/>
  <c r="D142" i="3"/>
  <c r="C459" i="3"/>
  <c r="B425" i="3"/>
  <c r="D326" i="3"/>
  <c r="C606" i="3"/>
  <c r="C507" i="3"/>
  <c r="C435" i="3"/>
  <c r="D230" i="3"/>
  <c r="D492" i="3"/>
  <c r="B137" i="3"/>
  <c r="B38" i="3"/>
  <c r="D56" i="3"/>
  <c r="D329" i="3"/>
  <c r="C485" i="3"/>
  <c r="C613" i="3"/>
  <c r="C486" i="3"/>
  <c r="B601" i="3"/>
  <c r="C282" i="3"/>
  <c r="D461" i="3"/>
  <c r="D589" i="3"/>
  <c r="D362" i="3"/>
  <c r="B350" i="3"/>
  <c r="D186" i="3"/>
  <c r="D414" i="3"/>
  <c r="D542" i="3"/>
  <c r="B141" i="3"/>
  <c r="D97" i="3"/>
  <c r="D364" i="3"/>
  <c r="C503" i="3"/>
  <c r="D559" i="3"/>
  <c r="B610" i="3"/>
  <c r="D285" i="3"/>
  <c r="D479" i="3"/>
  <c r="B233" i="3"/>
  <c r="D136" i="3"/>
  <c r="C392" i="3"/>
  <c r="C520" i="3"/>
  <c r="C12" i="3"/>
  <c r="B150" i="3"/>
  <c r="C100" i="3"/>
  <c r="D368" i="3"/>
  <c r="D504" i="3"/>
  <c r="B242" i="3"/>
  <c r="B153" i="3"/>
  <c r="D100" i="3"/>
  <c r="D369" i="3"/>
  <c r="C505" i="3"/>
  <c r="D30" i="3"/>
  <c r="B366" i="3"/>
  <c r="C194" i="3"/>
  <c r="D417" i="3"/>
  <c r="D545" i="3"/>
  <c r="D226" i="3"/>
  <c r="B286" i="3"/>
  <c r="D160" i="3"/>
  <c r="D402" i="3"/>
  <c r="D530" i="3"/>
  <c r="B290" i="3"/>
  <c r="D126" i="3"/>
  <c r="C516" i="3"/>
  <c r="D180" i="3"/>
  <c r="C412" i="3"/>
  <c r="C564" i="3"/>
  <c r="C443" i="3"/>
  <c r="D370" i="3"/>
  <c r="D34" i="3"/>
  <c r="C204" i="3"/>
  <c r="D422" i="3"/>
  <c r="D550" i="3"/>
  <c r="B185" i="3"/>
  <c r="D114" i="3"/>
  <c r="D380" i="3"/>
  <c r="C511" i="3"/>
  <c r="D591" i="3"/>
  <c r="D25" i="3"/>
  <c r="D301" i="3"/>
  <c r="D487" i="3"/>
  <c r="B274" i="3"/>
  <c r="C154" i="3"/>
  <c r="C400" i="3"/>
  <c r="C528" i="3"/>
  <c r="D66" i="3"/>
  <c r="B190" i="3"/>
  <c r="D118" i="3"/>
  <c r="D384" i="3"/>
  <c r="D512" i="3"/>
  <c r="B370" i="3"/>
  <c r="B194" i="3"/>
  <c r="D120" i="3"/>
  <c r="C385" i="3"/>
  <c r="C513" i="3"/>
  <c r="C140" i="3"/>
  <c r="B410" i="3"/>
  <c r="C210" i="3"/>
  <c r="D425" i="3"/>
  <c r="D553" i="3"/>
  <c r="D274" i="3"/>
  <c r="B330" i="3"/>
  <c r="C178" i="3"/>
  <c r="D410" i="3"/>
  <c r="D538" i="3"/>
  <c r="B333" i="3"/>
  <c r="C547" i="3"/>
  <c r="C571" i="3"/>
  <c r="D310" i="3"/>
  <c r="C532" i="3"/>
  <c r="C510" i="3"/>
  <c r="D374" i="3"/>
  <c r="D246" i="3"/>
  <c r="C588" i="3"/>
  <c r="D539" i="3"/>
  <c r="B170" i="3"/>
  <c r="D108" i="3"/>
  <c r="D376" i="3"/>
  <c r="D508" i="3"/>
  <c r="B349" i="3"/>
  <c r="B130" i="3"/>
  <c r="C92" i="3"/>
  <c r="D361" i="3"/>
  <c r="C501" i="3"/>
  <c r="B265" i="3"/>
  <c r="C542" i="3"/>
  <c r="D38" i="3"/>
  <c r="C314" i="3"/>
  <c r="D477" i="3"/>
  <c r="D605" i="3"/>
  <c r="C414" i="3"/>
  <c r="B438" i="3"/>
  <c r="C220" i="3"/>
  <c r="D430" i="3"/>
  <c r="D558" i="3"/>
  <c r="B226" i="3"/>
  <c r="D132" i="3"/>
  <c r="C391" i="3"/>
  <c r="C519" i="3"/>
  <c r="D615" i="3"/>
  <c r="D42" i="3"/>
  <c r="D317" i="3"/>
  <c r="D495" i="3"/>
  <c r="B317" i="3"/>
  <c r="C172" i="3"/>
  <c r="C408" i="3"/>
  <c r="C536" i="3"/>
  <c r="D104" i="3"/>
  <c r="B234" i="3"/>
  <c r="D137" i="3"/>
  <c r="D392" i="3"/>
  <c r="D520" i="3"/>
  <c r="B541" i="3"/>
  <c r="B237" i="3"/>
  <c r="C138" i="3"/>
  <c r="C393" i="3"/>
  <c r="C521" i="3"/>
  <c r="D210" i="3"/>
  <c r="B454" i="3"/>
  <c r="C226" i="3"/>
  <c r="D433" i="3"/>
  <c r="D561" i="3"/>
  <c r="D338" i="3"/>
  <c r="B374" i="3"/>
  <c r="C196" i="3"/>
  <c r="D418" i="3"/>
  <c r="D546" i="3"/>
  <c r="B377" i="3"/>
  <c r="B253" i="3"/>
  <c r="C612" i="3"/>
  <c r="C404" i="3"/>
  <c r="C580" i="3"/>
  <c r="C451" i="3"/>
  <c r="D262" i="3"/>
  <c r="D72" i="3"/>
  <c r="D228" i="3"/>
  <c r="D388" i="3"/>
  <c r="D516" i="3"/>
  <c r="B434" i="3"/>
  <c r="B173" i="3"/>
  <c r="D110" i="3"/>
  <c r="D377" i="3"/>
  <c r="C509" i="3"/>
  <c r="B393" i="3"/>
  <c r="B41" i="3"/>
  <c r="D57" i="3"/>
  <c r="C330" i="3"/>
  <c r="D485" i="3"/>
  <c r="D613" i="3"/>
  <c r="C430" i="3"/>
  <c r="B478" i="3"/>
  <c r="C236" i="3"/>
  <c r="D438" i="3"/>
  <c r="D566" i="3"/>
  <c r="B269" i="3"/>
  <c r="D152" i="3"/>
  <c r="C399" i="3"/>
  <c r="C527" i="3"/>
  <c r="B58" i="3"/>
  <c r="D60" i="3"/>
  <c r="D333" i="3"/>
  <c r="D503" i="3"/>
  <c r="B361" i="3"/>
  <c r="D190" i="3"/>
  <c r="C416" i="3"/>
  <c r="C544" i="3"/>
  <c r="D194" i="3"/>
  <c r="B278" i="3"/>
  <c r="D154" i="3"/>
  <c r="D400" i="3"/>
  <c r="D528" i="3"/>
  <c r="D49" i="3"/>
  <c r="B281" i="3"/>
  <c r="C156" i="3"/>
  <c r="C401" i="3"/>
  <c r="C529" i="3"/>
  <c r="D306" i="3"/>
  <c r="B494" i="3"/>
  <c r="C242" i="3"/>
  <c r="D441" i="3"/>
  <c r="D569" i="3"/>
  <c r="C394" i="3"/>
  <c r="B414" i="3"/>
  <c r="C212" i="3"/>
  <c r="D426" i="3"/>
  <c r="D554" i="3"/>
  <c r="B418" i="3"/>
  <c r="B297" i="3"/>
  <c r="B381" i="3"/>
  <c r="C467" i="3"/>
  <c r="B553" i="3"/>
  <c r="C388" i="3"/>
  <c r="C108" i="3"/>
  <c r="C595" i="3"/>
  <c r="D17" i="3"/>
  <c r="D493" i="3"/>
  <c r="B50" i="3"/>
  <c r="C446" i="3"/>
  <c r="B522" i="3"/>
  <c r="C252" i="3"/>
  <c r="D446" i="3"/>
  <c r="D574" i="3"/>
  <c r="B313" i="3"/>
  <c r="C170" i="3"/>
  <c r="C407" i="3"/>
  <c r="C535" i="3"/>
  <c r="B102" i="3"/>
  <c r="D80" i="3"/>
  <c r="D349" i="3"/>
  <c r="D511" i="3"/>
  <c r="B402" i="3"/>
  <c r="D206" i="3"/>
  <c r="C424" i="3"/>
  <c r="C552" i="3"/>
  <c r="D258" i="3"/>
  <c r="B318" i="3"/>
  <c r="D172" i="3"/>
  <c r="D408" i="3"/>
  <c r="D536" i="3"/>
  <c r="D158" i="3"/>
  <c r="B322" i="3"/>
  <c r="D174" i="3"/>
  <c r="C409" i="3"/>
  <c r="C537" i="3"/>
  <c r="C410" i="3"/>
  <c r="B538" i="3"/>
  <c r="C258" i="3"/>
  <c r="D449" i="3"/>
  <c r="D577" i="3"/>
  <c r="C426" i="3"/>
  <c r="B458" i="3"/>
  <c r="C228" i="3"/>
  <c r="D434" i="3"/>
  <c r="D562" i="3"/>
  <c r="B461" i="3"/>
  <c r="D161" i="3"/>
  <c r="D178" i="3"/>
  <c r="C524" i="3"/>
  <c r="D340" i="3"/>
  <c r="D278" i="3"/>
  <c r="B82" i="3"/>
  <c r="C550" i="3"/>
  <c r="D354" i="3"/>
  <c r="D563" i="3"/>
  <c r="B298" i="3"/>
  <c r="C164" i="3"/>
  <c r="D404" i="3"/>
  <c r="D532" i="3"/>
  <c r="D20" i="3"/>
  <c r="B258" i="3"/>
  <c r="D146" i="3"/>
  <c r="C397" i="3"/>
  <c r="C525" i="3"/>
  <c r="D40" i="3"/>
  <c r="B134" i="3"/>
  <c r="D92" i="3"/>
  <c r="C362" i="3"/>
  <c r="D501" i="3"/>
  <c r="B306" i="3"/>
  <c r="C462" i="3"/>
  <c r="B566" i="3"/>
  <c r="C268" i="3"/>
  <c r="D454" i="3"/>
  <c r="D582" i="3"/>
  <c r="B354" i="3"/>
  <c r="C188" i="3"/>
  <c r="C415" i="3"/>
  <c r="C543" i="3"/>
  <c r="B142" i="3"/>
  <c r="C98" i="3"/>
  <c r="D365" i="3"/>
  <c r="D519" i="3"/>
  <c r="B445" i="3"/>
  <c r="D222" i="3"/>
  <c r="C432" i="3"/>
  <c r="C560" i="3"/>
  <c r="D290" i="3"/>
  <c r="B362" i="3"/>
  <c r="D192" i="3"/>
  <c r="D416" i="3"/>
  <c r="D544" i="3"/>
  <c r="D242" i="3"/>
  <c r="B365" i="3"/>
  <c r="D193" i="3"/>
  <c r="C417" i="3"/>
  <c r="C545" i="3"/>
  <c r="C466" i="3"/>
  <c r="B582" i="3"/>
  <c r="C274" i="3"/>
  <c r="D457" i="3"/>
  <c r="D585" i="3"/>
  <c r="C458" i="3"/>
  <c r="B502" i="3"/>
  <c r="C244" i="3"/>
  <c r="D442" i="3"/>
  <c r="D570" i="3"/>
  <c r="B505" i="3"/>
  <c r="D292" i="3"/>
  <c r="D308" i="3"/>
  <c r="C574" i="3"/>
  <c r="C419" i="3"/>
  <c r="D145" i="3"/>
  <c r="C598" i="3"/>
  <c r="C492" i="3"/>
  <c r="C475" i="3"/>
  <c r="C239" i="3"/>
  <c r="C367" i="3"/>
  <c r="B228" i="3"/>
  <c r="B484" i="3"/>
  <c r="D71" i="3"/>
  <c r="D199" i="3"/>
  <c r="D327" i="3"/>
  <c r="B149" i="3"/>
  <c r="B405" i="3"/>
  <c r="C32" i="3"/>
  <c r="C160" i="3"/>
  <c r="C288" i="3"/>
  <c r="B71" i="3"/>
  <c r="B327" i="3"/>
  <c r="B583" i="3"/>
  <c r="C121" i="3"/>
  <c r="C249" i="3"/>
  <c r="C377" i="3"/>
  <c r="B344" i="3"/>
  <c r="B88" i="3"/>
  <c r="B506" i="3"/>
  <c r="D245" i="3"/>
  <c r="D443" i="3"/>
  <c r="D571" i="3"/>
  <c r="B342" i="3"/>
  <c r="D182" i="3"/>
  <c r="D412" i="3"/>
  <c r="D540" i="3"/>
  <c r="C76" i="3"/>
  <c r="B301" i="3"/>
  <c r="D164" i="3"/>
  <c r="C405" i="3"/>
  <c r="C533" i="3"/>
  <c r="D113" i="3"/>
  <c r="B174" i="3"/>
  <c r="D112" i="3"/>
  <c r="C378" i="3"/>
  <c r="D509" i="3"/>
  <c r="B477" i="3"/>
  <c r="C494" i="3"/>
  <c r="B605" i="3"/>
  <c r="C284" i="3"/>
  <c r="D462" i="3"/>
  <c r="D590" i="3"/>
  <c r="B397" i="3"/>
  <c r="D204" i="3"/>
  <c r="C423" i="3"/>
  <c r="C551" i="3"/>
  <c r="B186" i="3"/>
  <c r="C116" i="3"/>
  <c r="D381" i="3"/>
  <c r="D527" i="3"/>
  <c r="B489" i="3"/>
  <c r="D238" i="3"/>
  <c r="C440" i="3"/>
  <c r="C568" i="3"/>
  <c r="C386" i="3"/>
  <c r="B406" i="3"/>
  <c r="D208" i="3"/>
  <c r="D424" i="3"/>
  <c r="D552" i="3"/>
  <c r="D322" i="3"/>
  <c r="B409" i="3"/>
  <c r="D209" i="3"/>
  <c r="C425" i="3"/>
  <c r="C553" i="3"/>
  <c r="C514" i="3"/>
  <c r="D10" i="3"/>
  <c r="C290" i="3"/>
  <c r="D465" i="3"/>
  <c r="D593" i="3"/>
  <c r="C482" i="3"/>
  <c r="B542" i="3"/>
  <c r="C260" i="3"/>
  <c r="D450" i="3"/>
  <c r="D578" i="3"/>
  <c r="B546" i="3"/>
  <c r="C395" i="3"/>
  <c r="C403" i="3"/>
  <c r="B466" i="3"/>
  <c r="C476" i="3"/>
  <c r="C604" i="3"/>
  <c r="C556" i="3"/>
  <c r="C434" i="3"/>
  <c r="N610" i="3"/>
  <c r="F583" i="3"/>
  <c r="Q548" i="3"/>
  <c r="H500" i="3"/>
  <c r="J579" i="3"/>
  <c r="H579" i="3"/>
  <c r="F606" i="3"/>
  <c r="E577" i="3"/>
  <c r="I542" i="3"/>
  <c r="K465" i="3"/>
  <c r="E603" i="3"/>
  <c r="O572" i="3"/>
  <c r="O537" i="3"/>
  <c r="O432" i="3"/>
  <c r="O491" i="3"/>
  <c r="F523" i="3"/>
  <c r="P599" i="3"/>
  <c r="I568" i="3"/>
  <c r="G533" i="3"/>
  <c r="P389" i="3"/>
  <c r="J594" i="3"/>
  <c r="K561" i="3"/>
  <c r="G525" i="3"/>
  <c r="I600" i="3"/>
  <c r="P516" i="3"/>
  <c r="H594" i="3"/>
  <c r="J561" i="3"/>
  <c r="E525" i="3"/>
  <c r="E595" i="3"/>
  <c r="O607" i="3"/>
  <c r="Q612" i="3"/>
  <c r="G586" i="3"/>
  <c r="L552" i="3"/>
  <c r="K511" i="3"/>
  <c r="F607" i="3"/>
  <c r="H578" i="3"/>
  <c r="N543" i="3"/>
  <c r="I474" i="3"/>
  <c r="Q600" i="3"/>
  <c r="O569" i="3"/>
  <c r="N534" i="3"/>
  <c r="G408" i="3"/>
  <c r="M595" i="3"/>
  <c r="E563" i="3"/>
  <c r="J527" i="3"/>
  <c r="J615" i="3"/>
  <c r="N589" i="3"/>
  <c r="I556" i="3"/>
  <c r="Q517" i="3"/>
  <c r="F611" i="3"/>
  <c r="M583" i="3"/>
  <c r="N549" i="3"/>
  <c r="Q502" i="3"/>
  <c r="L606" i="3"/>
  <c r="L577" i="3"/>
  <c r="Q542" i="3"/>
  <c r="G469" i="3"/>
  <c r="E602" i="3"/>
  <c r="H571" i="3"/>
  <c r="I536" i="3"/>
  <c r="H583" i="3"/>
  <c r="I530" i="3"/>
  <c r="N470" i="3"/>
  <c r="P176" i="3"/>
  <c r="M423" i="3"/>
  <c r="O478" i="3"/>
  <c r="E615" i="3"/>
  <c r="O549" i="3"/>
  <c r="K481" i="3"/>
  <c r="I505" i="3"/>
  <c r="F421" i="3"/>
  <c r="N560" i="3"/>
  <c r="G491" i="3"/>
  <c r="E376" i="3"/>
  <c r="F498" i="3"/>
  <c r="J457" i="3"/>
  <c r="M577" i="3"/>
  <c r="Q568" i="3"/>
  <c r="K493" i="3"/>
  <c r="L415" i="3"/>
  <c r="G471" i="3"/>
  <c r="M408" i="3"/>
  <c r="M254" i="3"/>
  <c r="K393" i="3"/>
  <c r="M281" i="3"/>
  <c r="H609" i="3"/>
  <c r="F581" i="3"/>
  <c r="N546" i="3"/>
  <c r="J490" i="3"/>
  <c r="F571" i="3"/>
  <c r="E571" i="3"/>
  <c r="M604" i="3"/>
  <c r="E575" i="3"/>
  <c r="F540" i="3"/>
  <c r="G451" i="3"/>
  <c r="J601" i="3"/>
  <c r="M570" i="3"/>
  <c r="L535" i="3"/>
  <c r="H415" i="3"/>
  <c r="M306" i="3"/>
  <c r="L508" i="3"/>
  <c r="F598" i="3"/>
  <c r="F566" i="3"/>
  <c r="E531" i="3"/>
  <c r="F453" i="3"/>
  <c r="I592" i="3"/>
  <c r="I559" i="3"/>
  <c r="I522" i="3"/>
  <c r="F591" i="3"/>
  <c r="M419" i="3"/>
  <c r="H592" i="3"/>
  <c r="H559" i="3"/>
  <c r="F522" i="3"/>
  <c r="H587" i="3"/>
  <c r="O601" i="3"/>
  <c r="L611" i="3"/>
  <c r="I584" i="3"/>
  <c r="I550" i="3"/>
  <c r="L505" i="3"/>
  <c r="L605" i="3"/>
  <c r="H576" i="3"/>
  <c r="K541" i="3"/>
  <c r="H460" i="3"/>
  <c r="I599" i="3"/>
  <c r="L567" i="3"/>
  <c r="M532" i="3"/>
  <c r="P355" i="3"/>
  <c r="N593" i="3"/>
  <c r="Q560" i="3"/>
  <c r="G524" i="3"/>
  <c r="E614" i="3"/>
  <c r="M587" i="3"/>
  <c r="F554" i="3"/>
  <c r="H514" i="3"/>
  <c r="N609" i="3"/>
  <c r="N581" i="3"/>
  <c r="K547" i="3"/>
  <c r="K494" i="3"/>
  <c r="E605" i="3"/>
  <c r="N575" i="3"/>
  <c r="O540" i="3"/>
  <c r="P454" i="3"/>
  <c r="J600" i="3"/>
  <c r="F569" i="3"/>
  <c r="F534" i="3"/>
  <c r="I578" i="3"/>
  <c r="J526" i="3"/>
  <c r="E469" i="3"/>
  <c r="Q492" i="3"/>
  <c r="G417" i="3"/>
  <c r="G477" i="3"/>
  <c r="P608" i="3"/>
  <c r="F546" i="3"/>
  <c r="G472" i="3"/>
  <c r="Q503" i="3"/>
  <c r="P418" i="3"/>
  <c r="L554" i="3"/>
  <c r="Q486" i="3"/>
  <c r="P593" i="3"/>
  <c r="Q493" i="3"/>
  <c r="P422" i="3"/>
  <c r="N556" i="3"/>
  <c r="E548" i="3"/>
  <c r="O467" i="3"/>
  <c r="K615" i="3"/>
  <c r="L439" i="3"/>
  <c r="F387" i="3"/>
  <c r="E502" i="3"/>
  <c r="N447" i="3"/>
  <c r="I257" i="3"/>
  <c r="N607" i="3"/>
  <c r="E579" i="3"/>
  <c r="L544" i="3"/>
  <c r="G479" i="3"/>
  <c r="J562" i="3"/>
  <c r="M566" i="3"/>
  <c r="F603" i="3"/>
  <c r="P572" i="3"/>
  <c r="P537" i="3"/>
  <c r="P434" i="3"/>
  <c r="Q599" i="3"/>
  <c r="J568" i="3"/>
  <c r="J533" i="3"/>
  <c r="Q389" i="3"/>
  <c r="J616" i="3"/>
  <c r="J501" i="3"/>
  <c r="H596" i="3"/>
  <c r="P563" i="3"/>
  <c r="J528" i="3"/>
  <c r="Q615" i="3"/>
  <c r="K590" i="3"/>
  <c r="H557" i="3"/>
  <c r="E519" i="3"/>
  <c r="H581" i="3"/>
  <c r="P615" i="3"/>
  <c r="I590" i="3"/>
  <c r="F557" i="3"/>
  <c r="O518" i="3"/>
  <c r="J577" i="3"/>
  <c r="N596" i="3"/>
  <c r="G610" i="3"/>
  <c r="I582" i="3"/>
  <c r="G548" i="3"/>
  <c r="J497" i="3"/>
  <c r="E604" i="3"/>
  <c r="I574" i="3"/>
  <c r="H539" i="3"/>
  <c r="O445" i="3"/>
  <c r="K597" i="3"/>
  <c r="J565" i="3"/>
  <c r="J530" i="3"/>
  <c r="Q616" i="3"/>
  <c r="O591" i="3"/>
  <c r="N558" i="3"/>
  <c r="H521" i="3"/>
  <c r="M612" i="3"/>
  <c r="O585" i="3"/>
  <c r="Q551" i="3"/>
  <c r="I510" i="3"/>
  <c r="H608" i="3"/>
  <c r="N579" i="3"/>
  <c r="H545" i="3"/>
  <c r="H483" i="3"/>
  <c r="L603" i="3"/>
  <c r="L573" i="3"/>
  <c r="M538" i="3"/>
  <c r="K439" i="3"/>
  <c r="N598" i="3"/>
  <c r="Q566" i="3"/>
  <c r="J529" i="3"/>
  <c r="F577" i="3"/>
  <c r="O523" i="3"/>
  <c r="F460" i="3"/>
  <c r="L491" i="3"/>
  <c r="L412" i="3"/>
  <c r="P468" i="3"/>
  <c r="G605" i="3"/>
  <c r="N538" i="3"/>
  <c r="J470" i="3"/>
  <c r="L502" i="3"/>
  <c r="I407" i="3"/>
  <c r="P550" i="3"/>
  <c r="J478" i="3"/>
  <c r="M592" i="3"/>
  <c r="K492" i="3"/>
  <c r="H416" i="3"/>
  <c r="E553" i="3"/>
  <c r="I544" i="3"/>
  <c r="I462" i="3"/>
  <c r="O611" i="3"/>
  <c r="E433" i="3"/>
  <c r="P382" i="3"/>
  <c r="I498" i="3"/>
  <c r="J419" i="3"/>
  <c r="O305" i="3"/>
  <c r="G606" i="3"/>
  <c r="G577" i="3"/>
  <c r="K542" i="3"/>
  <c r="M465" i="3"/>
  <c r="J551" i="3"/>
  <c r="O557" i="3"/>
  <c r="L601" i="3"/>
  <c r="O570" i="3"/>
  <c r="M535" i="3"/>
  <c r="J417" i="3"/>
  <c r="G598" i="3"/>
  <c r="G566" i="3"/>
  <c r="H531" i="3"/>
  <c r="H612" i="3"/>
  <c r="G612" i="3"/>
  <c r="K480" i="3"/>
  <c r="K594" i="3"/>
  <c r="N561" i="3"/>
  <c r="H525" i="3"/>
  <c r="L614" i="3"/>
  <c r="K588" i="3"/>
  <c r="E555" i="3"/>
  <c r="N515" i="3"/>
  <c r="P568" i="3"/>
  <c r="K614" i="3"/>
  <c r="I588" i="3"/>
  <c r="P554" i="3"/>
  <c r="M515" i="3"/>
  <c r="N566" i="3"/>
  <c r="F589" i="3"/>
  <c r="M608" i="3"/>
  <c r="H580" i="3"/>
  <c r="E546" i="3"/>
  <c r="G486" i="3"/>
  <c r="K602" i="3"/>
  <c r="F572" i="3"/>
  <c r="F537" i="3"/>
  <c r="J428" i="3"/>
  <c r="N595" i="3"/>
  <c r="H563" i="3"/>
  <c r="L527" i="3"/>
  <c r="L615" i="3"/>
  <c r="O589" i="3"/>
  <c r="K556" i="3"/>
  <c r="G518" i="3"/>
  <c r="G611" i="3"/>
  <c r="N583" i="3"/>
  <c r="P549" i="3"/>
  <c r="E503" i="3"/>
  <c r="N606" i="3"/>
  <c r="N577" i="3"/>
  <c r="E543" i="3"/>
  <c r="P470" i="3"/>
  <c r="F602" i="3"/>
  <c r="I571" i="3"/>
  <c r="J536" i="3"/>
  <c r="Q421" i="3"/>
  <c r="Q596" i="3"/>
  <c r="N564" i="3"/>
  <c r="J520" i="3"/>
  <c r="P575" i="3"/>
  <c r="I518" i="3"/>
  <c r="M454" i="3"/>
  <c r="F490" i="3"/>
  <c r="L402" i="3"/>
  <c r="I463" i="3"/>
  <c r="O597" i="3"/>
  <c r="K537" i="3"/>
  <c r="N468" i="3"/>
  <c r="K495" i="3"/>
  <c r="P398" i="3"/>
  <c r="K543" i="3"/>
  <c r="Q476" i="3"/>
  <c r="J591" i="3"/>
  <c r="P476" i="3"/>
  <c r="E414" i="3"/>
  <c r="O551" i="3"/>
  <c r="F543" i="3"/>
  <c r="L460" i="3"/>
  <c r="L610" i="3"/>
  <c r="P430" i="3"/>
  <c r="K381" i="3"/>
  <c r="F497" i="3"/>
  <c r="I408" i="3"/>
  <c r="H603" i="3"/>
  <c r="F573" i="3"/>
  <c r="E538" i="3"/>
  <c r="Q434" i="3"/>
  <c r="G536" i="3"/>
  <c r="I540" i="3"/>
  <c r="I598" i="3"/>
  <c r="I566" i="3"/>
  <c r="J531" i="3"/>
  <c r="N240" i="3"/>
  <c r="M594" i="3"/>
  <c r="O561" i="3"/>
  <c r="K525" i="3"/>
  <c r="J603" i="3"/>
  <c r="G600" i="3"/>
  <c r="E616" i="3"/>
  <c r="L590" i="3"/>
  <c r="I557" i="3"/>
  <c r="J519" i="3"/>
  <c r="N611" i="3"/>
  <c r="L584" i="3"/>
  <c r="M550" i="3"/>
  <c r="P505" i="3"/>
  <c r="N542" i="3"/>
  <c r="M611" i="3"/>
  <c r="J584" i="3"/>
  <c r="J550" i="3"/>
  <c r="O505" i="3"/>
  <c r="M553" i="3"/>
  <c r="H575" i="3"/>
  <c r="N605" i="3"/>
  <c r="I576" i="3"/>
  <c r="L541" i="3"/>
  <c r="I460" i="3"/>
  <c r="J599" i="3"/>
  <c r="M567" i="3"/>
  <c r="N532" i="3"/>
  <c r="L368" i="3"/>
  <c r="Q591" i="3"/>
  <c r="O558" i="3"/>
  <c r="I521" i="3"/>
  <c r="N612" i="3"/>
  <c r="P585" i="3"/>
  <c r="G552" i="3"/>
  <c r="G511" i="3"/>
  <c r="I608" i="3"/>
  <c r="P579" i="3"/>
  <c r="J545" i="3"/>
  <c r="I483" i="3"/>
  <c r="M603" i="3"/>
  <c r="N573" i="3"/>
  <c r="O538" i="3"/>
  <c r="J441" i="3"/>
  <c r="O598" i="3"/>
  <c r="F567" i="3"/>
  <c r="Q531" i="3"/>
  <c r="P324" i="3"/>
  <c r="H593" i="3"/>
  <c r="H560" i="3"/>
  <c r="P481" i="3"/>
  <c r="E566" i="3"/>
  <c r="K515" i="3"/>
  <c r="K443" i="3"/>
  <c r="P478" i="3"/>
  <c r="F395" i="3"/>
  <c r="P450" i="3"/>
  <c r="I595" i="3"/>
  <c r="F530" i="3"/>
  <c r="I454" i="3"/>
  <c r="P482" i="3"/>
  <c r="N318" i="3"/>
  <c r="E541" i="3"/>
  <c r="M466" i="3"/>
  <c r="L581" i="3"/>
  <c r="P446" i="3"/>
  <c r="L496" i="3"/>
  <c r="G516" i="3"/>
  <c r="H506" i="3"/>
  <c r="N400" i="3"/>
  <c r="F576" i="3"/>
  <c r="O378" i="3"/>
  <c r="G334" i="3"/>
  <c r="M462" i="3"/>
  <c r="O367" i="3"/>
  <c r="K417" i="3"/>
  <c r="G529" i="3"/>
  <c r="M531" i="3"/>
  <c r="K596" i="3"/>
  <c r="G564" i="3"/>
  <c r="P528" i="3"/>
  <c r="E453" i="3"/>
  <c r="L592" i="3"/>
  <c r="N559" i="3"/>
  <c r="L522" i="3"/>
  <c r="P596" i="3"/>
  <c r="E593" i="3"/>
  <c r="M614" i="3"/>
  <c r="L588" i="3"/>
  <c r="F555" i="3"/>
  <c r="Q515" i="3"/>
  <c r="I610" i="3"/>
  <c r="K582" i="3"/>
  <c r="K548" i="3"/>
  <c r="N498" i="3"/>
  <c r="K523" i="3"/>
  <c r="H610" i="3"/>
  <c r="J582" i="3"/>
  <c r="H548" i="3"/>
  <c r="L498" i="3"/>
  <c r="G549" i="3"/>
  <c r="K564" i="3"/>
  <c r="F604" i="3"/>
  <c r="K574" i="3"/>
  <c r="I539" i="3"/>
  <c r="Q445" i="3"/>
  <c r="L597" i="3"/>
  <c r="K565" i="3"/>
  <c r="K530" i="3"/>
  <c r="M615" i="3"/>
  <c r="P589" i="3"/>
  <c r="L556" i="3"/>
  <c r="H518" i="3"/>
  <c r="H611" i="3"/>
  <c r="P583" i="3"/>
  <c r="Q549" i="3"/>
  <c r="G504" i="3"/>
  <c r="O606" i="3"/>
  <c r="O577" i="3"/>
  <c r="H543" i="3"/>
  <c r="Q470" i="3"/>
  <c r="G602" i="3"/>
  <c r="L571" i="3"/>
  <c r="L536" i="3"/>
  <c r="P423" i="3"/>
  <c r="F597" i="3"/>
  <c r="P564" i="3"/>
  <c r="N529" i="3"/>
  <c r="L616" i="3"/>
  <c r="H591" i="3"/>
  <c r="F558" i="3"/>
  <c r="F469" i="3"/>
  <c r="L563" i="3"/>
  <c r="K508" i="3"/>
  <c r="I441" i="3"/>
  <c r="N475" i="3"/>
  <c r="K338" i="3"/>
  <c r="G449" i="3"/>
  <c r="G589" i="3"/>
  <c r="G526" i="3"/>
  <c r="G443" i="3"/>
  <c r="J481" i="3"/>
  <c r="I297" i="3"/>
  <c r="P534" i="3"/>
  <c r="I461" i="3"/>
  <c r="G574" i="3"/>
  <c r="L440" i="3"/>
  <c r="I492" i="3"/>
  <c r="Q511" i="3"/>
  <c r="Q501" i="3"/>
  <c r="E383" i="3"/>
  <c r="J572" i="3"/>
  <c r="J374" i="3"/>
  <c r="J328" i="3"/>
  <c r="Q458" i="3"/>
  <c r="L325" i="3"/>
  <c r="F600" i="3"/>
  <c r="M568" i="3"/>
  <c r="N533" i="3"/>
  <c r="H396" i="3"/>
  <c r="O513" i="3"/>
  <c r="Q519" i="3"/>
  <c r="N594" i="3"/>
  <c r="E562" i="3"/>
  <c r="N525" i="3"/>
  <c r="F616" i="3"/>
  <c r="N590" i="3"/>
  <c r="K557" i="3"/>
  <c r="L519" i="3"/>
  <c r="H589" i="3"/>
  <c r="G583" i="3"/>
  <c r="H613" i="3"/>
  <c r="M586" i="3"/>
  <c r="P552" i="3"/>
  <c r="L512" i="3"/>
  <c r="O608" i="3"/>
  <c r="M580" i="3"/>
  <c r="H546" i="3"/>
  <c r="L487" i="3"/>
  <c r="G400" i="3"/>
  <c r="N608" i="3"/>
  <c r="K580" i="3"/>
  <c r="G546" i="3"/>
  <c r="K487" i="3"/>
  <c r="K540" i="3"/>
  <c r="L553" i="3"/>
  <c r="L602" i="3"/>
  <c r="H572" i="3"/>
  <c r="G537" i="3"/>
  <c r="K428" i="3"/>
  <c r="P595" i="3"/>
  <c r="J563" i="3"/>
  <c r="M527" i="3"/>
  <c r="G614" i="3"/>
  <c r="E588" i="3"/>
  <c r="J554" i="3"/>
  <c r="G515" i="3"/>
  <c r="P609" i="3"/>
  <c r="Q581" i="3"/>
  <c r="N547" i="3"/>
  <c r="Q495" i="3"/>
  <c r="H605" i="3"/>
  <c r="Q575" i="3"/>
  <c r="F541" i="3"/>
  <c r="N456" i="3"/>
  <c r="M600" i="3"/>
  <c r="J569" i="3"/>
  <c r="I534" i="3"/>
  <c r="M405" i="3"/>
  <c r="H595" i="3"/>
  <c r="M562" i="3"/>
  <c r="L526" i="3"/>
  <c r="G615" i="3"/>
  <c r="I589" i="3"/>
  <c r="E556" i="3"/>
  <c r="N454" i="3"/>
  <c r="M558" i="3"/>
  <c r="H504" i="3"/>
  <c r="G439" i="3"/>
  <c r="Q468" i="3"/>
  <c r="M176" i="3"/>
  <c r="P438" i="3"/>
  <c r="K585" i="3"/>
  <c r="F518" i="3"/>
  <c r="P440" i="3"/>
  <c r="E480" i="3"/>
  <c r="Q593" i="3"/>
  <c r="G531" i="3"/>
  <c r="L450" i="3"/>
  <c r="Q572" i="3"/>
  <c r="I438" i="3"/>
  <c r="P490" i="3"/>
  <c r="K510" i="3"/>
  <c r="L500" i="3"/>
  <c r="L371" i="3"/>
  <c r="G571" i="3"/>
  <c r="Q372" i="3"/>
  <c r="I326" i="3"/>
  <c r="N457" i="3"/>
  <c r="H305" i="3"/>
  <c r="K531" i="3"/>
  <c r="P240" i="3"/>
  <c r="L480" i="3"/>
  <c r="F400" i="3"/>
  <c r="O592" i="3"/>
  <c r="O559" i="3"/>
  <c r="M522" i="3"/>
  <c r="N614" i="3"/>
  <c r="M588" i="3"/>
  <c r="H555" i="3"/>
  <c r="H516" i="3"/>
  <c r="I583" i="3"/>
  <c r="H577" i="3"/>
  <c r="P611" i="3"/>
  <c r="M584" i="3"/>
  <c r="N550" i="3"/>
  <c r="E507" i="3"/>
  <c r="I607" i="3"/>
  <c r="M578" i="3"/>
  <c r="E544" i="3"/>
  <c r="F476" i="3"/>
  <c r="O610" i="3"/>
  <c r="H607" i="3"/>
  <c r="K578" i="3"/>
  <c r="Q543" i="3"/>
  <c r="P475" i="3"/>
  <c r="Q533" i="3"/>
  <c r="O544" i="3"/>
  <c r="F601" i="3"/>
  <c r="E570" i="3"/>
  <c r="F535" i="3"/>
  <c r="M410" i="3"/>
  <c r="E594" i="3"/>
  <c r="G561" i="3"/>
  <c r="O524" i="3"/>
  <c r="O612" i="3"/>
  <c r="E586" i="3"/>
  <c r="I552" i="3"/>
  <c r="H511" i="3"/>
  <c r="J608" i="3"/>
  <c r="Q579" i="3"/>
  <c r="K545" i="3"/>
  <c r="M484" i="3"/>
  <c r="N603" i="3"/>
  <c r="O573" i="3"/>
  <c r="P538" i="3"/>
  <c r="M441" i="3"/>
  <c r="Q598" i="3"/>
  <c r="G567" i="3"/>
  <c r="G532" i="3"/>
  <c r="I340" i="3"/>
  <c r="J593" i="3"/>
  <c r="K560" i="3"/>
  <c r="N523" i="3"/>
  <c r="N613" i="3"/>
  <c r="I587" i="3"/>
  <c r="O553" i="3"/>
  <c r="F609" i="3"/>
  <c r="J557" i="3"/>
  <c r="K501" i="3"/>
  <c r="H428" i="3"/>
  <c r="E467" i="3"/>
  <c r="I508" i="3"/>
  <c r="H432" i="3"/>
  <c r="F578" i="3"/>
  <c r="M516" i="3"/>
  <c r="M438" i="3"/>
  <c r="F472" i="3"/>
  <c r="H590" i="3"/>
  <c r="I523" i="3"/>
  <c r="N448" i="3"/>
  <c r="N571" i="3"/>
  <c r="H414" i="3"/>
  <c r="F475" i="3"/>
  <c r="E495" i="3"/>
  <c r="F485" i="3"/>
  <c r="O522" i="3"/>
  <c r="M557" i="3"/>
  <c r="N355" i="3"/>
  <c r="G300" i="3"/>
  <c r="G444" i="3"/>
  <c r="O454" i="3"/>
  <c r="M596" i="3"/>
  <c r="H564" i="3"/>
  <c r="Q528" i="3"/>
  <c r="K616" i="3"/>
  <c r="O419" i="3"/>
  <c r="G616" i="3"/>
  <c r="O590" i="3"/>
  <c r="L557" i="3"/>
  <c r="M519" i="3"/>
  <c r="I613" i="3"/>
  <c r="O586" i="3"/>
  <c r="F553" i="3"/>
  <c r="M512" i="3"/>
  <c r="I573" i="3"/>
  <c r="O568" i="3"/>
  <c r="J610" i="3"/>
  <c r="M582" i="3"/>
  <c r="M548" i="3"/>
  <c r="P498" i="3"/>
  <c r="P605" i="3"/>
  <c r="L576" i="3"/>
  <c r="O541" i="3"/>
  <c r="E462" i="3"/>
  <c r="I603" i="3"/>
  <c r="O605" i="3"/>
  <c r="K576" i="3"/>
  <c r="N541" i="3"/>
  <c r="Q461" i="3"/>
  <c r="I526" i="3"/>
  <c r="F538" i="3"/>
  <c r="L599" i="3"/>
  <c r="P567" i="3"/>
  <c r="P532" i="3"/>
  <c r="M368" i="3"/>
  <c r="E592" i="3"/>
  <c r="Q558" i="3"/>
  <c r="L521" i="3"/>
  <c r="J611" i="3"/>
  <c r="Q583" i="3"/>
  <c r="F550" i="3"/>
  <c r="I504" i="3"/>
  <c r="Q606" i="3"/>
  <c r="E578" i="3"/>
  <c r="I543" i="3"/>
  <c r="N472" i="3"/>
  <c r="H602" i="3"/>
  <c r="M571" i="3"/>
  <c r="M536" i="3"/>
  <c r="F424" i="3"/>
  <c r="G597" i="3"/>
  <c r="Q564" i="3"/>
  <c r="E530" i="3"/>
  <c r="M616" i="3"/>
  <c r="I591" i="3"/>
  <c r="I558" i="3"/>
  <c r="O520" i="3"/>
  <c r="I612" i="3"/>
  <c r="J585" i="3"/>
  <c r="L551" i="3"/>
  <c r="J605" i="3"/>
  <c r="G556" i="3"/>
  <c r="O495" i="3"/>
  <c r="M421" i="3"/>
  <c r="I465" i="3"/>
  <c r="N502" i="3"/>
  <c r="G419" i="3"/>
  <c r="P576" i="3"/>
  <c r="H515" i="3"/>
  <c r="O427" i="3"/>
  <c r="N466" i="3"/>
  <c r="P582" i="3"/>
  <c r="E522" i="3"/>
  <c r="Q446" i="3"/>
  <c r="P561" i="3"/>
  <c r="G527" i="3"/>
  <c r="L444" i="3"/>
  <c r="N469" i="3"/>
  <c r="F457" i="3"/>
  <c r="E499" i="3"/>
  <c r="N536" i="3"/>
  <c r="L322" i="3"/>
  <c r="E380" i="3"/>
  <c r="H423" i="3"/>
  <c r="J410" i="3"/>
  <c r="I575" i="3"/>
  <c r="O594" i="3"/>
  <c r="G562" i="3"/>
  <c r="F526" i="3"/>
  <c r="M613" i="3"/>
  <c r="Q614" i="3"/>
  <c r="O614" i="3"/>
  <c r="O588" i="3"/>
  <c r="I555" i="3"/>
  <c r="L516" i="3"/>
  <c r="Q611" i="3"/>
  <c r="O584" i="3"/>
  <c r="Q550" i="3"/>
  <c r="G507" i="3"/>
  <c r="M564" i="3"/>
  <c r="H562" i="3"/>
  <c r="Q608" i="3"/>
  <c r="N580" i="3"/>
  <c r="J546" i="3"/>
  <c r="P488" i="3"/>
  <c r="I604" i="3"/>
  <c r="N574" i="3"/>
  <c r="M539" i="3"/>
  <c r="O447" i="3"/>
  <c r="Q594" i="3"/>
  <c r="H604" i="3"/>
  <c r="L574" i="3"/>
  <c r="L539" i="3"/>
  <c r="L447" i="3"/>
  <c r="G520" i="3"/>
  <c r="H526" i="3"/>
  <c r="N597" i="3"/>
  <c r="N565" i="3"/>
  <c r="M530" i="3"/>
  <c r="N615" i="3"/>
  <c r="E590" i="3"/>
  <c r="O556" i="3"/>
  <c r="J518" i="3"/>
  <c r="Q609" i="3"/>
  <c r="F582" i="3"/>
  <c r="P547" i="3"/>
  <c r="E496" i="3"/>
  <c r="I605" i="3"/>
  <c r="E576" i="3"/>
  <c r="H541" i="3"/>
  <c r="I458" i="3"/>
  <c r="O600" i="3"/>
  <c r="L569" i="3"/>
  <c r="J534" i="3"/>
  <c r="N405" i="3"/>
  <c r="J595" i="3"/>
  <c r="N562" i="3"/>
  <c r="O526" i="3"/>
  <c r="H615" i="3"/>
  <c r="K589" i="3"/>
  <c r="F556" i="3"/>
  <c r="J517" i="3"/>
  <c r="Q610" i="3"/>
  <c r="J583" i="3"/>
  <c r="J549" i="3"/>
  <c r="Q602" i="3"/>
  <c r="E550" i="3"/>
  <c r="J494" i="3"/>
  <c r="I417" i="3"/>
  <c r="J456" i="3"/>
  <c r="I501" i="3"/>
  <c r="E417" i="3"/>
  <c r="M575" i="3"/>
  <c r="H508" i="3"/>
  <c r="G421" i="3"/>
  <c r="Q455" i="3"/>
  <c r="M581" i="3"/>
  <c r="N520" i="3"/>
  <c r="G436" i="3"/>
  <c r="N555" i="3"/>
  <c r="G523" i="3"/>
  <c r="F438" i="3"/>
  <c r="J464" i="3"/>
  <c r="O451" i="3"/>
  <c r="O494" i="3"/>
  <c r="E533" i="3"/>
  <c r="H316" i="3"/>
  <c r="O375" i="3"/>
  <c r="L419" i="3"/>
  <c r="N380" i="3"/>
  <c r="H467" i="3"/>
  <c r="Q592" i="3"/>
  <c r="Q559" i="3"/>
  <c r="P522" i="3"/>
  <c r="K609" i="3"/>
  <c r="J609" i="3"/>
  <c r="J613" i="3"/>
  <c r="P586" i="3"/>
  <c r="G553" i="3"/>
  <c r="O512" i="3"/>
  <c r="K610" i="3"/>
  <c r="N582" i="3"/>
  <c r="N548" i="3"/>
  <c r="Q499" i="3"/>
  <c r="P555" i="3"/>
  <c r="M555" i="3"/>
  <c r="J607" i="3"/>
  <c r="N578" i="3"/>
  <c r="G544" i="3"/>
  <c r="L477" i="3"/>
  <c r="O602" i="3"/>
  <c r="K572" i="3"/>
  <c r="L537" i="3"/>
  <c r="N430" i="3"/>
  <c r="F587" i="3"/>
  <c r="M602" i="3"/>
  <c r="I572" i="3"/>
  <c r="J537" i="3"/>
  <c r="L430" i="3"/>
  <c r="N508" i="3"/>
  <c r="G513" i="3"/>
  <c r="Q595" i="3"/>
  <c r="K563" i="3"/>
  <c r="O527" i="3"/>
  <c r="I614" i="3"/>
  <c r="F588" i="3"/>
  <c r="M554" i="3"/>
  <c r="I515" i="3"/>
  <c r="K608" i="3"/>
  <c r="E580" i="3"/>
  <c r="N545" i="3"/>
  <c r="N484" i="3"/>
  <c r="O603" i="3"/>
  <c r="E574" i="3"/>
  <c r="E539" i="3"/>
  <c r="L443" i="3"/>
  <c r="F599" i="3"/>
  <c r="I567" i="3"/>
  <c r="H532" i="3"/>
  <c r="K340" i="3"/>
  <c r="K593" i="3"/>
  <c r="L560" i="3"/>
  <c r="P523" i="3"/>
  <c r="P613" i="3"/>
  <c r="J587" i="3"/>
  <c r="P553" i="3"/>
  <c r="E514" i="3"/>
  <c r="L609" i="3"/>
  <c r="J581" i="3"/>
  <c r="H547" i="3"/>
  <c r="E598" i="3"/>
  <c r="I546" i="3"/>
  <c r="E493" i="3"/>
  <c r="P407" i="3"/>
  <c r="Q450" i="3"/>
  <c r="P499" i="3"/>
  <c r="P414" i="3"/>
  <c r="K569" i="3"/>
  <c r="E504" i="3"/>
  <c r="K407" i="3"/>
  <c r="H454" i="3"/>
  <c r="J580" i="3"/>
  <c r="N513" i="3"/>
  <c r="N429" i="3"/>
  <c r="Q540" i="3"/>
  <c r="P521" i="3"/>
  <c r="P435" i="3"/>
  <c r="N462" i="3"/>
  <c r="Q449" i="3"/>
  <c r="I493" i="3"/>
  <c r="O531" i="3"/>
  <c r="Q313" i="3"/>
  <c r="H374" i="3"/>
  <c r="I418" i="3"/>
  <c r="L367" i="3"/>
  <c r="Q590" i="3"/>
  <c r="N557" i="3"/>
  <c r="P519" i="3"/>
  <c r="P604" i="3"/>
  <c r="O604" i="3"/>
  <c r="E612" i="3"/>
  <c r="P584" i="3"/>
  <c r="F551" i="3"/>
  <c r="H507" i="3"/>
  <c r="E609" i="3"/>
  <c r="P580" i="3"/>
  <c r="K546" i="3"/>
  <c r="E489" i="3"/>
  <c r="E547" i="3"/>
  <c r="Q546" i="3"/>
  <c r="Q605" i="3"/>
  <c r="O576" i="3"/>
  <c r="E542" i="3"/>
  <c r="O463" i="3"/>
  <c r="H601" i="3"/>
  <c r="I570" i="3"/>
  <c r="I535" i="3"/>
  <c r="F413" i="3"/>
  <c r="H573" i="3"/>
  <c r="G601" i="3"/>
  <c r="F570" i="3"/>
  <c r="G535" i="3"/>
  <c r="E413" i="3"/>
  <c r="L501" i="3"/>
  <c r="N491" i="3"/>
  <c r="G594" i="3"/>
  <c r="H561" i="3"/>
  <c r="Q524" i="3"/>
  <c r="P612" i="3"/>
  <c r="F586" i="3"/>
  <c r="J552" i="3"/>
  <c r="J511" i="3"/>
  <c r="E607" i="3"/>
  <c r="G578" i="3"/>
  <c r="L543" i="3"/>
  <c r="O472" i="3"/>
  <c r="I602" i="3"/>
  <c r="P571" i="3"/>
  <c r="O536" i="3"/>
  <c r="F426" i="3"/>
  <c r="H597" i="3"/>
  <c r="F565" i="3"/>
  <c r="G530" i="3"/>
  <c r="O616" i="3"/>
  <c r="L591" i="3"/>
  <c r="K558" i="3"/>
  <c r="E521" i="3"/>
  <c r="J612" i="3"/>
  <c r="L585" i="3"/>
  <c r="M551" i="3"/>
  <c r="E510" i="3"/>
  <c r="E608" i="3"/>
  <c r="K579" i="3"/>
  <c r="E545" i="3"/>
  <c r="O596" i="3"/>
  <c r="P543" i="3"/>
  <c r="Q485" i="3"/>
  <c r="J405" i="3"/>
  <c r="I447" i="3"/>
  <c r="P492" i="3"/>
  <c r="J402" i="3"/>
  <c r="O565" i="3"/>
  <c r="L495" i="3"/>
  <c r="E405" i="3"/>
  <c r="J452" i="3"/>
  <c r="H574" i="3"/>
  <c r="K509" i="3"/>
  <c r="K416" i="3"/>
  <c r="H537" i="3"/>
  <c r="K506" i="3"/>
  <c r="L411" i="3"/>
  <c r="H442" i="3"/>
  <c r="P426" i="3"/>
  <c r="O477" i="3"/>
  <c r="G517" i="3"/>
  <c r="G238" i="3"/>
  <c r="F357" i="3"/>
  <c r="O404" i="3"/>
  <c r="I308" i="3"/>
  <c r="P477" i="3"/>
  <c r="K421" i="3"/>
  <c r="Q380" i="3"/>
  <c r="O458" i="3"/>
  <c r="F384" i="3"/>
  <c r="K424" i="3"/>
  <c r="P463" i="3"/>
  <c r="H503" i="3"/>
  <c r="H326" i="3"/>
  <c r="J381" i="3"/>
  <c r="G336" i="3"/>
  <c r="K388" i="3"/>
  <c r="I428" i="3"/>
  <c r="K324" i="3"/>
  <c r="G380" i="3"/>
  <c r="O441" i="3"/>
  <c r="N494" i="3"/>
  <c r="Q537" i="3"/>
  <c r="I577" i="3"/>
  <c r="N616" i="3"/>
  <c r="N449" i="3"/>
  <c r="J500" i="3"/>
  <c r="M403" i="3"/>
  <c r="K469" i="3"/>
  <c r="G359" i="3"/>
  <c r="E459" i="3"/>
  <c r="M507" i="3"/>
  <c r="H549" i="3"/>
  <c r="J406" i="3"/>
  <c r="L471" i="3"/>
  <c r="L517" i="3"/>
  <c r="Q557" i="3"/>
  <c r="I597" i="3"/>
  <c r="N446" i="3"/>
  <c r="Q497" i="3"/>
  <c r="E425" i="3"/>
  <c r="Q483" i="3"/>
  <c r="K528" i="3"/>
  <c r="L448" i="3"/>
  <c r="K499" i="3"/>
  <c r="G542" i="3"/>
  <c r="J575" i="3"/>
  <c r="G297" i="3"/>
  <c r="N418" i="3"/>
  <c r="H452" i="3"/>
  <c r="Q479" i="3"/>
  <c r="J502" i="3"/>
  <c r="N524" i="3"/>
  <c r="N544" i="3"/>
  <c r="J564" i="3"/>
  <c r="F584" i="3"/>
  <c r="I350" i="3"/>
  <c r="J425" i="3"/>
  <c r="P457" i="3"/>
  <c r="H484" i="3"/>
  <c r="N506" i="3"/>
  <c r="Q409" i="3"/>
  <c r="I445" i="3"/>
  <c r="Q473" i="3"/>
  <c r="Q496" i="3"/>
  <c r="K519" i="3"/>
  <c r="Q539" i="3"/>
  <c r="M559" i="3"/>
  <c r="I579" i="3"/>
  <c r="E599" i="3"/>
  <c r="O320" i="3"/>
  <c r="I421" i="3"/>
  <c r="J454" i="3"/>
  <c r="M481" i="3"/>
  <c r="F504" i="3"/>
  <c r="G405" i="3"/>
  <c r="F441" i="3"/>
  <c r="M470" i="3"/>
  <c r="I494" i="3"/>
  <c r="I410" i="3"/>
  <c r="N445" i="3"/>
  <c r="H474" i="3"/>
  <c r="H497" i="3"/>
  <c r="O519" i="3"/>
  <c r="G540" i="3"/>
  <c r="P559" i="3"/>
  <c r="L579" i="3"/>
  <c r="H599" i="3"/>
  <c r="F493" i="3"/>
  <c r="M357" i="3"/>
  <c r="O514" i="3"/>
  <c r="I280" i="3"/>
  <c r="F290" i="3"/>
  <c r="O299" i="3"/>
  <c r="I388" i="3"/>
  <c r="G428" i="3"/>
  <c r="L467" i="3"/>
  <c r="Q506" i="3"/>
  <c r="H332" i="3"/>
  <c r="M385" i="3"/>
  <c r="G342" i="3"/>
  <c r="J392" i="3"/>
  <c r="E432" i="3"/>
  <c r="J330" i="3"/>
  <c r="J384" i="3"/>
  <c r="Q447" i="3"/>
  <c r="Q498" i="3"/>
  <c r="M541" i="3"/>
  <c r="E581" i="3"/>
  <c r="N326" i="3"/>
  <c r="G455" i="3"/>
  <c r="M504" i="3"/>
  <c r="G411" i="3"/>
  <c r="M474" i="3"/>
  <c r="I391" i="3"/>
  <c r="H464" i="3"/>
  <c r="O511" i="3"/>
  <c r="Q552" i="3"/>
  <c r="O413" i="3"/>
  <c r="L476" i="3"/>
  <c r="N521" i="3"/>
  <c r="M561" i="3"/>
  <c r="O286" i="3"/>
  <c r="Q451" i="3"/>
  <c r="G502" i="3"/>
  <c r="L431" i="3"/>
  <c r="G488" i="3"/>
  <c r="J316" i="3"/>
  <c r="F454" i="3"/>
  <c r="O503" i="3"/>
  <c r="P545" i="3"/>
  <c r="M576" i="3"/>
  <c r="L318" i="3"/>
  <c r="E421" i="3"/>
  <c r="G454" i="3"/>
  <c r="I481" i="3"/>
  <c r="P503" i="3"/>
  <c r="E526" i="3"/>
  <c r="Q545" i="3"/>
  <c r="M565" i="3"/>
  <c r="I585" i="3"/>
  <c r="F364" i="3"/>
  <c r="L427" i="3"/>
  <c r="L459" i="3"/>
  <c r="M485" i="3"/>
  <c r="F508" i="3"/>
  <c r="J412" i="3"/>
  <c r="G447" i="3"/>
  <c r="L475" i="3"/>
  <c r="J498" i="3"/>
  <c r="P520" i="3"/>
  <c r="G541" i="3"/>
  <c r="P560" i="3"/>
  <c r="L580" i="3"/>
  <c r="H600" i="3"/>
  <c r="L336" i="3"/>
  <c r="L423" i="3"/>
  <c r="G456" i="3"/>
  <c r="E483" i="3"/>
  <c r="K505" i="3"/>
  <c r="M407" i="3"/>
  <c r="I443" i="3"/>
  <c r="L472" i="3"/>
  <c r="N495" i="3"/>
  <c r="O412" i="3"/>
  <c r="K447" i="3"/>
  <c r="O475" i="3"/>
  <c r="M498" i="3"/>
  <c r="G521" i="3"/>
  <c r="J541" i="3"/>
  <c r="F561" i="3"/>
  <c r="O580" i="3"/>
  <c r="K600" i="3"/>
  <c r="M501" i="3"/>
  <c r="Q282" i="3"/>
  <c r="P525" i="3"/>
  <c r="E315" i="3"/>
  <c r="L317" i="3"/>
  <c r="G311" i="3"/>
  <c r="M389" i="3"/>
  <c r="J429" i="3"/>
  <c r="O468" i="3"/>
  <c r="G508" i="3"/>
  <c r="F334" i="3"/>
  <c r="E387" i="3"/>
  <c r="E344" i="3"/>
  <c r="N393" i="3"/>
  <c r="H433" i="3"/>
  <c r="J332" i="3"/>
  <c r="O385" i="3"/>
  <c r="M449" i="3"/>
  <c r="I500" i="3"/>
  <c r="P542" i="3"/>
  <c r="H582" i="3"/>
  <c r="J342" i="3"/>
  <c r="P456" i="3"/>
  <c r="E506" i="3"/>
  <c r="M413" i="3"/>
  <c r="J476" i="3"/>
  <c r="K397" i="3"/>
  <c r="E466" i="3"/>
  <c r="H513" i="3"/>
  <c r="G554" i="3"/>
  <c r="F416" i="3"/>
  <c r="F478" i="3"/>
  <c r="E523" i="3"/>
  <c r="P562" i="3"/>
  <c r="F314" i="3"/>
  <c r="N453" i="3"/>
  <c r="L503" i="3"/>
  <c r="N433" i="3"/>
  <c r="L489" i="3"/>
  <c r="L332" i="3"/>
  <c r="O455" i="3"/>
  <c r="G505" i="3"/>
  <c r="F547" i="3"/>
  <c r="P577" i="3"/>
  <c r="L334" i="3"/>
  <c r="G423" i="3"/>
  <c r="P455" i="3"/>
  <c r="N482" i="3"/>
  <c r="H505" i="3"/>
  <c r="I527" i="3"/>
  <c r="G547" i="3"/>
  <c r="P566" i="3"/>
  <c r="L586" i="3"/>
  <c r="G376" i="3"/>
  <c r="O429" i="3"/>
  <c r="K461" i="3"/>
  <c r="E487" i="3"/>
  <c r="L509" i="3"/>
  <c r="N414" i="3"/>
  <c r="E449" i="3"/>
  <c r="F477" i="3"/>
  <c r="O499" i="3"/>
  <c r="H522" i="3"/>
  <c r="J542" i="3"/>
  <c r="F562" i="3"/>
  <c r="O581" i="3"/>
  <c r="K601" i="3"/>
  <c r="H352" i="3"/>
  <c r="O425" i="3"/>
  <c r="E458" i="3"/>
  <c r="J484" i="3"/>
  <c r="P506" i="3"/>
  <c r="F410" i="3"/>
  <c r="M445" i="3"/>
  <c r="F474" i="3"/>
  <c r="G497" i="3"/>
  <c r="E415" i="3"/>
  <c r="I449" i="3"/>
  <c r="K477" i="3"/>
  <c r="F500" i="3"/>
  <c r="K522" i="3"/>
  <c r="M542" i="3"/>
  <c r="I562" i="3"/>
  <c r="E582" i="3"/>
  <c r="N601" i="3"/>
  <c r="O509" i="3"/>
  <c r="Q257" i="3"/>
  <c r="O276" i="3"/>
  <c r="H329" i="3"/>
  <c r="M331" i="3"/>
  <c r="E320" i="3"/>
  <c r="Q390" i="3"/>
  <c r="M430" i="3"/>
  <c r="E470" i="3"/>
  <c r="J509" i="3"/>
  <c r="F336" i="3"/>
  <c r="J388" i="3"/>
  <c r="E346" i="3"/>
  <c r="E395" i="3"/>
  <c r="K434" i="3"/>
  <c r="I334" i="3"/>
  <c r="M258" i="3"/>
  <c r="K451" i="3"/>
  <c r="N501" i="3"/>
  <c r="F544" i="3"/>
  <c r="K583" i="3"/>
  <c r="L357" i="3"/>
  <c r="M458" i="3"/>
  <c r="K507" i="3"/>
  <c r="O415" i="3"/>
  <c r="Q477" i="3"/>
  <c r="E401" i="3"/>
  <c r="P467" i="3"/>
  <c r="M514" i="3"/>
  <c r="J555" i="3"/>
  <c r="H418" i="3"/>
  <c r="L479" i="3"/>
  <c r="I524" i="3"/>
  <c r="F564" i="3"/>
  <c r="M330" i="3"/>
  <c r="L455" i="3"/>
  <c r="E505" i="3"/>
  <c r="Q435" i="3"/>
  <c r="E491" i="3"/>
  <c r="J348" i="3"/>
  <c r="M457" i="3"/>
  <c r="L506" i="3"/>
  <c r="I548" i="3"/>
  <c r="F579" i="3"/>
  <c r="G350" i="3"/>
  <c r="I425" i="3"/>
  <c r="O457" i="3"/>
  <c r="G484" i="3"/>
  <c r="M506" i="3"/>
  <c r="M528" i="3"/>
  <c r="J548" i="3"/>
  <c r="F568" i="3"/>
  <c r="O587" i="3"/>
  <c r="I387" i="3"/>
  <c r="F432" i="3"/>
  <c r="G463" i="3"/>
  <c r="J488" i="3"/>
  <c r="Q510" i="3"/>
  <c r="O416" i="3"/>
  <c r="N450" i="3"/>
  <c r="N478" i="3"/>
  <c r="G501" i="3"/>
  <c r="L523" i="3"/>
  <c r="M543" i="3"/>
  <c r="I563" i="3"/>
  <c r="E583" i="3"/>
  <c r="N602" i="3"/>
  <c r="L365" i="3"/>
  <c r="P427" i="3"/>
  <c r="O459" i="3"/>
  <c r="O287" i="3"/>
  <c r="I373" i="3"/>
  <c r="N395" i="3"/>
  <c r="G397" i="3"/>
  <c r="K353" i="3"/>
  <c r="J397" i="3"/>
  <c r="O436" i="3"/>
  <c r="G476" i="3"/>
  <c r="L515" i="3"/>
  <c r="Q345" i="3"/>
  <c r="Q237" i="3"/>
  <c r="M355" i="3"/>
  <c r="H401" i="3"/>
  <c r="M440" i="3"/>
  <c r="G344" i="3"/>
  <c r="F370" i="3"/>
  <c r="J460" i="3"/>
  <c r="O508" i="3"/>
  <c r="H550" i="3"/>
  <c r="M589" i="3"/>
  <c r="K400" i="3"/>
  <c r="N467" i="3"/>
  <c r="K514" i="3"/>
  <c r="M426" i="3"/>
  <c r="E485" i="3"/>
  <c r="N413" i="3"/>
  <c r="K476" i="3"/>
  <c r="M521" i="3"/>
  <c r="L561" i="3"/>
  <c r="F429" i="3"/>
  <c r="M486" i="3"/>
  <c r="P530" i="3"/>
  <c r="H570" i="3"/>
  <c r="L392" i="3"/>
  <c r="K464" i="3"/>
  <c r="E512" i="3"/>
  <c r="O446" i="3"/>
  <c r="E498" i="3"/>
  <c r="L398" i="3"/>
  <c r="L466" i="3"/>
  <c r="M513" i="3"/>
  <c r="K554" i="3"/>
  <c r="I580" i="3"/>
  <c r="E364" i="3"/>
  <c r="K427" i="3"/>
  <c r="K459" i="3"/>
  <c r="L485" i="3"/>
  <c r="E508" i="3"/>
  <c r="Q529" i="3"/>
  <c r="M549" i="3"/>
  <c r="I569" i="3"/>
  <c r="E589" i="3"/>
  <c r="P393" i="3"/>
  <c r="H434" i="3"/>
  <c r="E465" i="3"/>
  <c r="P489" i="3"/>
  <c r="Q300" i="3"/>
  <c r="Q418" i="3"/>
  <c r="K452" i="3"/>
  <c r="F480" i="3"/>
  <c r="M502" i="3"/>
  <c r="P524" i="3"/>
  <c r="P544" i="3"/>
  <c r="L564" i="3"/>
  <c r="H584" i="3"/>
  <c r="Q603" i="3"/>
  <c r="L377" i="3"/>
  <c r="E430" i="3"/>
  <c r="M461" i="3"/>
  <c r="G487" i="3"/>
  <c r="N509" i="3"/>
  <c r="Q414" i="3"/>
  <c r="H449" i="3"/>
  <c r="I477" i="3"/>
  <c r="E304" i="3"/>
  <c r="K419" i="3"/>
  <c r="Q452" i="3"/>
  <c r="J480" i="3"/>
  <c r="P502" i="3"/>
  <c r="F525" i="3"/>
  <c r="F545" i="3"/>
  <c r="O564" i="3"/>
  <c r="K584" i="3"/>
  <c r="G604" i="3"/>
  <c r="F517" i="3"/>
  <c r="N299" i="3"/>
  <c r="I383" i="3"/>
  <c r="I404" i="3"/>
  <c r="O405" i="3"/>
  <c r="F365" i="3"/>
  <c r="M398" i="3"/>
  <c r="E438" i="3"/>
  <c r="J477" i="3"/>
  <c r="O516" i="3"/>
  <c r="P347" i="3"/>
  <c r="N256" i="3"/>
  <c r="G357" i="3"/>
  <c r="K402" i="3"/>
  <c r="P441" i="3"/>
  <c r="F346" i="3"/>
  <c r="M381" i="3"/>
  <c r="F462" i="3"/>
  <c r="G510" i="3"/>
  <c r="K551" i="3"/>
  <c r="P590" i="3"/>
  <c r="K403" i="3"/>
  <c r="J469" i="3"/>
  <c r="P515" i="3"/>
  <c r="O428" i="3"/>
  <c r="J486" i="3"/>
  <c r="Q415" i="3"/>
  <c r="E478" i="3"/>
  <c r="Q522" i="3"/>
  <c r="O562" i="3"/>
  <c r="H431" i="3"/>
  <c r="E488" i="3"/>
  <c r="F532" i="3"/>
  <c r="K571" i="3"/>
  <c r="N397" i="3"/>
  <c r="J466" i="3"/>
  <c r="J513" i="3"/>
  <c r="K448" i="3"/>
  <c r="J499" i="3"/>
  <c r="K401" i="3"/>
  <c r="N319" i="3"/>
  <c r="K395" i="3"/>
  <c r="J415" i="3"/>
  <c r="P416" i="3"/>
  <c r="F371" i="3"/>
  <c r="P399" i="3"/>
  <c r="H439" i="3"/>
  <c r="M478" i="3"/>
  <c r="E518" i="3"/>
  <c r="O349" i="3"/>
  <c r="O272" i="3"/>
  <c r="Q358" i="3"/>
  <c r="N403" i="3"/>
  <c r="F443" i="3"/>
  <c r="H348" i="3"/>
  <c r="E390" i="3"/>
  <c r="E464" i="3"/>
  <c r="L511" i="3"/>
  <c r="N552" i="3"/>
  <c r="F592" i="3"/>
  <c r="F406" i="3"/>
  <c r="I471" i="3"/>
  <c r="I517" i="3"/>
  <c r="E431" i="3"/>
  <c r="P487" i="3"/>
  <c r="E418" i="3"/>
  <c r="K479" i="3"/>
  <c r="H524" i="3"/>
  <c r="E564" i="3"/>
  <c r="K433" i="3"/>
  <c r="J489" i="3"/>
  <c r="I533" i="3"/>
  <c r="N572" i="3"/>
  <c r="I401" i="3"/>
  <c r="F468" i="3"/>
  <c r="P514" i="3"/>
  <c r="J450" i="3"/>
  <c r="P500" i="3"/>
  <c r="J404" i="3"/>
  <c r="G470" i="3"/>
  <c r="J516" i="3"/>
  <c r="Q556" i="3"/>
  <c r="O582" i="3"/>
  <c r="H387" i="3"/>
  <c r="Q431" i="3"/>
  <c r="E463" i="3"/>
  <c r="I488" i="3"/>
  <c r="P510" i="3"/>
  <c r="J532" i="3"/>
  <c r="F552" i="3"/>
  <c r="O571" i="3"/>
  <c r="K591" i="3"/>
  <c r="Q401" i="3"/>
  <c r="L438" i="3"/>
  <c r="K468" i="3"/>
  <c r="N492" i="3"/>
  <c r="J336" i="3"/>
  <c r="K423" i="3"/>
  <c r="F456" i="3"/>
  <c r="Q482" i="3"/>
  <c r="J505" i="3"/>
  <c r="K527" i="3"/>
  <c r="I547" i="3"/>
  <c r="E567" i="3"/>
  <c r="N586" i="3"/>
  <c r="J606" i="3"/>
  <c r="Q394" i="3"/>
  <c r="L434" i="3"/>
  <c r="H465" i="3"/>
  <c r="E490" i="3"/>
  <c r="Q303" i="3"/>
  <c r="H419" i="3"/>
  <c r="P452" i="3"/>
  <c r="H480" i="3"/>
  <c r="L338" i="3"/>
  <c r="O423" i="3"/>
  <c r="L456" i="3"/>
  <c r="G483" i="3"/>
  <c r="M505" i="3"/>
  <c r="N527" i="3"/>
  <c r="L547" i="3"/>
  <c r="H567" i="3"/>
  <c r="Q586" i="3"/>
  <c r="M606" i="3"/>
  <c r="M523" i="3"/>
  <c r="O346" i="3"/>
  <c r="H304" i="3"/>
  <c r="N443" i="3"/>
  <c r="G445" i="3"/>
  <c r="H388" i="3"/>
  <c r="L403" i="3"/>
  <c r="Q442" i="3"/>
  <c r="I482" i="3"/>
  <c r="P234" i="3"/>
  <c r="K355" i="3"/>
  <c r="M296" i="3"/>
  <c r="P363" i="3"/>
  <c r="J407" i="3"/>
  <c r="M89" i="3"/>
  <c r="E354" i="3"/>
  <c r="G403" i="3"/>
  <c r="I469" i="3"/>
  <c r="O515" i="3"/>
  <c r="J556" i="3"/>
  <c r="O595" i="3"/>
  <c r="K413" i="3"/>
  <c r="I476" i="3"/>
  <c r="K521" i="3"/>
  <c r="M437" i="3"/>
  <c r="E492" i="3"/>
  <c r="N424" i="3"/>
  <c r="N483" i="3"/>
  <c r="G528" i="3"/>
  <c r="N567" i="3"/>
  <c r="F440" i="3"/>
  <c r="M493" i="3"/>
  <c r="E537" i="3"/>
  <c r="J576" i="3"/>
  <c r="F409" i="3"/>
  <c r="I473" i="3"/>
  <c r="K332" i="3"/>
  <c r="M455" i="3"/>
  <c r="F505" i="3"/>
  <c r="P411" i="3"/>
  <c r="H475" i="3"/>
  <c r="M520" i="3"/>
  <c r="M560" i="3"/>
  <c r="E584" i="3"/>
  <c r="O393" i="3"/>
  <c r="E434" i="3"/>
  <c r="O464" i="3"/>
  <c r="O489" i="3"/>
  <c r="H512" i="3"/>
  <c r="M533" i="3"/>
  <c r="I553" i="3"/>
  <c r="E573" i="3"/>
  <c r="N592" i="3"/>
  <c r="P404" i="3"/>
  <c r="O440" i="3"/>
  <c r="I470" i="3"/>
  <c r="F494" i="3"/>
  <c r="G352" i="3"/>
  <c r="M425" i="3"/>
  <c r="Q457" i="3"/>
  <c r="I484" i="3"/>
  <c r="O506" i="3"/>
  <c r="O528" i="3"/>
  <c r="L548" i="3"/>
  <c r="H568" i="3"/>
  <c r="Q587" i="3"/>
  <c r="M607" i="3"/>
  <c r="E399" i="3"/>
  <c r="N436" i="3"/>
  <c r="Q466" i="3"/>
  <c r="K491" i="3"/>
  <c r="M322" i="3"/>
  <c r="J421" i="3"/>
  <c r="L454" i="3"/>
  <c r="N481" i="3"/>
  <c r="H354" i="3"/>
  <c r="E426" i="3"/>
  <c r="H458" i="3"/>
  <c r="L484" i="3"/>
  <c r="F507" i="3"/>
  <c r="E529" i="3"/>
  <c r="O548" i="3"/>
  <c r="K568" i="3"/>
  <c r="G588" i="3"/>
  <c r="P607" i="3"/>
  <c r="K526" i="3"/>
  <c r="F255" i="3"/>
  <c r="I439" i="3"/>
  <c r="I594" i="3"/>
  <c r="M574" i="3"/>
  <c r="Q554" i="3"/>
  <c r="H535" i="3"/>
  <c r="F514" i="3"/>
  <c r="M491" i="3"/>
  <c r="G467" i="3"/>
  <c r="E437" i="3"/>
  <c r="Q399" i="3"/>
  <c r="N488" i="3"/>
  <c r="K463" i="3"/>
  <c r="J432" i="3"/>
  <c r="M388" i="3"/>
  <c r="K498" i="3"/>
  <c r="M475" i="3"/>
  <c r="H447" i="3"/>
  <c r="K412" i="3"/>
  <c r="O613" i="3"/>
  <c r="F594" i="3"/>
  <c r="J574" i="3"/>
  <c r="N554" i="3"/>
  <c r="E535" i="3"/>
  <c r="P513" i="3"/>
  <c r="I491" i="3"/>
  <c r="P466" i="3"/>
  <c r="K436" i="3"/>
  <c r="Q398" i="3"/>
  <c r="F501" i="3"/>
  <c r="L478" i="3"/>
  <c r="M450" i="3"/>
  <c r="N416" i="3"/>
  <c r="P598" i="3"/>
  <c r="G579" i="3"/>
  <c r="K559" i="3"/>
  <c r="O539" i="3"/>
  <c r="I519" i="3"/>
  <c r="O496" i="3"/>
  <c r="O473" i="3"/>
  <c r="E445" i="3"/>
  <c r="M409" i="3"/>
  <c r="G590" i="3"/>
  <c r="K570" i="3"/>
  <c r="O534" i="3"/>
  <c r="F491" i="3"/>
  <c r="F436" i="3"/>
  <c r="L520" i="3"/>
  <c r="G475" i="3"/>
  <c r="O411" i="3"/>
  <c r="K489" i="3"/>
  <c r="M433" i="3"/>
  <c r="Q589" i="3"/>
  <c r="L550" i="3"/>
  <c r="F509" i="3"/>
  <c r="O460" i="3"/>
  <c r="E373" i="3"/>
  <c r="P541" i="3"/>
  <c r="G499" i="3"/>
  <c r="G448" i="3"/>
  <c r="L507" i="3"/>
  <c r="P458" i="3"/>
  <c r="F359" i="3"/>
  <c r="Q491" i="3"/>
  <c r="J437" i="3"/>
  <c r="I609" i="3"/>
  <c r="Q569" i="3"/>
  <c r="L530" i="3"/>
  <c r="H486" i="3"/>
  <c r="L428" i="3"/>
  <c r="K371" i="3"/>
  <c r="L311" i="3"/>
  <c r="Q420" i="3"/>
  <c r="F380" i="3"/>
  <c r="I324" i="3"/>
  <c r="O372" i="3"/>
  <c r="O313" i="3"/>
  <c r="P495" i="3"/>
  <c r="K456" i="3"/>
  <c r="F417" i="3"/>
  <c r="E357" i="3"/>
  <c r="N399" i="3"/>
  <c r="E250" i="3"/>
  <c r="I356" i="3"/>
  <c r="Q324" i="3"/>
  <c r="O172" i="3"/>
  <c r="N421" i="3"/>
  <c r="F593" i="3"/>
  <c r="J573" i="3"/>
  <c r="N553" i="3"/>
  <c r="E534" i="3"/>
  <c r="N512" i="3"/>
  <c r="H490" i="3"/>
  <c r="J465" i="3"/>
  <c r="N434" i="3"/>
  <c r="G395" i="3"/>
  <c r="I487" i="3"/>
  <c r="N461" i="3"/>
  <c r="H430" i="3"/>
  <c r="P378" i="3"/>
  <c r="E497" i="3"/>
  <c r="E474" i="3"/>
  <c r="K445" i="3"/>
  <c r="E410" i="3"/>
  <c r="L612" i="3"/>
  <c r="P592" i="3"/>
  <c r="G573" i="3"/>
  <c r="K553" i="3"/>
  <c r="O533" i="3"/>
  <c r="K512" i="3"/>
  <c r="Q489" i="3"/>
  <c r="G465" i="3"/>
  <c r="J434" i="3"/>
  <c r="Q393" i="3"/>
  <c r="N499" i="3"/>
  <c r="E477" i="3"/>
  <c r="O448" i="3"/>
  <c r="L414" i="3"/>
  <c r="M597" i="3"/>
  <c r="Q577" i="3"/>
  <c r="H558" i="3"/>
  <c r="L538" i="3"/>
  <c r="P517" i="3"/>
  <c r="J495" i="3"/>
  <c r="Q471" i="3"/>
  <c r="P442" i="3"/>
  <c r="G407" i="3"/>
  <c r="Q588" i="3"/>
  <c r="E568" i="3"/>
  <c r="L528" i="3"/>
  <c r="F484" i="3"/>
  <c r="F425" i="3"/>
  <c r="K513" i="3"/>
  <c r="K466" i="3"/>
  <c r="O397" i="3"/>
  <c r="K482" i="3"/>
  <c r="M422" i="3"/>
  <c r="O583" i="3"/>
  <c r="J544" i="3"/>
  <c r="F502" i="3"/>
  <c r="P451" i="3"/>
  <c r="K285" i="3"/>
  <c r="N535" i="3"/>
  <c r="F492" i="3"/>
  <c r="N437" i="3"/>
  <c r="K500" i="3"/>
  <c r="O449" i="3"/>
  <c r="I529" i="3"/>
  <c r="Q484" i="3"/>
  <c r="L426" i="3"/>
  <c r="G603" i="3"/>
  <c r="O563" i="3"/>
  <c r="E524" i="3"/>
  <c r="H479" i="3"/>
  <c r="M417" i="3"/>
  <c r="Q363" i="3"/>
  <c r="Q296" i="3"/>
  <c r="O414" i="3"/>
  <c r="P372" i="3"/>
  <c r="P313" i="3"/>
  <c r="H365" i="3"/>
  <c r="F300" i="3"/>
  <c r="N489" i="3"/>
  <c r="I450" i="3"/>
  <c r="Q410" i="3"/>
  <c r="F324" i="3"/>
  <c r="O335" i="3"/>
  <c r="H339" i="3"/>
  <c r="H390" i="3"/>
  <c r="H276" i="3"/>
  <c r="P253" i="3"/>
  <c r="N402" i="3"/>
  <c r="P591" i="3"/>
  <c r="G572" i="3"/>
  <c r="K552" i="3"/>
  <c r="O532" i="3"/>
  <c r="I511" i="3"/>
  <c r="O488" i="3"/>
  <c r="L463" i="3"/>
  <c r="K432" i="3"/>
  <c r="N388" i="3"/>
  <c r="P485" i="3"/>
  <c r="P459" i="3"/>
  <c r="F428" i="3"/>
  <c r="Q366" i="3"/>
  <c r="M495" i="3"/>
  <c r="J472" i="3"/>
  <c r="H443" i="3"/>
  <c r="L407" i="3"/>
  <c r="I611" i="3"/>
  <c r="M591" i="3"/>
  <c r="Q571" i="3"/>
  <c r="H552" i="3"/>
  <c r="L532" i="3"/>
  <c r="E511" i="3"/>
  <c r="L488" i="3"/>
  <c r="H463" i="3"/>
  <c r="G432" i="3"/>
  <c r="J387" i="3"/>
  <c r="H498" i="3"/>
  <c r="K475" i="3"/>
  <c r="E447" i="3"/>
  <c r="H412" i="3"/>
  <c r="J596" i="3"/>
  <c r="N576" i="3"/>
  <c r="E557" i="3"/>
  <c r="I537" i="3"/>
  <c r="K516" i="3"/>
  <c r="E494" i="3"/>
  <c r="H470" i="3"/>
  <c r="N440" i="3"/>
  <c r="N404" i="3"/>
  <c r="N587" i="3"/>
  <c r="O566" i="3"/>
  <c r="H527" i="3"/>
  <c r="M482" i="3"/>
  <c r="Q422" i="3"/>
  <c r="F512" i="3"/>
  <c r="L464" i="3"/>
  <c r="M392" i="3"/>
  <c r="E481" i="3"/>
  <c r="K420" i="3"/>
  <c r="L582" i="3"/>
  <c r="G543" i="3"/>
  <c r="M500" i="3"/>
  <c r="E450" i="3"/>
  <c r="P573" i="3"/>
  <c r="K534" i="3"/>
  <c r="N490" i="3"/>
  <c r="M435" i="3"/>
  <c r="F499" i="3"/>
  <c r="F448" i="3"/>
  <c r="E528" i="3"/>
  <c r="K483" i="3"/>
  <c r="J424" i="3"/>
  <c r="Q601" i="3"/>
  <c r="L562" i="3"/>
  <c r="N522" i="3"/>
  <c r="N477" i="3"/>
  <c r="K415" i="3"/>
  <c r="H362" i="3"/>
  <c r="N292" i="3"/>
  <c r="L413" i="3"/>
  <c r="J371" i="3"/>
  <c r="K311" i="3"/>
  <c r="N363" i="3"/>
  <c r="F296" i="3"/>
  <c r="K488" i="3"/>
  <c r="F449" i="3"/>
  <c r="N409" i="3"/>
  <c r="M315" i="3"/>
  <c r="P321" i="3"/>
  <c r="K325" i="3"/>
  <c r="L380" i="3"/>
  <c r="J242" i="3"/>
  <c r="G260" i="3"/>
  <c r="P531" i="3"/>
  <c r="N324" i="3"/>
  <c r="M590" i="3"/>
  <c r="Q570" i="3"/>
  <c r="H551" i="3"/>
  <c r="L531" i="3"/>
  <c r="Q509" i="3"/>
  <c r="J487" i="3"/>
  <c r="O461" i="3"/>
  <c r="I430" i="3"/>
  <c r="Q378" i="3"/>
  <c r="K484" i="3"/>
  <c r="F458" i="3"/>
  <c r="Q425" i="3"/>
  <c r="F354" i="3"/>
  <c r="H494" i="3"/>
  <c r="L470" i="3"/>
  <c r="E441" i="3"/>
  <c r="F405" i="3"/>
  <c r="F610" i="3"/>
  <c r="J590" i="3"/>
  <c r="N570" i="3"/>
  <c r="E551" i="3"/>
  <c r="I531" i="3"/>
  <c r="M509" i="3"/>
  <c r="F487" i="3"/>
  <c r="L461" i="3"/>
  <c r="Q429" i="3"/>
  <c r="K377" i="3"/>
  <c r="P496" i="3"/>
  <c r="P473" i="3"/>
  <c r="F445" i="3"/>
  <c r="O409" i="3"/>
  <c r="G595" i="3"/>
  <c r="K575" i="3"/>
  <c r="O555" i="3"/>
  <c r="F536" i="3"/>
  <c r="F515" i="3"/>
  <c r="L492" i="3"/>
  <c r="J468" i="3"/>
  <c r="J438" i="3"/>
  <c r="N401" i="3"/>
  <c r="K586" i="3"/>
  <c r="L565" i="3"/>
  <c r="Q525" i="3"/>
  <c r="H481" i="3"/>
  <c r="P420" i="3"/>
  <c r="N510" i="3"/>
  <c r="P462" i="3"/>
  <c r="P385" i="3"/>
  <c r="M479" i="3"/>
  <c r="J418" i="3"/>
  <c r="I581" i="3"/>
  <c r="Q541" i="3"/>
  <c r="H499" i="3"/>
  <c r="H448" i="3"/>
  <c r="M572" i="3"/>
  <c r="H533" i="3"/>
  <c r="I489" i="3"/>
  <c r="J433" i="3"/>
  <c r="N497" i="3"/>
  <c r="H446" i="3"/>
  <c r="N526" i="3"/>
  <c r="F482" i="3"/>
  <c r="H422" i="3"/>
  <c r="N600" i="3"/>
  <c r="I561" i="3"/>
  <c r="J521" i="3"/>
  <c r="H476" i="3"/>
  <c r="I413" i="3"/>
  <c r="M360" i="3"/>
  <c r="J285" i="3"/>
  <c r="I412" i="3"/>
  <c r="P369" i="3"/>
  <c r="E309" i="3"/>
  <c r="E362" i="3"/>
  <c r="L291" i="3"/>
  <c r="H487" i="3"/>
  <c r="P447" i="3"/>
  <c r="K408" i="3"/>
  <c r="E306" i="3"/>
  <c r="K299" i="3"/>
  <c r="G305" i="3"/>
  <c r="J367" i="3"/>
  <c r="P351" i="3"/>
  <c r="K176" i="3"/>
  <c r="N235" i="3"/>
  <c r="H242" i="3"/>
  <c r="E404" i="3"/>
  <c r="F404" i="3"/>
  <c r="I390" i="3"/>
  <c r="E424" i="3"/>
  <c r="K339" i="3"/>
  <c r="K425" i="3"/>
  <c r="E428" i="3"/>
  <c r="E377" i="3"/>
  <c r="Q379" i="3"/>
  <c r="F401" i="3"/>
  <c r="O420" i="3"/>
  <c r="K440" i="3"/>
  <c r="G460" i="3"/>
  <c r="P479" i="3"/>
  <c r="L499" i="3"/>
  <c r="H519" i="3"/>
  <c r="G320" i="3"/>
  <c r="Q351" i="3"/>
  <c r="G377" i="3"/>
  <c r="I285" i="3"/>
  <c r="H330" i="3"/>
  <c r="L360" i="3"/>
  <c r="H384" i="3"/>
  <c r="Q404" i="3"/>
  <c r="M424" i="3"/>
  <c r="I444" i="3"/>
  <c r="I318" i="3"/>
  <c r="F350" i="3"/>
  <c r="Q375" i="3"/>
  <c r="J396" i="3"/>
  <c r="G435" i="3"/>
  <c r="N465" i="3"/>
  <c r="K490" i="3"/>
  <c r="Q512" i="3"/>
  <c r="H534" i="3"/>
  <c r="Q553" i="3"/>
  <c r="M573" i="3"/>
  <c r="I593" i="3"/>
  <c r="E613" i="3"/>
  <c r="L408" i="3"/>
  <c r="F444" i="3"/>
  <c r="E473" i="3"/>
  <c r="G496" i="3"/>
  <c r="N518" i="3"/>
  <c r="H391" i="3"/>
  <c r="I433" i="3"/>
  <c r="G464" i="3"/>
  <c r="H489" i="3"/>
  <c r="Q311" i="3"/>
  <c r="G420" i="3"/>
  <c r="K453" i="3"/>
  <c r="P480" i="3"/>
  <c r="J503" i="3"/>
  <c r="L525" i="3"/>
  <c r="L545" i="3"/>
  <c r="H565" i="3"/>
  <c r="M397" i="3"/>
  <c r="O435" i="3"/>
  <c r="H466" i="3"/>
  <c r="O490" i="3"/>
  <c r="I513" i="3"/>
  <c r="L534" i="3"/>
  <c r="H554" i="3"/>
  <c r="Q573" i="3"/>
  <c r="M593" i="3"/>
  <c r="Q403" i="3"/>
  <c r="G440" i="3"/>
  <c r="Q469" i="3"/>
  <c r="N493" i="3"/>
  <c r="P292" i="3"/>
  <c r="L418" i="3"/>
  <c r="F452" i="3"/>
  <c r="N479" i="3"/>
  <c r="H502" i="3"/>
  <c r="K524" i="3"/>
  <c r="Q406" i="3"/>
  <c r="M442" i="3"/>
  <c r="P471" i="3"/>
  <c r="I495" i="3"/>
  <c r="O517" i="3"/>
  <c r="K538" i="3"/>
  <c r="G558" i="3"/>
  <c r="M169" i="3"/>
  <c r="L296" i="3"/>
  <c r="N279" i="3"/>
  <c r="F431" i="3"/>
  <c r="F245" i="3"/>
  <c r="O401" i="3"/>
  <c r="F435" i="3"/>
  <c r="M356" i="3"/>
  <c r="L436" i="3"/>
  <c r="F439" i="3"/>
  <c r="J378" i="3"/>
  <c r="I381" i="3"/>
  <c r="I402" i="3"/>
  <c r="E422" i="3"/>
  <c r="N441" i="3"/>
  <c r="J461" i="3"/>
  <c r="F481" i="3"/>
  <c r="O500" i="3"/>
  <c r="K520" i="3"/>
  <c r="J322" i="3"/>
  <c r="O353" i="3"/>
  <c r="M378" i="3"/>
  <c r="I292" i="3"/>
  <c r="I332" i="3"/>
  <c r="F362" i="3"/>
  <c r="N385" i="3"/>
  <c r="G406" i="3"/>
  <c r="P425" i="3"/>
  <c r="L445" i="3"/>
  <c r="J320" i="3"/>
  <c r="F352" i="3"/>
  <c r="J377" i="3"/>
  <c r="H400" i="3"/>
  <c r="I437" i="3"/>
  <c r="M467" i="3"/>
  <c r="P491" i="3"/>
  <c r="J514" i="3"/>
  <c r="K535" i="3"/>
  <c r="G555" i="3"/>
  <c r="P574" i="3"/>
  <c r="L594" i="3"/>
  <c r="H614" i="3"/>
  <c r="E411" i="3"/>
  <c r="F446" i="3"/>
  <c r="L474" i="3"/>
  <c r="M497" i="3"/>
  <c r="F520" i="3"/>
  <c r="L396" i="3"/>
  <c r="K435" i="3"/>
  <c r="Q465" i="3"/>
  <c r="M490" i="3"/>
  <c r="N328" i="3"/>
  <c r="J422" i="3"/>
  <c r="J455" i="3"/>
  <c r="H482" i="3"/>
  <c r="O504" i="3"/>
  <c r="P526" i="3"/>
  <c r="O546" i="3"/>
  <c r="K566" i="3"/>
  <c r="G401" i="3"/>
  <c r="Q437" i="3"/>
  <c r="Q467" i="3"/>
  <c r="H492" i="3"/>
  <c r="N514" i="3"/>
  <c r="O535" i="3"/>
  <c r="K555" i="3"/>
  <c r="G575" i="3"/>
  <c r="P594" i="3"/>
  <c r="M406" i="3"/>
  <c r="I442" i="3"/>
  <c r="M471" i="3"/>
  <c r="G495" i="3"/>
  <c r="I316" i="3"/>
  <c r="N420" i="3"/>
  <c r="Q453" i="3"/>
  <c r="G481" i="3"/>
  <c r="M503" i="3"/>
  <c r="O525" i="3"/>
  <c r="J409" i="3"/>
  <c r="O444" i="3"/>
  <c r="M473" i="3"/>
  <c r="N496" i="3"/>
  <c r="G519" i="3"/>
  <c r="N539" i="3"/>
  <c r="J559" i="3"/>
  <c r="N254" i="3"/>
  <c r="F328" i="3"/>
  <c r="Q233" i="3"/>
  <c r="H309" i="3"/>
  <c r="J347" i="3"/>
  <c r="I377" i="3"/>
  <c r="F305" i="3"/>
  <c r="F495" i="3"/>
  <c r="P338" i="3"/>
  <c r="F430" i="3"/>
  <c r="J463" i="3"/>
  <c r="M390" i="3"/>
  <c r="P464" i="3"/>
  <c r="J467" i="3"/>
  <c r="H234" i="3"/>
  <c r="K385" i="3"/>
  <c r="E406" i="3"/>
  <c r="N425" i="3"/>
  <c r="J445" i="3"/>
  <c r="F465" i="3"/>
  <c r="O484" i="3"/>
  <c r="K504" i="3"/>
  <c r="O270" i="3"/>
  <c r="G328" i="3"/>
  <c r="O358" i="3"/>
  <c r="O382" i="3"/>
  <c r="L303" i="3"/>
  <c r="H338" i="3"/>
  <c r="O366" i="3"/>
  <c r="O389" i="3"/>
  <c r="P409" i="3"/>
  <c r="L429" i="3"/>
  <c r="O256" i="3"/>
  <c r="J326" i="3"/>
  <c r="I357" i="3"/>
  <c r="L381" i="3"/>
  <c r="J408" i="3"/>
  <c r="P443" i="3"/>
  <c r="P472" i="3"/>
  <c r="F496" i="3"/>
  <c r="M518" i="3"/>
  <c r="G539" i="3"/>
  <c r="P558" i="3"/>
  <c r="L578" i="3"/>
  <c r="H598" i="3"/>
  <c r="O258" i="3"/>
  <c r="N417" i="3"/>
  <c r="M451" i="3"/>
  <c r="I479" i="3"/>
  <c r="O501" i="3"/>
  <c r="F524" i="3"/>
  <c r="H406" i="3"/>
  <c r="E442" i="3"/>
  <c r="J471" i="3"/>
  <c r="P494" i="3"/>
  <c r="M371" i="3"/>
  <c r="E429" i="3"/>
  <c r="N460" i="3"/>
  <c r="L486" i="3"/>
  <c r="E509" i="3"/>
  <c r="O530" i="3"/>
  <c r="K550" i="3"/>
  <c r="G570" i="3"/>
  <c r="P408" i="3"/>
  <c r="K444" i="3"/>
  <c r="H473" i="3"/>
  <c r="K496" i="3"/>
  <c r="Q518" i="3"/>
  <c r="K539" i="3"/>
  <c r="G559" i="3"/>
  <c r="P578" i="3"/>
  <c r="L598" i="3"/>
  <c r="Q413" i="3"/>
  <c r="J448" i="3"/>
  <c r="N476" i="3"/>
  <c r="I499" i="3"/>
  <c r="J362" i="3"/>
  <c r="H427" i="3"/>
  <c r="H459" i="3"/>
  <c r="J485" i="3"/>
  <c r="P507" i="3"/>
  <c r="O529" i="3"/>
  <c r="J416" i="3"/>
  <c r="K450" i="3"/>
  <c r="I478" i="3"/>
  <c r="Q500" i="3"/>
  <c r="H523" i="3"/>
  <c r="J543" i="3"/>
  <c r="F563" i="3"/>
  <c r="O386" i="3"/>
  <c r="G251" i="3"/>
  <c r="G332" i="3"/>
  <c r="G506" i="3"/>
  <c r="H356" i="3"/>
  <c r="G441" i="3"/>
  <c r="M247" i="3"/>
  <c r="E402" i="3"/>
  <c r="Q475" i="3"/>
  <c r="K478" i="3"/>
  <c r="K254" i="3"/>
  <c r="Q386" i="3"/>
  <c r="H407" i="3"/>
  <c r="Q426" i="3"/>
  <c r="M446" i="3"/>
  <c r="I466" i="3"/>
  <c r="E486" i="3"/>
  <c r="N505" i="3"/>
  <c r="P283" i="3"/>
  <c r="F330" i="3"/>
  <c r="J360" i="3"/>
  <c r="G384" i="3"/>
  <c r="J306" i="3"/>
  <c r="F340" i="3"/>
  <c r="H368" i="3"/>
  <c r="F391" i="3"/>
  <c r="F411" i="3"/>
  <c r="O430" i="3"/>
  <c r="Q272" i="3"/>
  <c r="L328" i="3"/>
  <c r="E359" i="3"/>
  <c r="Q382" i="3"/>
  <c r="P410" i="3"/>
  <c r="E446" i="3"/>
  <c r="K474" i="3"/>
  <c r="K497" i="3"/>
  <c r="E520" i="3"/>
  <c r="J540" i="3"/>
  <c r="F560" i="3"/>
  <c r="O579" i="3"/>
  <c r="K599" i="3"/>
  <c r="K309" i="3"/>
  <c r="Q419" i="3"/>
  <c r="I453" i="3"/>
  <c r="N480" i="3"/>
  <c r="G503" i="3"/>
  <c r="J525" i="3"/>
  <c r="N408" i="3"/>
  <c r="H444" i="3"/>
  <c r="F473" i="3"/>
  <c r="H496" i="3"/>
  <c r="G383" i="3"/>
  <c r="G431" i="3"/>
  <c r="L462" i="3"/>
  <c r="Q487" i="3"/>
  <c r="J510" i="3"/>
  <c r="E532" i="3"/>
  <c r="N551" i="3"/>
  <c r="J571" i="3"/>
  <c r="I411" i="3"/>
  <c r="L446" i="3"/>
  <c r="E475" i="3"/>
  <c r="P497" i="3"/>
  <c r="I520" i="3"/>
  <c r="N540" i="3"/>
  <c r="J560" i="3"/>
  <c r="F580" i="3"/>
  <c r="O599" i="3"/>
  <c r="G416" i="3"/>
  <c r="H450" i="3"/>
  <c r="G478" i="3"/>
  <c r="N500" i="3"/>
  <c r="L374" i="3"/>
  <c r="K429" i="3"/>
  <c r="E461" i="3"/>
  <c r="O486" i="3"/>
  <c r="H509" i="3"/>
  <c r="Q292" i="3"/>
  <c r="M418" i="3"/>
  <c r="G452" i="3"/>
  <c r="O479" i="3"/>
  <c r="I502" i="3"/>
  <c r="L524" i="3"/>
  <c r="M544" i="3"/>
  <c r="I564" i="3"/>
  <c r="K243" i="3"/>
  <c r="K300" i="3"/>
  <c r="H553" i="3"/>
  <c r="L533" i="3"/>
  <c r="G512" i="3"/>
  <c r="M489" i="3"/>
  <c r="N464" i="3"/>
  <c r="Q433" i="3"/>
  <c r="M393" i="3"/>
  <c r="F519" i="3"/>
  <c r="M496" i="3"/>
  <c r="J473" i="3"/>
  <c r="N444" i="3"/>
  <c r="I409" i="3"/>
  <c r="L510" i="3"/>
  <c r="F488" i="3"/>
  <c r="O462" i="3"/>
  <c r="K431" i="3"/>
  <c r="L384" i="3"/>
  <c r="N588" i="3"/>
  <c r="E569" i="3"/>
  <c r="I549" i="3"/>
  <c r="M529" i="3"/>
  <c r="N507" i="3"/>
  <c r="G485" i="3"/>
  <c r="F459" i="3"/>
  <c r="E427" i="3"/>
  <c r="N360" i="3"/>
  <c r="I560" i="3"/>
  <c r="M540" i="3"/>
  <c r="H520" i="3"/>
  <c r="O497" i="3"/>
  <c r="P474" i="3"/>
  <c r="I446" i="3"/>
  <c r="H411" i="3"/>
  <c r="F506" i="3"/>
  <c r="M483" i="3"/>
  <c r="E457" i="3"/>
  <c r="L424" i="3"/>
  <c r="J344" i="3"/>
  <c r="E513" i="3"/>
  <c r="L490" i="3"/>
  <c r="O465" i="3"/>
  <c r="H435" i="3"/>
  <c r="K396" i="3"/>
  <c r="F608" i="3"/>
  <c r="J588" i="3"/>
  <c r="N568" i="3"/>
  <c r="E549" i="3"/>
  <c r="H529" i="3"/>
  <c r="I507" i="3"/>
  <c r="P484" i="3"/>
  <c r="L458" i="3"/>
  <c r="I426" i="3"/>
  <c r="K357" i="3"/>
  <c r="E370" i="3"/>
  <c r="H342" i="3"/>
  <c r="F309" i="3"/>
  <c r="J439" i="3"/>
  <c r="N419" i="3"/>
  <c r="E400" i="3"/>
  <c r="N378" i="3"/>
  <c r="P353" i="3"/>
  <c r="K322" i="3"/>
  <c r="F89" i="3"/>
  <c r="I371" i="3"/>
  <c r="Q343" i="3"/>
  <c r="J311" i="3"/>
  <c r="I514" i="3"/>
  <c r="M494" i="3"/>
  <c r="Q474" i="3"/>
  <c r="H455" i="3"/>
  <c r="L435" i="3"/>
  <c r="P415" i="3"/>
  <c r="G396" i="3"/>
  <c r="J355" i="3"/>
  <c r="L351" i="3"/>
  <c r="G388" i="3"/>
  <c r="H385" i="3"/>
  <c r="L390" i="3"/>
  <c r="M383" i="3"/>
  <c r="E339" i="3"/>
  <c r="J359" i="3"/>
  <c r="L272" i="3"/>
  <c r="F262" i="3"/>
  <c r="H255" i="3"/>
  <c r="J131" i="3"/>
  <c r="E552" i="3"/>
  <c r="I532" i="3"/>
  <c r="O510" i="3"/>
  <c r="H488" i="3"/>
  <c r="Q462" i="3"/>
  <c r="O431" i="3"/>
  <c r="E386" i="3"/>
  <c r="N517" i="3"/>
  <c r="H495" i="3"/>
  <c r="O471" i="3"/>
  <c r="L442" i="3"/>
  <c r="P406" i="3"/>
  <c r="G509" i="3"/>
  <c r="N486" i="3"/>
  <c r="P460" i="3"/>
  <c r="I429" i="3"/>
  <c r="F373" i="3"/>
  <c r="K587" i="3"/>
  <c r="O567" i="3"/>
  <c r="F548" i="3"/>
  <c r="H528" i="3"/>
  <c r="I506" i="3"/>
  <c r="O483" i="3"/>
  <c r="G457" i="3"/>
  <c r="O424" i="3"/>
  <c r="H346" i="3"/>
  <c r="F559" i="3"/>
  <c r="J539" i="3"/>
  <c r="P518" i="3"/>
  <c r="J496" i="3"/>
  <c r="G473" i="3"/>
  <c r="J444" i="3"/>
  <c r="O408" i="3"/>
  <c r="N504" i="3"/>
  <c r="G482" i="3"/>
  <c r="I455" i="3"/>
  <c r="I422" i="3"/>
  <c r="M328" i="3"/>
  <c r="M511" i="3"/>
  <c r="G489" i="3"/>
  <c r="F464" i="3"/>
  <c r="G433" i="3"/>
  <c r="G391" i="3"/>
  <c r="P606" i="3"/>
  <c r="G587" i="3"/>
  <c r="K567" i="3"/>
  <c r="O547" i="3"/>
  <c r="Q527" i="3"/>
  <c r="Q505" i="3"/>
  <c r="J483" i="3"/>
  <c r="O456" i="3"/>
  <c r="G424" i="3"/>
  <c r="I342" i="3"/>
  <c r="J368" i="3"/>
  <c r="H340" i="3"/>
  <c r="K306" i="3"/>
  <c r="G438" i="3"/>
  <c r="K418" i="3"/>
  <c r="O398" i="3"/>
  <c r="H377" i="3"/>
  <c r="E352" i="3"/>
  <c r="H320" i="3"/>
  <c r="I392" i="3"/>
  <c r="O369" i="3"/>
  <c r="F342" i="3"/>
  <c r="Q308" i="3"/>
  <c r="F513" i="3"/>
  <c r="J493" i="3"/>
  <c r="N473" i="3"/>
  <c r="E454" i="3"/>
  <c r="I434" i="3"/>
  <c r="M414" i="3"/>
  <c r="P394" i="3"/>
  <c r="N347" i="3"/>
  <c r="M343" i="3"/>
  <c r="I378" i="3"/>
  <c r="J375" i="3"/>
  <c r="P380" i="3"/>
  <c r="N373" i="3"/>
  <c r="G325" i="3"/>
  <c r="M346" i="3"/>
  <c r="M237" i="3"/>
  <c r="G209" i="3"/>
  <c r="H367" i="3"/>
  <c r="K157" i="3"/>
  <c r="O550" i="3"/>
  <c r="F531" i="3"/>
  <c r="I509" i="3"/>
  <c r="P486" i="3"/>
  <c r="F461" i="3"/>
  <c r="M429" i="3"/>
  <c r="N374" i="3"/>
  <c r="I516" i="3"/>
  <c r="O493" i="3"/>
  <c r="F470" i="3"/>
  <c r="J440" i="3"/>
  <c r="G404" i="3"/>
  <c r="O507" i="3"/>
  <c r="I485" i="3"/>
  <c r="G459" i="3"/>
  <c r="G427" i="3"/>
  <c r="O360" i="3"/>
  <c r="H586" i="3"/>
  <c r="L566" i="3"/>
  <c r="P546" i="3"/>
  <c r="Q526" i="3"/>
  <c r="P504" i="3"/>
  <c r="J482" i="3"/>
  <c r="K455" i="3"/>
  <c r="L422" i="3"/>
  <c r="K330" i="3"/>
  <c r="P557" i="3"/>
  <c r="G538" i="3"/>
  <c r="K517" i="3"/>
  <c r="Q494" i="3"/>
  <c r="K471" i="3"/>
  <c r="F442" i="3"/>
  <c r="I406" i="3"/>
  <c r="I503" i="3"/>
  <c r="O480" i="3"/>
  <c r="J453" i="3"/>
  <c r="F420" i="3"/>
  <c r="M311" i="3"/>
  <c r="H510" i="3"/>
  <c r="O487" i="3"/>
  <c r="H462" i="3"/>
  <c r="Q430" i="3"/>
  <c r="N381" i="3"/>
  <c r="M605" i="3"/>
  <c r="Q585" i="3"/>
  <c r="H566" i="3"/>
  <c r="L546" i="3"/>
  <c r="M526" i="3"/>
  <c r="L504" i="3"/>
  <c r="E482" i="3"/>
  <c r="Q454" i="3"/>
  <c r="F422" i="3"/>
  <c r="L326" i="3"/>
  <c r="P366" i="3"/>
  <c r="J338" i="3"/>
  <c r="O303" i="3"/>
  <c r="Q436" i="3"/>
  <c r="H417" i="3"/>
  <c r="L397" i="3"/>
  <c r="P375" i="3"/>
  <c r="Q349" i="3"/>
  <c r="F318" i="3"/>
  <c r="E391" i="3"/>
  <c r="G368" i="3"/>
  <c r="Q339" i="3"/>
  <c r="H306" i="3"/>
  <c r="P511" i="3"/>
  <c r="G492" i="3"/>
  <c r="K472" i="3"/>
  <c r="O452" i="3"/>
  <c r="F433" i="3"/>
  <c r="J413" i="3"/>
  <c r="L393" i="3"/>
  <c r="P339" i="3"/>
  <c r="Q335" i="3"/>
  <c r="Q364" i="3"/>
  <c r="M361" i="3"/>
  <c r="N367" i="3"/>
  <c r="M359" i="3"/>
  <c r="O304" i="3"/>
  <c r="P328" i="3"/>
  <c r="G278" i="3"/>
  <c r="G333" i="3"/>
  <c r="O332" i="3"/>
  <c r="M45" i="3"/>
  <c r="H569" i="3"/>
  <c r="L549" i="3"/>
  <c r="P529" i="3"/>
  <c r="Q507" i="3"/>
  <c r="K485" i="3"/>
  <c r="I459" i="3"/>
  <c r="I427" i="3"/>
  <c r="K362" i="3"/>
  <c r="Q514" i="3"/>
  <c r="J492" i="3"/>
  <c r="G468" i="3"/>
  <c r="H438" i="3"/>
  <c r="J401" i="3"/>
  <c r="J506" i="3"/>
  <c r="P483" i="3"/>
  <c r="I457" i="3"/>
  <c r="P424" i="3"/>
  <c r="J346" i="3"/>
  <c r="E585" i="3"/>
  <c r="I565" i="3"/>
  <c r="M545" i="3"/>
  <c r="M525" i="3"/>
  <c r="K503" i="3"/>
  <c r="Q480" i="3"/>
  <c r="M453" i="3"/>
  <c r="J420" i="3"/>
  <c r="E314" i="3"/>
  <c r="M556" i="3"/>
  <c r="Q536" i="3"/>
  <c r="F516" i="3"/>
  <c r="L493" i="3"/>
  <c r="M469" i="3"/>
  <c r="P439" i="3"/>
  <c r="O403" i="3"/>
  <c r="P501" i="3"/>
  <c r="J479" i="3"/>
  <c r="N451" i="3"/>
  <c r="Q417" i="3"/>
  <c r="M274" i="3"/>
  <c r="P508" i="3"/>
  <c r="I486" i="3"/>
  <c r="K460" i="3"/>
  <c r="N428" i="3"/>
  <c r="G370" i="3"/>
  <c r="J604" i="3"/>
  <c r="N584" i="3"/>
  <c r="E565" i="3"/>
  <c r="I545" i="3"/>
  <c r="I525" i="3"/>
  <c r="F503" i="3"/>
  <c r="M480" i="3"/>
  <c r="G453" i="3"/>
  <c r="P419" i="3"/>
  <c r="G309" i="3"/>
  <c r="J365" i="3"/>
  <c r="H336" i="3"/>
  <c r="H300" i="3"/>
  <c r="N435" i="3"/>
  <c r="E416" i="3"/>
  <c r="I396" i="3"/>
  <c r="I374" i="3"/>
  <c r="F348" i="3"/>
  <c r="F316" i="3"/>
  <c r="N389" i="3"/>
  <c r="N366" i="3"/>
  <c r="E338" i="3"/>
  <c r="E303" i="3"/>
  <c r="M510" i="3"/>
  <c r="Q490" i="3"/>
  <c r="H471" i="3"/>
  <c r="L451" i="3"/>
  <c r="P431" i="3"/>
  <c r="G412" i="3"/>
  <c r="H392" i="3"/>
  <c r="G326" i="3"/>
  <c r="E322" i="3"/>
  <c r="J353" i="3"/>
  <c r="K349" i="3"/>
  <c r="L356" i="3"/>
  <c r="F347" i="3"/>
  <c r="H245" i="3"/>
  <c r="J314" i="3"/>
  <c r="Q244" i="3"/>
  <c r="K313" i="3"/>
  <c r="N297" i="3"/>
  <c r="V18" i="3"/>
  <c r="N189" i="3"/>
  <c r="M190" i="3"/>
  <c r="G255" i="3"/>
  <c r="E179" i="3"/>
  <c r="P256" i="3"/>
  <c r="M348" i="3"/>
  <c r="G261" i="3"/>
  <c r="I263" i="3"/>
  <c r="H335" i="3"/>
  <c r="H257" i="3"/>
  <c r="K259" i="3"/>
  <c r="K255" i="3"/>
  <c r="E333" i="3"/>
  <c r="O379" i="3"/>
  <c r="H286" i="3"/>
  <c r="P290" i="3"/>
  <c r="J334" i="3"/>
  <c r="Q269" i="3"/>
  <c r="M324" i="3"/>
  <c r="M244" i="3"/>
  <c r="P239" i="3"/>
  <c r="L307" i="3"/>
  <c r="I354" i="3"/>
  <c r="F278" i="3"/>
  <c r="H285" i="3"/>
  <c r="G280" i="3"/>
  <c r="N357" i="3"/>
  <c r="K406" i="3"/>
  <c r="H453" i="3"/>
  <c r="I496" i="3"/>
  <c r="E516" i="3"/>
  <c r="F287" i="3"/>
  <c r="E331" i="3"/>
  <c r="E361" i="3"/>
  <c r="O384" i="3"/>
  <c r="I405" i="3"/>
  <c r="K307" i="3"/>
  <c r="Q340" i="3"/>
  <c r="Q368" i="3"/>
  <c r="L391" i="3"/>
  <c r="M307" i="3"/>
  <c r="E341" i="3"/>
  <c r="E369" i="3"/>
  <c r="M391" i="3"/>
  <c r="M411" i="3"/>
  <c r="I431" i="3"/>
  <c r="M288" i="3"/>
  <c r="H331" i="3"/>
  <c r="J361" i="3"/>
  <c r="E385" i="3"/>
  <c r="L405" i="3"/>
  <c r="H425" i="3"/>
  <c r="Q444" i="3"/>
  <c r="M464" i="3"/>
  <c r="O307" i="3"/>
  <c r="G341" i="3"/>
  <c r="G369" i="3"/>
  <c r="P391" i="3"/>
  <c r="P307" i="3"/>
  <c r="I341" i="3"/>
  <c r="H369" i="3"/>
  <c r="Q391" i="3"/>
  <c r="L295" i="3"/>
  <c r="M333" i="3"/>
  <c r="H363" i="3"/>
  <c r="M386" i="3"/>
  <c r="E407" i="3"/>
  <c r="N426" i="3"/>
  <c r="J446" i="3"/>
  <c r="F466" i="3"/>
  <c r="O302" i="3"/>
  <c r="M337" i="3"/>
  <c r="K366" i="3"/>
  <c r="K389" i="3"/>
  <c r="L409" i="3"/>
  <c r="H429" i="3"/>
  <c r="Q448" i="3"/>
  <c r="M468" i="3"/>
  <c r="P302" i="3"/>
  <c r="O337" i="3"/>
  <c r="L366" i="3"/>
  <c r="L389" i="3"/>
  <c r="P308" i="3"/>
  <c r="Q341" i="3"/>
  <c r="M369" i="3"/>
  <c r="M228" i="3"/>
  <c r="H240" i="3"/>
  <c r="N266" i="3"/>
  <c r="M201" i="3"/>
  <c r="P274" i="3"/>
  <c r="N359" i="3"/>
  <c r="H269" i="3"/>
  <c r="H267" i="3"/>
  <c r="K336" i="3"/>
  <c r="J259" i="3"/>
  <c r="K275" i="3"/>
  <c r="N263" i="3"/>
  <c r="K335" i="3"/>
  <c r="N384" i="3"/>
  <c r="L162" i="3"/>
  <c r="J292" i="3"/>
  <c r="P336" i="3"/>
  <c r="E274" i="3"/>
  <c r="F327" i="3"/>
  <c r="O246" i="3"/>
  <c r="H249" i="3"/>
  <c r="K312" i="3"/>
  <c r="L355" i="3"/>
  <c r="N281" i="3"/>
  <c r="I288" i="3"/>
  <c r="O242" i="3"/>
  <c r="I359" i="3"/>
  <c r="J411" i="3"/>
  <c r="G458" i="3"/>
  <c r="L497" i="3"/>
  <c r="H517" i="3"/>
  <c r="O293" i="3"/>
  <c r="P332" i="3"/>
  <c r="N362" i="3"/>
  <c r="G386" i="3"/>
  <c r="L406" i="3"/>
  <c r="F310" i="3"/>
  <c r="O342" i="3"/>
  <c r="J370" i="3"/>
  <c r="P392" i="3"/>
  <c r="G310" i="3"/>
  <c r="Q342" i="3"/>
  <c r="K370" i="3"/>
  <c r="E393" i="3"/>
  <c r="P412" i="3"/>
  <c r="L432" i="3"/>
  <c r="L294" i="3"/>
  <c r="I333" i="3"/>
  <c r="E363" i="3"/>
  <c r="J386" i="3"/>
  <c r="O406" i="3"/>
  <c r="K426" i="3"/>
  <c r="G446" i="3"/>
  <c r="P465" i="3"/>
  <c r="I310" i="3"/>
  <c r="I343" i="3"/>
  <c r="M370" i="3"/>
  <c r="G393" i="3"/>
  <c r="J310" i="3"/>
  <c r="J343" i="3"/>
  <c r="N370" i="3"/>
  <c r="H393" i="3"/>
  <c r="P298" i="3"/>
  <c r="L335" i="3"/>
  <c r="P364" i="3"/>
  <c r="F388" i="3"/>
  <c r="H408" i="3"/>
  <c r="Q427" i="3"/>
  <c r="M447" i="3"/>
  <c r="I467" i="3"/>
  <c r="J305" i="3"/>
  <c r="N339" i="3"/>
  <c r="Q367" i="3"/>
  <c r="O390" i="3"/>
  <c r="O410" i="3"/>
  <c r="K430" i="3"/>
  <c r="G450" i="3"/>
  <c r="P469" i="3"/>
  <c r="K305" i="3"/>
  <c r="O339" i="3"/>
  <c r="E368" i="3"/>
  <c r="P390" i="3"/>
  <c r="I311" i="3"/>
  <c r="O343" i="3"/>
  <c r="H371" i="3"/>
  <c r="N154" i="3"/>
  <c r="O207" i="3"/>
  <c r="M271" i="3"/>
  <c r="H211" i="3"/>
  <c r="H282" i="3"/>
  <c r="M364" i="3"/>
  <c r="F273" i="3"/>
  <c r="I269" i="3"/>
  <c r="N337" i="3"/>
  <c r="J275" i="3"/>
  <c r="O282" i="3"/>
  <c r="M267" i="3"/>
  <c r="N336" i="3"/>
  <c r="G387" i="3"/>
  <c r="N206" i="3"/>
  <c r="P293" i="3"/>
  <c r="O341" i="3"/>
  <c r="J281" i="3"/>
  <c r="I328" i="3"/>
  <c r="K251" i="3"/>
  <c r="E254" i="3"/>
  <c r="Q314" i="3"/>
  <c r="O356" i="3"/>
  <c r="G288" i="3"/>
  <c r="I294" i="3"/>
  <c r="O260" i="3"/>
  <c r="M362" i="3"/>
  <c r="P413" i="3"/>
  <c r="M460" i="3"/>
  <c r="O498" i="3"/>
  <c r="K518" i="3"/>
  <c r="K297" i="3"/>
  <c r="P334" i="3"/>
  <c r="H364" i="3"/>
  <c r="L387" i="3"/>
  <c r="O407" i="3"/>
  <c r="L312" i="3"/>
  <c r="O344" i="3"/>
  <c r="P371" i="3"/>
  <c r="H394" i="3"/>
  <c r="M312" i="3"/>
  <c r="P344" i="3"/>
  <c r="Q371" i="3"/>
  <c r="I394" i="3"/>
  <c r="F414" i="3"/>
  <c r="O433" i="3"/>
  <c r="L298" i="3"/>
  <c r="G335" i="3"/>
  <c r="K364" i="3"/>
  <c r="O387" i="3"/>
  <c r="E408" i="3"/>
  <c r="N427" i="3"/>
  <c r="J447" i="3"/>
  <c r="F467" i="3"/>
  <c r="O312" i="3"/>
  <c r="G345" i="3"/>
  <c r="H372" i="3"/>
  <c r="K394" i="3"/>
  <c r="P312" i="3"/>
  <c r="H345" i="3"/>
  <c r="I372" i="3"/>
  <c r="L394" i="3"/>
  <c r="N302" i="3"/>
  <c r="K337" i="3"/>
  <c r="J366" i="3"/>
  <c r="J389" i="3"/>
  <c r="K409" i="3"/>
  <c r="G429" i="3"/>
  <c r="P448" i="3"/>
  <c r="L468" i="3"/>
  <c r="K308" i="3"/>
  <c r="L341" i="3"/>
  <c r="J369" i="3"/>
  <c r="F392" i="3"/>
  <c r="E412" i="3"/>
  <c r="N431" i="3"/>
  <c r="J451" i="3"/>
  <c r="F471" i="3"/>
  <c r="N308" i="3"/>
  <c r="N341" i="3"/>
  <c r="K369" i="3"/>
  <c r="G392" i="3"/>
  <c r="M313" i="3"/>
  <c r="P345" i="3"/>
  <c r="N372" i="3"/>
  <c r="L218" i="3"/>
  <c r="O234" i="3"/>
  <c r="F274" i="3"/>
  <c r="M215" i="3"/>
  <c r="L285" i="3"/>
  <c r="F367" i="3"/>
  <c r="E275" i="3"/>
  <c r="G271" i="3"/>
  <c r="L347" i="3"/>
  <c r="M282" i="3"/>
  <c r="F286" i="3"/>
  <c r="L269" i="3"/>
  <c r="Q337" i="3"/>
  <c r="H219" i="3"/>
  <c r="I219" i="3"/>
  <c r="O296" i="3"/>
  <c r="H344" i="3"/>
  <c r="P284" i="3"/>
  <c r="L329" i="3"/>
  <c r="F260" i="3"/>
  <c r="I262" i="3"/>
  <c r="G316" i="3"/>
  <c r="H359" i="3"/>
  <c r="K173" i="3"/>
  <c r="H297" i="3"/>
  <c r="N276" i="3"/>
  <c r="O368" i="3"/>
  <c r="O418" i="3"/>
  <c r="P461" i="3"/>
  <c r="E500" i="3"/>
  <c r="N519" i="3"/>
  <c r="J301" i="3"/>
  <c r="O336" i="3"/>
  <c r="N365" i="3"/>
  <c r="P388" i="3"/>
  <c r="E409" i="3"/>
  <c r="M314" i="3"/>
  <c r="P346" i="3"/>
  <c r="K373" i="3"/>
  <c r="L395" i="3"/>
  <c r="P314" i="3"/>
  <c r="E347" i="3"/>
  <c r="L373" i="3"/>
  <c r="M395" i="3"/>
  <c r="I415" i="3"/>
  <c r="E435" i="3"/>
  <c r="N301" i="3"/>
  <c r="H337" i="3"/>
  <c r="F366" i="3"/>
  <c r="F389" i="3"/>
  <c r="H409" i="3"/>
  <c r="Q428" i="3"/>
  <c r="M448" i="3"/>
  <c r="I468" i="3"/>
  <c r="F315" i="3"/>
  <c r="G347" i="3"/>
  <c r="O373" i="3"/>
  <c r="O395" i="3"/>
  <c r="G315" i="3"/>
  <c r="H347" i="3"/>
  <c r="P373" i="3"/>
  <c r="P395" i="3"/>
  <c r="I305" i="3"/>
  <c r="M339" i="3"/>
  <c r="P367" i="3"/>
  <c r="N390" i="3"/>
  <c r="N410" i="3"/>
  <c r="J430" i="3"/>
  <c r="F450" i="3"/>
  <c r="O469" i="3"/>
  <c r="Q310" i="3"/>
  <c r="L343" i="3"/>
  <c r="E371" i="3"/>
  <c r="J393" i="3"/>
  <c r="H413" i="3"/>
  <c r="Q432" i="3"/>
  <c r="M452" i="3"/>
  <c r="I472" i="3"/>
  <c r="H138" i="3"/>
  <c r="P250" i="3"/>
  <c r="I275" i="3"/>
  <c r="K217" i="3"/>
  <c r="G287" i="3"/>
  <c r="I368" i="3"/>
  <c r="Q276" i="3"/>
  <c r="P285" i="3"/>
  <c r="K352" i="3"/>
  <c r="Q285" i="3"/>
  <c r="L287" i="3"/>
  <c r="N271" i="3"/>
  <c r="O347" i="3"/>
  <c r="N229" i="3"/>
  <c r="P225" i="3"/>
  <c r="J302" i="3"/>
  <c r="G349" i="3"/>
  <c r="J286" i="3"/>
  <c r="E332" i="3"/>
  <c r="I264" i="3"/>
  <c r="H266" i="3"/>
  <c r="J317" i="3"/>
  <c r="Q169" i="3"/>
  <c r="G227" i="3"/>
  <c r="M298" i="3"/>
  <c r="F293" i="3"/>
  <c r="N371" i="3"/>
  <c r="H421" i="3"/>
  <c r="F463" i="3"/>
  <c r="H501" i="3"/>
  <c r="Q520" i="3"/>
  <c r="G304" i="3"/>
  <c r="N338" i="3"/>
  <c r="I367" i="3"/>
  <c r="G390" i="3"/>
  <c r="H410" i="3"/>
  <c r="N316" i="3"/>
  <c r="N348" i="3"/>
  <c r="E375" i="3"/>
  <c r="O396" i="3"/>
  <c r="P316" i="3"/>
  <c r="P348" i="3"/>
  <c r="F375" i="3"/>
  <c r="P396" i="3"/>
  <c r="L416" i="3"/>
  <c r="H436" i="3"/>
  <c r="E305" i="3"/>
  <c r="F339" i="3"/>
  <c r="M367" i="3"/>
  <c r="J390" i="3"/>
  <c r="K410" i="3"/>
  <c r="G430" i="3"/>
  <c r="P449" i="3"/>
  <c r="L469" i="3"/>
  <c r="I317" i="3"/>
  <c r="F349" i="3"/>
  <c r="H375" i="3"/>
  <c r="E397" i="3"/>
  <c r="K317" i="3"/>
  <c r="I349" i="3"/>
  <c r="I375" i="3"/>
  <c r="F397" i="3"/>
  <c r="Q307" i="3"/>
  <c r="K341" i="3"/>
  <c r="I369" i="3"/>
  <c r="E392" i="3"/>
  <c r="Q411" i="3"/>
  <c r="M431" i="3"/>
  <c r="I451" i="3"/>
  <c r="E471" i="3"/>
  <c r="G313" i="3"/>
  <c r="M345" i="3"/>
  <c r="L372" i="3"/>
  <c r="N394" i="3"/>
  <c r="K414" i="3"/>
  <c r="G434" i="3"/>
  <c r="P453" i="3"/>
  <c r="L473" i="3"/>
  <c r="J313" i="3"/>
  <c r="O345" i="3"/>
  <c r="M372" i="3"/>
  <c r="O394" i="3"/>
  <c r="O317" i="3"/>
  <c r="N349" i="3"/>
  <c r="M375" i="3"/>
  <c r="O55" i="3"/>
  <c r="K218" i="3"/>
  <c r="K75" i="3"/>
  <c r="V422" i="3"/>
  <c r="I300" i="3"/>
  <c r="L369" i="3"/>
  <c r="H290" i="3"/>
  <c r="P291" i="3"/>
  <c r="Q354" i="3"/>
  <c r="K287" i="3"/>
  <c r="E289" i="3"/>
  <c r="G286" i="3"/>
  <c r="N352" i="3"/>
  <c r="O232" i="3"/>
  <c r="P232" i="3"/>
  <c r="P304" i="3"/>
  <c r="M351" i="3"/>
  <c r="P287" i="3"/>
  <c r="Q336" i="3"/>
  <c r="E272" i="3"/>
  <c r="H268" i="3"/>
  <c r="P319" i="3"/>
  <c r="N211" i="3"/>
  <c r="F234" i="3"/>
  <c r="E300" i="3"/>
  <c r="N306" i="3"/>
  <c r="M377" i="3"/>
  <c r="K422" i="3"/>
  <c r="L465" i="3"/>
  <c r="K502" i="3"/>
  <c r="G522" i="3"/>
  <c r="H307" i="3"/>
  <c r="P340" i="3"/>
  <c r="P368" i="3"/>
  <c r="K391" i="3"/>
  <c r="K411" i="3"/>
  <c r="Q318" i="3"/>
  <c r="O350" i="3"/>
  <c r="J376" i="3"/>
  <c r="E398" i="3"/>
  <c r="E319" i="3"/>
  <c r="P350" i="3"/>
  <c r="K376" i="3"/>
  <c r="F398" i="3"/>
  <c r="O417" i="3"/>
  <c r="K437" i="3"/>
  <c r="N307" i="3"/>
  <c r="F341" i="3"/>
  <c r="F369" i="3"/>
  <c r="O391" i="3"/>
  <c r="N411" i="3"/>
  <c r="J431" i="3"/>
  <c r="F451" i="3"/>
  <c r="O470" i="3"/>
  <c r="I319" i="3"/>
  <c r="E351" i="3"/>
  <c r="M376" i="3"/>
  <c r="H398" i="3"/>
  <c r="L319" i="3"/>
  <c r="G351" i="3"/>
  <c r="N376" i="3"/>
  <c r="I398" i="3"/>
  <c r="N310" i="3"/>
  <c r="K343" i="3"/>
  <c r="P370" i="3"/>
  <c r="I393" i="3"/>
  <c r="G413" i="3"/>
  <c r="P432" i="3"/>
  <c r="L452" i="3"/>
  <c r="H472" i="3"/>
  <c r="I315" i="3"/>
  <c r="K347" i="3"/>
  <c r="E374" i="3"/>
  <c r="E396" i="3"/>
  <c r="N415" i="3"/>
  <c r="J435" i="3"/>
  <c r="F455" i="3"/>
  <c r="O474" i="3"/>
  <c r="K315" i="3"/>
  <c r="M347" i="3"/>
  <c r="F374" i="3"/>
  <c r="F396" i="3"/>
  <c r="F320" i="3"/>
  <c r="O351" i="3"/>
  <c r="F377" i="3"/>
  <c r="E33" i="3"/>
  <c r="G222" i="3"/>
  <c r="I161" i="3"/>
  <c r="J157" i="3"/>
  <c r="L305" i="3"/>
  <c r="J379" i="3"/>
  <c r="H296" i="3"/>
  <c r="Q294" i="3"/>
  <c r="G356" i="3"/>
  <c r="Q288" i="3"/>
  <c r="N300" i="3"/>
  <c r="H292" i="3"/>
  <c r="G355" i="3"/>
  <c r="H236" i="3"/>
  <c r="F244" i="3"/>
  <c r="O309" i="3"/>
  <c r="P352" i="3"/>
  <c r="E291" i="3"/>
  <c r="J339" i="3"/>
  <c r="E276" i="3"/>
  <c r="I270" i="3"/>
  <c r="O324" i="3"/>
  <c r="E234" i="3"/>
  <c r="F237" i="3"/>
  <c r="M194" i="3"/>
  <c r="G312" i="3"/>
  <c r="J380" i="3"/>
  <c r="N423" i="3"/>
  <c r="K470" i="3"/>
  <c r="N503" i="3"/>
  <c r="J523" i="3"/>
  <c r="Q309" i="3"/>
  <c r="N342" i="3"/>
  <c r="I370" i="3"/>
  <c r="O392" i="3"/>
  <c r="N412" i="3"/>
  <c r="H321" i="3"/>
  <c r="M352" i="3"/>
  <c r="O377" i="3"/>
  <c r="H399" i="3"/>
  <c r="I321" i="3"/>
  <c r="O352" i="3"/>
  <c r="P377" i="3"/>
  <c r="I399" i="3"/>
  <c r="E419" i="3"/>
  <c r="N438" i="3"/>
  <c r="H310" i="3"/>
  <c r="G343" i="3"/>
  <c r="L370" i="3"/>
  <c r="F393" i="3"/>
  <c r="Q412" i="3"/>
  <c r="M432" i="3"/>
  <c r="I452" i="3"/>
  <c r="E472" i="3"/>
  <c r="K321" i="3"/>
  <c r="G353" i="3"/>
  <c r="E378" i="3"/>
  <c r="K399" i="3"/>
  <c r="M321" i="3"/>
  <c r="H353" i="3"/>
  <c r="F378" i="3"/>
  <c r="L399" i="3"/>
  <c r="E313" i="3"/>
  <c r="J345" i="3"/>
  <c r="K372" i="3"/>
  <c r="M394" i="3"/>
  <c r="J414" i="3"/>
  <c r="F434" i="3"/>
  <c r="O453" i="3"/>
  <c r="K473" i="3"/>
  <c r="M317" i="3"/>
  <c r="L349" i="3"/>
  <c r="K375" i="3"/>
  <c r="H397" i="3"/>
  <c r="Q416" i="3"/>
  <c r="M436" i="3"/>
  <c r="I456" i="3"/>
  <c r="E476" i="3"/>
  <c r="N317" i="3"/>
  <c r="M349" i="3"/>
  <c r="L375" i="3"/>
  <c r="I397" i="3"/>
  <c r="H322" i="3"/>
  <c r="M353" i="3"/>
  <c r="K378" i="3"/>
  <c r="N130" i="3"/>
  <c r="K244" i="3"/>
  <c r="K169" i="3"/>
  <c r="Q165" i="3"/>
  <c r="E308" i="3"/>
  <c r="I384" i="3"/>
  <c r="E299" i="3"/>
  <c r="I296" i="3"/>
  <c r="J357" i="3"/>
  <c r="M300" i="3"/>
  <c r="P305" i="3"/>
  <c r="G295" i="3"/>
  <c r="J356" i="3"/>
  <c r="N241" i="3"/>
  <c r="P248" i="3"/>
  <c r="H312" i="3"/>
  <c r="E166" i="3"/>
  <c r="P296" i="3"/>
  <c r="I344" i="3"/>
  <c r="Q277" i="3"/>
  <c r="H274" i="3"/>
  <c r="H327" i="3"/>
  <c r="E240" i="3"/>
  <c r="G240" i="3"/>
  <c r="G231" i="3"/>
  <c r="E321" i="3"/>
  <c r="O381" i="3"/>
  <c r="G426" i="3"/>
  <c r="Q472" i="3"/>
  <c r="Q504" i="3"/>
  <c r="M524" i="3"/>
  <c r="J312" i="3"/>
  <c r="N344" i="3"/>
  <c r="O371" i="3"/>
  <c r="F394" i="3"/>
  <c r="P213" i="3"/>
  <c r="F323" i="3"/>
  <c r="L354" i="3"/>
  <c r="G379" i="3"/>
  <c r="E214" i="3"/>
  <c r="H323" i="3"/>
  <c r="M354" i="3"/>
  <c r="H379" i="3"/>
  <c r="L400" i="3"/>
  <c r="H420" i="3"/>
  <c r="Q439" i="3"/>
  <c r="N312" i="3"/>
  <c r="E345" i="3"/>
  <c r="F372" i="3"/>
  <c r="J394" i="3"/>
  <c r="G414" i="3"/>
  <c r="P433" i="3"/>
  <c r="L453" i="3"/>
  <c r="Q223" i="3"/>
  <c r="M323" i="3"/>
  <c r="P354" i="3"/>
  <c r="K379" i="3"/>
  <c r="P227" i="3"/>
  <c r="N323" i="3"/>
  <c r="E355" i="3"/>
  <c r="L379" i="3"/>
  <c r="O400" i="3"/>
  <c r="H315" i="3"/>
  <c r="I347" i="3"/>
  <c r="Q373" i="3"/>
  <c r="Q395" i="3"/>
  <c r="M415" i="3"/>
  <c r="I435" i="3"/>
  <c r="E455" i="3"/>
  <c r="N474" i="3"/>
  <c r="Q319" i="3"/>
  <c r="J351" i="3"/>
  <c r="P376" i="3"/>
  <c r="K398" i="3"/>
  <c r="G418" i="3"/>
  <c r="P437" i="3"/>
  <c r="L457" i="3"/>
  <c r="H477" i="3"/>
  <c r="M366" i="3"/>
  <c r="P337" i="3"/>
  <c r="Q302" i="3"/>
  <c r="P386" i="3"/>
  <c r="K363" i="3"/>
  <c r="O333" i="3"/>
  <c r="Q295" i="3"/>
  <c r="G466" i="3"/>
  <c r="K446" i="3"/>
  <c r="O426" i="3"/>
  <c r="F407" i="3"/>
  <c r="N386" i="3"/>
  <c r="I363" i="3"/>
  <c r="N333" i="3"/>
  <c r="N295" i="3"/>
  <c r="M463" i="3"/>
  <c r="Q443" i="3"/>
  <c r="H424" i="3"/>
  <c r="L404" i="3"/>
  <c r="P383" i="3"/>
  <c r="E360" i="3"/>
  <c r="O329" i="3"/>
  <c r="E282" i="3"/>
  <c r="I389" i="3"/>
  <c r="I366" i="3"/>
  <c r="J337" i="3"/>
  <c r="L302" i="3"/>
  <c r="G389" i="3"/>
  <c r="G366" i="3"/>
  <c r="I337" i="3"/>
  <c r="I302" i="3"/>
  <c r="G462" i="3"/>
  <c r="K442" i="3"/>
  <c r="O422" i="3"/>
  <c r="F403" i="3"/>
  <c r="G382" i="3"/>
  <c r="F358" i="3"/>
  <c r="J327" i="3"/>
  <c r="O264" i="3"/>
  <c r="P428" i="3"/>
  <c r="G409" i="3"/>
  <c r="E389" i="3"/>
  <c r="Q365" i="3"/>
  <c r="G337" i="3"/>
  <c r="L301" i="3"/>
  <c r="Q388" i="3"/>
  <c r="O365" i="3"/>
  <c r="E337" i="3"/>
  <c r="K301" i="3"/>
  <c r="P402" i="3"/>
  <c r="Q381" i="3"/>
  <c r="O357" i="3"/>
  <c r="Q326" i="3"/>
  <c r="P260" i="3"/>
  <c r="L513" i="3"/>
  <c r="M492" i="3"/>
  <c r="P445" i="3"/>
  <c r="O402" i="3"/>
  <c r="J352" i="3"/>
  <c r="M268" i="3"/>
  <c r="J274" i="3"/>
  <c r="I274" i="3"/>
  <c r="Q346" i="3"/>
  <c r="P299" i="3"/>
  <c r="M230" i="3"/>
  <c r="O236" i="3"/>
  <c r="H317" i="3"/>
  <c r="E258" i="3"/>
  <c r="Q331" i="3"/>
  <c r="I281" i="3"/>
  <c r="M275" i="3"/>
  <c r="F376" i="3"/>
  <c r="H318" i="3"/>
  <c r="N232" i="3"/>
  <c r="J255" i="3"/>
  <c r="L250" i="3"/>
  <c r="P327" i="3"/>
  <c r="J235" i="3"/>
  <c r="E241" i="3"/>
  <c r="Q344" i="3"/>
  <c r="G250" i="3"/>
  <c r="L169" i="3"/>
  <c r="H251" i="3"/>
  <c r="I237" i="3"/>
  <c r="H244" i="3"/>
  <c r="G365" i="3"/>
  <c r="E336" i="3"/>
  <c r="Q299" i="3"/>
  <c r="J385" i="3"/>
  <c r="P361" i="3"/>
  <c r="P331" i="3"/>
  <c r="J291" i="3"/>
  <c r="Q464" i="3"/>
  <c r="H445" i="3"/>
  <c r="L425" i="3"/>
  <c r="P405" i="3"/>
  <c r="I385" i="3"/>
  <c r="O361" i="3"/>
  <c r="N331" i="3"/>
  <c r="H291" i="3"/>
  <c r="J462" i="3"/>
  <c r="N442" i="3"/>
  <c r="E423" i="3"/>
  <c r="I403" i="3"/>
  <c r="K382" i="3"/>
  <c r="I358" i="3"/>
  <c r="M327" i="3"/>
  <c r="Q266" i="3"/>
  <c r="Q387" i="3"/>
  <c r="N364" i="3"/>
  <c r="J335" i="3"/>
  <c r="O298" i="3"/>
  <c r="P387" i="3"/>
  <c r="L364" i="3"/>
  <c r="I335" i="3"/>
  <c r="N298" i="3"/>
  <c r="Q460" i="3"/>
  <c r="H441" i="3"/>
  <c r="L421" i="3"/>
  <c r="P401" i="3"/>
  <c r="O380" i="3"/>
  <c r="K356" i="3"/>
  <c r="I325" i="3"/>
  <c r="L247" i="3"/>
  <c r="M427" i="3"/>
  <c r="Q407" i="3"/>
  <c r="N387" i="3"/>
  <c r="J364" i="3"/>
  <c r="E335" i="3"/>
  <c r="J298" i="3"/>
  <c r="M387" i="3"/>
  <c r="I364" i="3"/>
  <c r="Q334" i="3"/>
  <c r="F298" i="3"/>
  <c r="M401" i="3"/>
  <c r="K380" i="3"/>
  <c r="F356" i="3"/>
  <c r="E325" i="3"/>
  <c r="F243" i="3"/>
  <c r="I512" i="3"/>
  <c r="G490" i="3"/>
  <c r="J443" i="3"/>
  <c r="L401" i="3"/>
  <c r="M344" i="3"/>
  <c r="N260" i="3"/>
  <c r="J272" i="3"/>
  <c r="K270" i="3"/>
  <c r="K344" i="3"/>
  <c r="E297" i="3"/>
  <c r="P226" i="3"/>
  <c r="E221" i="3"/>
  <c r="I312" i="3"/>
  <c r="O255" i="3"/>
  <c r="K329" i="3"/>
  <c r="N277" i="3"/>
  <c r="O271" i="3"/>
  <c r="P374" i="3"/>
  <c r="E317" i="3"/>
  <c r="L229" i="3"/>
  <c r="N250" i="3"/>
  <c r="G241" i="3"/>
  <c r="E318" i="3"/>
  <c r="I232" i="3"/>
  <c r="I238" i="3"/>
  <c r="E340" i="3"/>
  <c r="Q240" i="3"/>
  <c r="M144" i="3"/>
  <c r="E246" i="3"/>
  <c r="J185" i="3"/>
  <c r="P204" i="3"/>
  <c r="M363" i="3"/>
  <c r="Q333" i="3"/>
  <c r="E296" i="3"/>
  <c r="E384" i="3"/>
  <c r="H360" i="3"/>
  <c r="Q329" i="3"/>
  <c r="N283" i="3"/>
  <c r="N463" i="3"/>
  <c r="E444" i="3"/>
  <c r="I424" i="3"/>
  <c r="M404" i="3"/>
  <c r="Q383" i="3"/>
  <c r="G360" i="3"/>
  <c r="P329" i="3"/>
  <c r="G282" i="3"/>
  <c r="G461" i="3"/>
  <c r="K441" i="3"/>
  <c r="O421" i="3"/>
  <c r="F402" i="3"/>
  <c r="F381" i="3"/>
  <c r="N356" i="3"/>
  <c r="N325" i="3"/>
  <c r="F250" i="3"/>
  <c r="L386" i="3"/>
  <c r="G363" i="3"/>
  <c r="L333" i="3"/>
  <c r="H295" i="3"/>
  <c r="K386" i="3"/>
  <c r="F363" i="3"/>
  <c r="K333" i="3"/>
  <c r="N294" i="3"/>
  <c r="N459" i="3"/>
  <c r="E440" i="3"/>
  <c r="I420" i="3"/>
  <c r="M400" i="3"/>
  <c r="I379" i="3"/>
  <c r="N354" i="3"/>
  <c r="K323" i="3"/>
  <c r="O222" i="3"/>
  <c r="J426" i="3"/>
  <c r="N406" i="3"/>
  <c r="I386" i="3"/>
  <c r="P362" i="3"/>
  <c r="F333" i="3"/>
  <c r="K294" i="3"/>
  <c r="H386" i="3"/>
  <c r="O362" i="3"/>
  <c r="Q332" i="3"/>
  <c r="G294" i="3"/>
  <c r="J400" i="3"/>
  <c r="F379" i="3"/>
  <c r="K354" i="3"/>
  <c r="E323" i="3"/>
  <c r="H197" i="3"/>
  <c r="F511" i="3"/>
  <c r="H485" i="3"/>
  <c r="G442" i="3"/>
  <c r="F399" i="3"/>
  <c r="N340" i="3"/>
  <c r="M256" i="3"/>
  <c r="L270" i="3"/>
  <c r="K262" i="3"/>
  <c r="L339" i="3"/>
  <c r="M295" i="3"/>
  <c r="I211" i="3"/>
  <c r="Q189" i="3"/>
  <c r="P309" i="3"/>
  <c r="O253" i="3"/>
  <c r="L324" i="3"/>
  <c r="P269" i="3"/>
  <c r="N269" i="3"/>
  <c r="J372" i="3"/>
  <c r="O315" i="3"/>
  <c r="N217" i="3"/>
  <c r="I241" i="3"/>
  <c r="J182" i="3"/>
  <c r="O316" i="3"/>
  <c r="L228" i="3"/>
  <c r="F232" i="3"/>
  <c r="Q328" i="3"/>
  <c r="F126" i="3"/>
  <c r="L213" i="3"/>
  <c r="O175" i="3"/>
  <c r="P22" i="3"/>
  <c r="J94" i="3"/>
  <c r="Q361" i="3"/>
  <c r="F332" i="3"/>
  <c r="K291" i="3"/>
  <c r="M382" i="3"/>
  <c r="L358" i="3"/>
  <c r="Q327" i="3"/>
  <c r="P268" i="3"/>
  <c r="K462" i="3"/>
  <c r="O442" i="3"/>
  <c r="F423" i="3"/>
  <c r="J403" i="3"/>
  <c r="L382" i="3"/>
  <c r="J358" i="3"/>
  <c r="O327" i="3"/>
  <c r="N268" i="3"/>
  <c r="Q459" i="3"/>
  <c r="H440" i="3"/>
  <c r="L420" i="3"/>
  <c r="P400" i="3"/>
  <c r="M379" i="3"/>
  <c r="F355" i="3"/>
  <c r="O323" i="3"/>
  <c r="F228" i="3"/>
  <c r="G385" i="3"/>
  <c r="L361" i="3"/>
  <c r="K331" i="3"/>
  <c r="E290" i="3"/>
  <c r="F385" i="3"/>
  <c r="K361" i="3"/>
  <c r="I331" i="3"/>
  <c r="Q289" i="3"/>
  <c r="K458" i="3"/>
  <c r="O438" i="3"/>
  <c r="F419" i="3"/>
  <c r="J399" i="3"/>
  <c r="Q377" i="3"/>
  <c r="E353" i="3"/>
  <c r="J321" i="3"/>
  <c r="P444" i="3"/>
  <c r="G425" i="3"/>
  <c r="K405" i="3"/>
  <c r="Q384" i="3"/>
  <c r="H361" i="3"/>
  <c r="G331" i="3"/>
  <c r="L288" i="3"/>
  <c r="P384" i="3"/>
  <c r="G361" i="3"/>
  <c r="F331" i="3"/>
  <c r="J288" i="3"/>
  <c r="G399" i="3"/>
  <c r="N377" i="3"/>
  <c r="L352" i="3"/>
  <c r="G321" i="3"/>
  <c r="L529" i="3"/>
  <c r="P509" i="3"/>
  <c r="O482" i="3"/>
  <c r="Q440" i="3"/>
  <c r="E394" i="3"/>
  <c r="N332" i="3"/>
  <c r="I254" i="3"/>
  <c r="M266" i="3"/>
  <c r="H258" i="3"/>
  <c r="F337" i="3"/>
  <c r="F294" i="3"/>
  <c r="L292" i="3"/>
  <c r="N351" i="3"/>
  <c r="M308" i="3"/>
  <c r="Q248" i="3"/>
  <c r="F322" i="3"/>
  <c r="P265" i="3"/>
  <c r="P267" i="3"/>
  <c r="K367" i="3"/>
  <c r="I313" i="3"/>
  <c r="M320" i="3"/>
  <c r="E185" i="3"/>
  <c r="H147" i="3"/>
  <c r="L315" i="3"/>
  <c r="F216" i="3"/>
  <c r="O199" i="3"/>
  <c r="N327" i="3"/>
  <c r="E209" i="3"/>
  <c r="G211" i="3"/>
  <c r="L220" i="3"/>
  <c r="L242" i="3"/>
  <c r="H113" i="3"/>
  <c r="I360" i="3"/>
  <c r="E330" i="3"/>
  <c r="O283" i="3"/>
  <c r="H381" i="3"/>
  <c r="Q356" i="3"/>
  <c r="F326" i="3"/>
  <c r="K252" i="3"/>
  <c r="H461" i="3"/>
  <c r="L441" i="3"/>
  <c r="P421" i="3"/>
  <c r="G402" i="3"/>
  <c r="G381" i="3"/>
  <c r="P356" i="3"/>
  <c r="Q325" i="3"/>
  <c r="H252" i="3"/>
  <c r="N458" i="3"/>
  <c r="E439" i="3"/>
  <c r="I419" i="3"/>
  <c r="M399" i="3"/>
  <c r="H378" i="3"/>
  <c r="I353" i="3"/>
  <c r="O321" i="3"/>
  <c r="K404" i="3"/>
  <c r="O383" i="3"/>
  <c r="Q359" i="3"/>
  <c r="M329" i="3"/>
  <c r="P281" i="3"/>
  <c r="N383" i="3"/>
  <c r="O359" i="3"/>
  <c r="J329" i="3"/>
  <c r="J280" i="3"/>
  <c r="H457" i="3"/>
  <c r="L437" i="3"/>
  <c r="P417" i="3"/>
  <c r="G398" i="3"/>
  <c r="L376" i="3"/>
  <c r="Q350" i="3"/>
  <c r="G319" i="3"/>
  <c r="M443" i="3"/>
  <c r="Q423" i="3"/>
  <c r="H404" i="3"/>
  <c r="L383" i="3"/>
  <c r="L359" i="3"/>
  <c r="G329" i="3"/>
  <c r="L278" i="3"/>
  <c r="J383" i="3"/>
  <c r="K359" i="3"/>
  <c r="E329" i="3"/>
  <c r="K278" i="3"/>
  <c r="Q397" i="3"/>
  <c r="I376" i="3"/>
  <c r="N350" i="3"/>
  <c r="P318" i="3"/>
  <c r="I528" i="3"/>
  <c r="M508" i="3"/>
  <c r="L481" i="3"/>
  <c r="K438" i="3"/>
  <c r="J391" i="3"/>
  <c r="O328" i="3"/>
  <c r="E252" i="3"/>
  <c r="J258" i="3"/>
  <c r="J249" i="3"/>
  <c r="P335" i="3"/>
  <c r="G291" i="3"/>
  <c r="L289" i="3"/>
  <c r="H349" i="3"/>
  <c r="J307" i="3"/>
  <c r="N239" i="3"/>
  <c r="G317" i="3"/>
  <c r="Q263" i="3"/>
  <c r="O263" i="3"/>
  <c r="E365" i="3"/>
  <c r="J308" i="3"/>
  <c r="O310" i="3"/>
  <c r="O157" i="3"/>
  <c r="M374" i="3"/>
  <c r="F313" i="3"/>
  <c r="O311" i="3"/>
  <c r="H389" i="3"/>
  <c r="H325" i="3"/>
  <c r="H204" i="3"/>
  <c r="I206" i="3"/>
  <c r="E184" i="3"/>
  <c r="Q190" i="3"/>
  <c r="O59" i="3"/>
  <c r="N358" i="3"/>
  <c r="E328" i="3"/>
  <c r="N270" i="3"/>
  <c r="P379" i="3"/>
  <c r="I355" i="3"/>
  <c r="Q323" i="3"/>
  <c r="J231" i="3"/>
  <c r="E460" i="3"/>
  <c r="I440" i="3"/>
  <c r="M420" i="3"/>
  <c r="Q400" i="3"/>
  <c r="N379" i="3"/>
  <c r="H355" i="3"/>
  <c r="P323" i="3"/>
  <c r="I231" i="3"/>
  <c r="K457" i="3"/>
  <c r="O437" i="3"/>
  <c r="F418" i="3"/>
  <c r="J398" i="3"/>
  <c r="O376" i="3"/>
  <c r="I351" i="3"/>
  <c r="O319" i="3"/>
  <c r="H403" i="3"/>
  <c r="J382" i="3"/>
  <c r="H358" i="3"/>
  <c r="L327" i="3"/>
  <c r="P266" i="3"/>
  <c r="I382" i="3"/>
  <c r="G358" i="3"/>
  <c r="K327" i="3"/>
  <c r="Q264" i="3"/>
  <c r="E456" i="3"/>
  <c r="I436" i="3"/>
  <c r="M416" i="3"/>
  <c r="Q396" i="3"/>
  <c r="G375" i="3"/>
  <c r="Q348" i="3"/>
  <c r="F317" i="3"/>
  <c r="J442" i="3"/>
  <c r="N422" i="3"/>
  <c r="E403" i="3"/>
  <c r="F382" i="3"/>
  <c r="Q357" i="3"/>
  <c r="I327" i="3"/>
  <c r="F263" i="3"/>
  <c r="E382" i="3"/>
  <c r="P357" i="3"/>
  <c r="G327" i="3"/>
  <c r="Q262" i="3"/>
  <c r="N396" i="3"/>
  <c r="Q374" i="3"/>
  <c r="L348" i="3"/>
  <c r="L316" i="3"/>
  <c r="F527" i="3"/>
  <c r="J507" i="3"/>
  <c r="I480" i="3"/>
  <c r="L433" i="3"/>
  <c r="F386" i="3"/>
  <c r="O326" i="3"/>
  <c r="K247" i="3"/>
  <c r="H254" i="3"/>
  <c r="P244" i="3"/>
  <c r="M334" i="3"/>
  <c r="E285" i="3"/>
  <c r="H283" i="3"/>
  <c r="E348" i="3"/>
  <c r="Q304" i="3"/>
  <c r="K233" i="3"/>
  <c r="N314" i="3"/>
  <c r="E262" i="3"/>
  <c r="L255" i="3"/>
  <c r="F360" i="3"/>
  <c r="E298" i="3"/>
  <c r="L309" i="3"/>
  <c r="H308" i="3"/>
  <c r="G372" i="3"/>
  <c r="G308" i="3"/>
  <c r="P301" i="3"/>
  <c r="E388" i="3"/>
  <c r="I320" i="3"/>
  <c r="J194" i="3"/>
  <c r="N196" i="3"/>
  <c r="F251" i="3"/>
  <c r="K171" i="3"/>
  <c r="F479" i="3"/>
  <c r="J459" i="3"/>
  <c r="N439" i="3"/>
  <c r="E420" i="3"/>
  <c r="I400" i="3"/>
  <c r="E379" i="3"/>
  <c r="J354" i="3"/>
  <c r="P322" i="3"/>
  <c r="F197" i="3"/>
  <c r="P249" i="3"/>
  <c r="O295" i="3"/>
  <c r="K268" i="3"/>
  <c r="F231" i="3"/>
  <c r="I272" i="3"/>
  <c r="E237" i="3"/>
  <c r="F353" i="3"/>
  <c r="J333" i="3"/>
  <c r="N313" i="3"/>
  <c r="M292" i="3"/>
  <c r="J264" i="3"/>
  <c r="F221" i="3"/>
  <c r="G274" i="3"/>
  <c r="O239" i="3"/>
  <c r="L345" i="3"/>
  <c r="P325" i="3"/>
  <c r="G306" i="3"/>
  <c r="F283" i="3"/>
  <c r="J251" i="3"/>
  <c r="J350" i="3"/>
  <c r="N330" i="3"/>
  <c r="E311" i="3"/>
  <c r="H289" i="3"/>
  <c r="P259" i="3"/>
  <c r="N187" i="3"/>
  <c r="O265" i="3"/>
  <c r="M225" i="3"/>
  <c r="M373" i="3"/>
  <c r="Q353" i="3"/>
  <c r="H334" i="3"/>
  <c r="L314" i="3"/>
  <c r="N293" i="3"/>
  <c r="N265" i="3"/>
  <c r="L225" i="3"/>
  <c r="F307" i="3"/>
  <c r="I284" i="3"/>
  <c r="E253" i="3"/>
  <c r="E307" i="3"/>
  <c r="H284" i="3"/>
  <c r="Q252" i="3"/>
  <c r="J373" i="3"/>
  <c r="N353" i="3"/>
  <c r="E334" i="3"/>
  <c r="I314" i="3"/>
  <c r="K293" i="3"/>
  <c r="J265" i="3"/>
  <c r="H224" i="3"/>
  <c r="M297" i="3"/>
  <c r="F271" i="3"/>
  <c r="I235" i="3"/>
  <c r="L385" i="3"/>
  <c r="P365" i="3"/>
  <c r="G346" i="3"/>
  <c r="K326" i="3"/>
  <c r="O306" i="3"/>
  <c r="E284" i="3"/>
  <c r="M252" i="3"/>
  <c r="L206" i="3"/>
  <c r="N161" i="3"/>
  <c r="M213" i="3"/>
  <c r="F173" i="3"/>
  <c r="P208" i="3"/>
  <c r="H165" i="3"/>
  <c r="P272" i="3"/>
  <c r="L252" i="3"/>
  <c r="I213" i="3"/>
  <c r="G239" i="3"/>
  <c r="G229" i="3"/>
  <c r="G293" i="3"/>
  <c r="Q297" i="3"/>
  <c r="L164" i="3"/>
  <c r="P135" i="3"/>
  <c r="J211" i="3"/>
  <c r="M173" i="3"/>
  <c r="E195" i="3"/>
  <c r="T554" i="3"/>
  <c r="J278" i="3"/>
  <c r="G283" i="3"/>
  <c r="E139" i="3"/>
  <c r="Q15" i="3"/>
  <c r="E176" i="3"/>
  <c r="H108" i="3"/>
  <c r="K153" i="3"/>
  <c r="K15" i="3"/>
  <c r="M476" i="3"/>
  <c r="Q456" i="3"/>
  <c r="H437" i="3"/>
  <c r="L417" i="3"/>
  <c r="P397" i="3"/>
  <c r="H376" i="3"/>
  <c r="L350" i="3"/>
  <c r="O318" i="3"/>
  <c r="I278" i="3"/>
  <c r="E245" i="3"/>
  <c r="O292" i="3"/>
  <c r="L264" i="3"/>
  <c r="M222" i="3"/>
  <c r="I268" i="3"/>
  <c r="Q230" i="3"/>
  <c r="M350" i="3"/>
  <c r="Q330" i="3"/>
  <c r="H311" i="3"/>
  <c r="M289" i="3"/>
  <c r="J260" i="3"/>
  <c r="I192" i="3"/>
  <c r="F270" i="3"/>
  <c r="N233" i="3"/>
  <c r="F343" i="3"/>
  <c r="J323" i="3"/>
  <c r="N303" i="3"/>
  <c r="L279" i="3"/>
  <c r="L246" i="3"/>
  <c r="Q347" i="3"/>
  <c r="H328" i="3"/>
  <c r="L308" i="3"/>
  <c r="I286" i="3"/>
  <c r="M255" i="3"/>
  <c r="O290" i="3"/>
  <c r="Q261" i="3"/>
  <c r="M206" i="3"/>
  <c r="G371" i="3"/>
  <c r="K351" i="3"/>
  <c r="O331" i="3"/>
  <c r="F312" i="3"/>
  <c r="M290" i="3"/>
  <c r="P261" i="3"/>
  <c r="K204" i="3"/>
  <c r="M304" i="3"/>
  <c r="Q280" i="3"/>
  <c r="L248" i="3"/>
  <c r="L304" i="3"/>
  <c r="O280" i="3"/>
  <c r="I248" i="3"/>
  <c r="Q370" i="3"/>
  <c r="H351" i="3"/>
  <c r="L331" i="3"/>
  <c r="P311" i="3"/>
  <c r="I290" i="3"/>
  <c r="H261" i="3"/>
  <c r="P201" i="3"/>
  <c r="P294" i="3"/>
  <c r="F267" i="3"/>
  <c r="K228" i="3"/>
  <c r="F383" i="3"/>
  <c r="J363" i="3"/>
  <c r="N343" i="3"/>
  <c r="E324" i="3"/>
  <c r="I304" i="3"/>
  <c r="K280" i="3"/>
  <c r="N247" i="3"/>
  <c r="N201" i="3"/>
  <c r="N144" i="3"/>
  <c r="Q208" i="3"/>
  <c r="P165" i="3"/>
  <c r="O203" i="3"/>
  <c r="E157" i="3"/>
  <c r="J270" i="3"/>
  <c r="Q249" i="3"/>
  <c r="G172" i="3"/>
  <c r="E215" i="3"/>
  <c r="G198" i="3"/>
  <c r="K273" i="3"/>
  <c r="H278" i="3"/>
  <c r="K128" i="3"/>
  <c r="E198" i="3"/>
  <c r="L163" i="3"/>
  <c r="O23" i="3"/>
  <c r="J132" i="3"/>
  <c r="W559" i="3"/>
  <c r="J475" i="3"/>
  <c r="N455" i="3"/>
  <c r="E436" i="3"/>
  <c r="I416" i="3"/>
  <c r="M396" i="3"/>
  <c r="O374" i="3"/>
  <c r="K348" i="3"/>
  <c r="K316" i="3"/>
  <c r="M276" i="3"/>
  <c r="M242" i="3"/>
  <c r="I291" i="3"/>
  <c r="L262" i="3"/>
  <c r="P211" i="3"/>
  <c r="J266" i="3"/>
  <c r="F227" i="3"/>
  <c r="J349" i="3"/>
  <c r="N329" i="3"/>
  <c r="E310" i="3"/>
  <c r="E288" i="3"/>
  <c r="G258" i="3"/>
  <c r="P169" i="3"/>
  <c r="G268" i="3"/>
  <c r="F230" i="3"/>
  <c r="P341" i="3"/>
  <c r="G322" i="3"/>
  <c r="K302" i="3"/>
  <c r="P277" i="3"/>
  <c r="J244" i="3"/>
  <c r="N346" i="3"/>
  <c r="E327" i="3"/>
  <c r="I307" i="3"/>
  <c r="N284" i="3"/>
  <c r="L253" i="3"/>
  <c r="G289" i="3"/>
  <c r="N259" i="3"/>
  <c r="L187" i="3"/>
  <c r="Q369" i="3"/>
  <c r="H350" i="3"/>
  <c r="L330" i="3"/>
  <c r="P310" i="3"/>
  <c r="F289" i="3"/>
  <c r="L259" i="3"/>
  <c r="F185" i="3"/>
  <c r="J303" i="3"/>
  <c r="G279" i="3"/>
  <c r="G246" i="3"/>
  <c r="I303" i="3"/>
  <c r="F279" i="3"/>
  <c r="F246" i="3"/>
  <c r="N369" i="3"/>
  <c r="E350" i="3"/>
  <c r="I330" i="3"/>
  <c r="M310" i="3"/>
  <c r="P288" i="3"/>
  <c r="I259" i="3"/>
  <c r="H182" i="3"/>
  <c r="I293" i="3"/>
  <c r="G265" i="3"/>
  <c r="G224" i="3"/>
  <c r="P381" i="3"/>
  <c r="G362" i="3"/>
  <c r="K342" i="3"/>
  <c r="O322" i="3"/>
  <c r="F303" i="3"/>
  <c r="N278" i="3"/>
  <c r="J245" i="3"/>
  <c r="G199" i="3"/>
  <c r="F123" i="3"/>
  <c r="K206" i="3"/>
  <c r="M161" i="3"/>
  <c r="K201" i="3"/>
  <c r="G142" i="3"/>
  <c r="G269" i="3"/>
  <c r="M248" i="3"/>
  <c r="K271" i="3"/>
  <c r="I186" i="3"/>
  <c r="H164" i="3"/>
  <c r="K258" i="3"/>
  <c r="K263" i="3"/>
  <c r="I66" i="3"/>
  <c r="O165" i="3"/>
  <c r="L118" i="3"/>
  <c r="F113" i="3"/>
  <c r="J83" i="3"/>
  <c r="V397" i="3"/>
  <c r="P493" i="3"/>
  <c r="G474" i="3"/>
  <c r="K454" i="3"/>
  <c r="O434" i="3"/>
  <c r="F415" i="3"/>
  <c r="I395" i="3"/>
  <c r="G373" i="3"/>
  <c r="K346" i="3"/>
  <c r="H314" i="3"/>
  <c r="K274" i="3"/>
  <c r="J240" i="3"/>
  <c r="P289" i="3"/>
  <c r="M260" i="3"/>
  <c r="K194" i="3"/>
  <c r="K264" i="3"/>
  <c r="I221" i="3"/>
  <c r="G348" i="3"/>
  <c r="K328" i="3"/>
  <c r="O308" i="3"/>
  <c r="L286" i="3"/>
  <c r="E256" i="3"/>
  <c r="E294" i="3"/>
  <c r="G266" i="3"/>
  <c r="N226" i="3"/>
  <c r="M340" i="3"/>
  <c r="Q320" i="3"/>
  <c r="F301" i="3"/>
  <c r="P275" i="3"/>
  <c r="G242" i="3"/>
  <c r="K345" i="3"/>
  <c r="O325" i="3"/>
  <c r="F306" i="3"/>
  <c r="E283" i="3"/>
  <c r="I251" i="3"/>
  <c r="N287" i="3"/>
  <c r="N257" i="3"/>
  <c r="H162" i="3"/>
  <c r="N368" i="3"/>
  <c r="E349" i="3"/>
  <c r="I329" i="3"/>
  <c r="M309" i="3"/>
  <c r="M287" i="3"/>
  <c r="K257" i="3"/>
  <c r="P157" i="3"/>
  <c r="G302" i="3"/>
  <c r="I277" i="3"/>
  <c r="N243" i="3"/>
  <c r="F302" i="3"/>
  <c r="H277" i="3"/>
  <c r="M243" i="3"/>
  <c r="K368" i="3"/>
  <c r="O348" i="3"/>
  <c r="F329" i="3"/>
  <c r="J309" i="3"/>
  <c r="J287" i="3"/>
  <c r="F257" i="3"/>
  <c r="Q146" i="3"/>
  <c r="N291" i="3"/>
  <c r="H263" i="3"/>
  <c r="O215" i="3"/>
  <c r="M380" i="3"/>
  <c r="Q360" i="3"/>
  <c r="H341" i="3"/>
  <c r="L321" i="3"/>
  <c r="O301" i="3"/>
  <c r="P276" i="3"/>
  <c r="I243" i="3"/>
  <c r="P196" i="3"/>
  <c r="F83" i="3"/>
  <c r="G204" i="3"/>
  <c r="I157" i="3"/>
  <c r="E199" i="3"/>
  <c r="G120" i="3"/>
  <c r="Q267" i="3"/>
  <c r="I247" i="3"/>
  <c r="L266" i="3"/>
  <c r="H175" i="3"/>
  <c r="P107" i="3"/>
  <c r="H253" i="3"/>
  <c r="I258" i="3"/>
  <c r="E20" i="3"/>
  <c r="Q150" i="3"/>
  <c r="O53" i="3"/>
  <c r="M102" i="3"/>
  <c r="P63" i="3"/>
  <c r="J491" i="3"/>
  <c r="N471" i="3"/>
  <c r="E452" i="3"/>
  <c r="I432" i="3"/>
  <c r="M412" i="3"/>
  <c r="N392" i="3"/>
  <c r="H370" i="3"/>
  <c r="L342" i="3"/>
  <c r="N309" i="3"/>
  <c r="M270" i="3"/>
  <c r="G234" i="3"/>
  <c r="N286" i="3"/>
  <c r="J256" i="3"/>
  <c r="O289" i="3"/>
  <c r="L260" i="3"/>
  <c r="J192" i="3"/>
  <c r="N345" i="3"/>
  <c r="E326" i="3"/>
  <c r="I306" i="3"/>
  <c r="J283" i="3"/>
  <c r="L251" i="3"/>
  <c r="F291" i="3"/>
  <c r="G262" i="3"/>
  <c r="H209" i="3"/>
  <c r="G338" i="3"/>
  <c r="K318" i="3"/>
  <c r="H298" i="3"/>
  <c r="Q271" i="3"/>
  <c r="N236" i="3"/>
  <c r="E343" i="3"/>
  <c r="I323" i="3"/>
  <c r="M303" i="3"/>
  <c r="J279" i="3"/>
  <c r="J246" i="3"/>
  <c r="M284" i="3"/>
  <c r="I253" i="3"/>
  <c r="Q385" i="3"/>
  <c r="H366" i="3"/>
  <c r="L346" i="3"/>
  <c r="P326" i="3"/>
  <c r="G307" i="3"/>
  <c r="K284" i="3"/>
  <c r="G253" i="3"/>
  <c r="J319" i="3"/>
  <c r="I299" i="3"/>
  <c r="J273" i="3"/>
  <c r="E239" i="3"/>
  <c r="H299" i="3"/>
  <c r="H273" i="3"/>
  <c r="K238" i="3"/>
  <c r="E366" i="3"/>
  <c r="I346" i="3"/>
  <c r="M326" i="3"/>
  <c r="Q306" i="3"/>
  <c r="G284" i="3"/>
  <c r="O252" i="3"/>
  <c r="L310" i="3"/>
  <c r="O288" i="3"/>
  <c r="H259" i="3"/>
  <c r="O179" i="3"/>
  <c r="G378" i="3"/>
  <c r="K358" i="3"/>
  <c r="O338" i="3"/>
  <c r="F319" i="3"/>
  <c r="Q298" i="3"/>
  <c r="E273" i="3"/>
  <c r="H238" i="3"/>
  <c r="G192" i="3"/>
  <c r="O229" i="3"/>
  <c r="F199" i="3"/>
  <c r="E123" i="3"/>
  <c r="G194" i="3"/>
  <c r="G285" i="3"/>
  <c r="K265" i="3"/>
  <c r="N244" i="3"/>
  <c r="P245" i="3"/>
  <c r="J210" i="3"/>
  <c r="N234" i="3"/>
  <c r="N231" i="3"/>
  <c r="G237" i="3"/>
  <c r="G149" i="3"/>
  <c r="F213" i="3"/>
  <c r="F135" i="3"/>
  <c r="R605" i="3"/>
  <c r="M81" i="3"/>
  <c r="I345" i="3"/>
  <c r="M325" i="3"/>
  <c r="Q305" i="3"/>
  <c r="P282" i="3"/>
  <c r="Q250" i="3"/>
  <c r="G318" i="3"/>
  <c r="P297" i="3"/>
  <c r="L271" i="3"/>
  <c r="L235" i="3"/>
  <c r="O297" i="3"/>
  <c r="I271" i="3"/>
  <c r="K235" i="3"/>
  <c r="O364" i="3"/>
  <c r="F345" i="3"/>
  <c r="J325" i="3"/>
  <c r="N305" i="3"/>
  <c r="L282" i="3"/>
  <c r="I250" i="3"/>
  <c r="I309" i="3"/>
  <c r="I287" i="3"/>
  <c r="Q256" i="3"/>
  <c r="G126" i="3"/>
  <c r="Q376" i="3"/>
  <c r="H357" i="3"/>
  <c r="L337" i="3"/>
  <c r="P317" i="3"/>
  <c r="L297" i="3"/>
  <c r="Q270" i="3"/>
  <c r="F235" i="3"/>
  <c r="L189" i="3"/>
  <c r="J228" i="3"/>
  <c r="O196" i="3"/>
  <c r="H82" i="3"/>
  <c r="M191" i="3"/>
  <c r="Q283" i="3"/>
  <c r="H264" i="3"/>
  <c r="J243" i="3"/>
  <c r="J229" i="3"/>
  <c r="I181" i="3"/>
  <c r="K216" i="3"/>
  <c r="I212" i="3"/>
  <c r="L219" i="3"/>
  <c r="G116" i="3"/>
  <c r="O177" i="3"/>
  <c r="I165" i="3"/>
  <c r="E128" i="3"/>
  <c r="I94" i="3"/>
  <c r="Q488" i="3"/>
  <c r="H469" i="3"/>
  <c r="L449" i="3"/>
  <c r="P429" i="3"/>
  <c r="G410" i="3"/>
  <c r="F390" i="3"/>
  <c r="G367" i="3"/>
  <c r="M338" i="3"/>
  <c r="F304" i="3"/>
  <c r="O266" i="3"/>
  <c r="H227" i="3"/>
  <c r="M283" i="3"/>
  <c r="P251" i="3"/>
  <c r="M286" i="3"/>
  <c r="G256" i="3"/>
  <c r="Q362" i="3"/>
  <c r="H343" i="3"/>
  <c r="L323" i="3"/>
  <c r="P303" i="3"/>
  <c r="O279" i="3"/>
  <c r="E247" i="3"/>
  <c r="Q287" i="3"/>
  <c r="F258" i="3"/>
  <c r="L166" i="3"/>
  <c r="N335" i="3"/>
  <c r="E316" i="3"/>
  <c r="J295" i="3"/>
  <c r="F268" i="3"/>
  <c r="E230" i="3"/>
  <c r="L340" i="3"/>
  <c r="P320" i="3"/>
  <c r="E301" i="3"/>
  <c r="N275" i="3"/>
  <c r="E242" i="3"/>
  <c r="G281" i="3"/>
  <c r="O248" i="3"/>
  <c r="K383" i="3"/>
  <c r="O363" i="3"/>
  <c r="F344" i="3"/>
  <c r="J324" i="3"/>
  <c r="N304" i="3"/>
  <c r="E281" i="3"/>
  <c r="N248" i="3"/>
  <c r="Q316" i="3"/>
  <c r="K296" i="3"/>
  <c r="K269" i="3"/>
  <c r="M232" i="3"/>
  <c r="J296" i="3"/>
  <c r="J269" i="3"/>
  <c r="K232" i="3"/>
  <c r="L363" i="3"/>
  <c r="P343" i="3"/>
  <c r="G324" i="3"/>
  <c r="K304" i="3"/>
  <c r="M280" i="3"/>
  <c r="F248" i="3"/>
  <c r="F308" i="3"/>
  <c r="N285" i="3"/>
  <c r="P254" i="3"/>
  <c r="J395" i="3"/>
  <c r="N375" i="3"/>
  <c r="E356" i="3"/>
  <c r="I336" i="3"/>
  <c r="M316" i="3"/>
  <c r="G296" i="3"/>
  <c r="F269" i="3"/>
  <c r="K231" i="3"/>
  <c r="E187" i="3"/>
  <c r="Q226" i="3"/>
  <c r="I194" i="3"/>
  <c r="S418" i="3"/>
  <c r="I189" i="3"/>
  <c r="N282" i="3"/>
  <c r="E263" i="3"/>
  <c r="F242" i="3"/>
  <c r="N223" i="3"/>
  <c r="H168" i="3"/>
  <c r="N207" i="3"/>
  <c r="N202" i="3"/>
  <c r="E212" i="3"/>
  <c r="M94" i="3"/>
  <c r="N165" i="3"/>
  <c r="G158" i="3"/>
  <c r="E110" i="3"/>
  <c r="N65" i="3"/>
  <c r="N487" i="3"/>
  <c r="E468" i="3"/>
  <c r="I448" i="3"/>
  <c r="M428" i="3"/>
  <c r="Q408" i="3"/>
  <c r="O388" i="3"/>
  <c r="M365" i="3"/>
  <c r="M336" i="3"/>
  <c r="I301" i="3"/>
  <c r="M264" i="3"/>
  <c r="N222" i="3"/>
  <c r="O281" i="3"/>
  <c r="M249" i="3"/>
  <c r="F285" i="3"/>
  <c r="G254" i="3"/>
  <c r="N361" i="3"/>
  <c r="E342" i="3"/>
  <c r="I322" i="3"/>
  <c r="M302" i="3"/>
  <c r="E278" i="3"/>
  <c r="O244" i="3"/>
  <c r="K286" i="3"/>
  <c r="Q255" i="3"/>
  <c r="G354" i="3"/>
  <c r="K334" i="3"/>
  <c r="O314" i="3"/>
  <c r="Q293" i="3"/>
  <c r="E266" i="3"/>
  <c r="K226" i="3"/>
  <c r="I339" i="3"/>
  <c r="M319" i="3"/>
  <c r="M299" i="3"/>
  <c r="O273" i="3"/>
  <c r="M239" i="3"/>
  <c r="I279" i="3"/>
  <c r="I246" i="3"/>
  <c r="H382" i="3"/>
  <c r="L362" i="3"/>
  <c r="P342" i="3"/>
  <c r="G323" i="3"/>
  <c r="K303" i="3"/>
  <c r="H279" i="3"/>
  <c r="H246" i="3"/>
  <c r="N315" i="3"/>
  <c r="F295" i="3"/>
  <c r="K267" i="3"/>
  <c r="H229" i="3"/>
  <c r="E295" i="3"/>
  <c r="J267" i="3"/>
  <c r="N228" i="3"/>
  <c r="I362" i="3"/>
  <c r="M342" i="3"/>
  <c r="Q322" i="3"/>
  <c r="H303" i="3"/>
  <c r="Q278" i="3"/>
  <c r="Q245" i="3"/>
  <c r="P306" i="3"/>
  <c r="F284" i="3"/>
  <c r="N252" i="3"/>
  <c r="G394" i="3"/>
  <c r="K374" i="3"/>
  <c r="O354" i="3"/>
  <c r="F335" i="3"/>
  <c r="J315" i="3"/>
  <c r="O294" i="3"/>
  <c r="E267" i="3"/>
  <c r="I228" i="3"/>
  <c r="N184" i="3"/>
  <c r="K225" i="3"/>
  <c r="E192" i="3"/>
  <c r="K222" i="3"/>
  <c r="P186" i="3"/>
  <c r="K281" i="3"/>
  <c r="O261" i="3"/>
  <c r="K239" i="3"/>
  <c r="M198" i="3"/>
  <c r="P295" i="3"/>
  <c r="Q177" i="3"/>
  <c r="L170" i="3"/>
  <c r="P182" i="3"/>
  <c r="H151" i="3"/>
  <c r="N118" i="3"/>
  <c r="I77" i="3"/>
  <c r="J62" i="3"/>
  <c r="E126" i="3"/>
  <c r="K486" i="3"/>
  <c r="O466" i="3"/>
  <c r="F447" i="3"/>
  <c r="J427" i="3"/>
  <c r="N407" i="3"/>
  <c r="K387" i="3"/>
  <c r="G364" i="3"/>
  <c r="O334" i="3"/>
  <c r="J297" i="3"/>
  <c r="N262" i="3"/>
  <c r="O213" i="3"/>
  <c r="F280" i="3"/>
  <c r="J247" i="3"/>
  <c r="K283" i="3"/>
  <c r="N251" i="3"/>
  <c r="K360" i="3"/>
  <c r="O340" i="3"/>
  <c r="F321" i="3"/>
  <c r="H301" i="3"/>
  <c r="F276" i="3"/>
  <c r="I242" i="3"/>
  <c r="Q284" i="3"/>
  <c r="Q253" i="3"/>
  <c r="Q352" i="3"/>
  <c r="H333" i="3"/>
  <c r="L313" i="3"/>
  <c r="K292" i="3"/>
  <c r="G264" i="3"/>
  <c r="K219" i="3"/>
  <c r="F338" i="3"/>
  <c r="J318" i="3"/>
  <c r="G298" i="3"/>
  <c r="P271" i="3"/>
  <c r="L236" i="3"/>
  <c r="M277" i="3"/>
  <c r="Q243" i="3"/>
  <c r="E381" i="3"/>
  <c r="I361" i="3"/>
  <c r="M341" i="3"/>
  <c r="Q321" i="3"/>
  <c r="H302" i="3"/>
  <c r="K277" i="3"/>
  <c r="O243" i="3"/>
  <c r="K314" i="3"/>
  <c r="M293" i="3"/>
  <c r="M265" i="3"/>
  <c r="J225" i="3"/>
  <c r="L293" i="3"/>
  <c r="L265" i="3"/>
  <c r="E225" i="3"/>
  <c r="F361" i="3"/>
  <c r="J341" i="3"/>
  <c r="N321" i="3"/>
  <c r="Q301" i="3"/>
  <c r="F277" i="3"/>
  <c r="L243" i="3"/>
  <c r="M305" i="3"/>
  <c r="J282" i="3"/>
  <c r="H250" i="3"/>
  <c r="Q392" i="3"/>
  <c r="H373" i="3"/>
  <c r="L353" i="3"/>
  <c r="P333" i="3"/>
  <c r="G314" i="3"/>
  <c r="H293" i="3"/>
  <c r="E265" i="3"/>
  <c r="F224" i="3"/>
  <c r="F182" i="3"/>
  <c r="E224" i="3"/>
  <c r="K189" i="3"/>
  <c r="O220" i="3"/>
  <c r="K184" i="3"/>
  <c r="H280" i="3"/>
  <c r="K260" i="3"/>
  <c r="M229" i="3"/>
  <c r="F189" i="3"/>
  <c r="Q290" i="3"/>
  <c r="I163" i="3"/>
  <c r="F151" i="3"/>
  <c r="G170" i="3"/>
  <c r="K141" i="3"/>
  <c r="E55" i="3"/>
  <c r="Q159" i="3"/>
  <c r="F42" i="3"/>
  <c r="H65" i="3"/>
  <c r="J340" i="3"/>
  <c r="N320" i="3"/>
  <c r="P300" i="3"/>
  <c r="L275" i="3"/>
  <c r="K241" i="3"/>
  <c r="H313" i="3"/>
  <c r="F292" i="3"/>
  <c r="L263" i="3"/>
  <c r="M217" i="3"/>
  <c r="E292" i="3"/>
  <c r="J263" i="3"/>
  <c r="L217" i="3"/>
  <c r="P359" i="3"/>
  <c r="G340" i="3"/>
  <c r="K320" i="3"/>
  <c r="L300" i="3"/>
  <c r="H275" i="3"/>
  <c r="F241" i="3"/>
  <c r="J304" i="3"/>
  <c r="L280" i="3"/>
  <c r="P247" i="3"/>
  <c r="N391" i="3"/>
  <c r="E372" i="3"/>
  <c r="I352" i="3"/>
  <c r="M332" i="3"/>
  <c r="Q312" i="3"/>
  <c r="M291" i="3"/>
  <c r="G263" i="3"/>
  <c r="N215" i="3"/>
  <c r="M179" i="3"/>
  <c r="L222" i="3"/>
  <c r="Q186" i="3"/>
  <c r="E219" i="3"/>
  <c r="O181" i="3"/>
  <c r="E279" i="3"/>
  <c r="G259" i="3"/>
  <c r="J222" i="3"/>
  <c r="K116" i="3"/>
  <c r="G276" i="3"/>
  <c r="J230" i="3"/>
  <c r="K227" i="3"/>
  <c r="K220" i="3"/>
  <c r="I100" i="3"/>
  <c r="Q200" i="3"/>
  <c r="I76" i="3"/>
  <c r="N97" i="3"/>
  <c r="W466" i="3"/>
  <c r="E484" i="3"/>
  <c r="I464" i="3"/>
  <c r="M444" i="3"/>
  <c r="Q424" i="3"/>
  <c r="H405" i="3"/>
  <c r="M384" i="3"/>
  <c r="P360" i="3"/>
  <c r="P330" i="3"/>
  <c r="Q286" i="3"/>
  <c r="L258" i="3"/>
  <c r="L173" i="3"/>
  <c r="K276" i="3"/>
  <c r="K242" i="3"/>
  <c r="Q279" i="3"/>
  <c r="H247" i="3"/>
  <c r="E358" i="3"/>
  <c r="I338" i="3"/>
  <c r="M318" i="3"/>
  <c r="K298" i="3"/>
  <c r="G272" i="3"/>
  <c r="Q236" i="3"/>
  <c r="L281" i="3"/>
  <c r="E249" i="3"/>
  <c r="K350" i="3"/>
  <c r="O330" i="3"/>
  <c r="F311" i="3"/>
  <c r="J289" i="3"/>
  <c r="Q259" i="3"/>
  <c r="P189" i="3"/>
  <c r="M335" i="3"/>
  <c r="Q315" i="3"/>
  <c r="I295" i="3"/>
  <c r="E268" i="3"/>
  <c r="P229" i="3"/>
  <c r="M273" i="3"/>
  <c r="L239" i="3"/>
  <c r="L378" i="3"/>
  <c r="P358" i="3"/>
  <c r="G339" i="3"/>
  <c r="K319" i="3"/>
  <c r="J299" i="3"/>
  <c r="L273" i="3"/>
  <c r="J239" i="3"/>
  <c r="E312" i="3"/>
  <c r="K290" i="3"/>
  <c r="N261" i="3"/>
  <c r="I204" i="3"/>
  <c r="J290" i="3"/>
  <c r="J261" i="3"/>
  <c r="E202" i="3"/>
  <c r="M358" i="3"/>
  <c r="Q338" i="3"/>
  <c r="H319" i="3"/>
  <c r="F299" i="3"/>
  <c r="G273" i="3"/>
  <c r="J238" i="3"/>
  <c r="G303" i="3"/>
  <c r="P278" i="3"/>
  <c r="N245" i="3"/>
  <c r="K390" i="3"/>
  <c r="O370" i="3"/>
  <c r="F351" i="3"/>
  <c r="J331" i="3"/>
  <c r="N311" i="3"/>
  <c r="G290" i="3"/>
  <c r="E261" i="3"/>
  <c r="N199" i="3"/>
  <c r="L176" i="3"/>
  <c r="Q220" i="3"/>
  <c r="L184" i="3"/>
  <c r="J217" i="3"/>
  <c r="Q178" i="3"/>
  <c r="O277" i="3"/>
  <c r="P257" i="3"/>
  <c r="I215" i="3"/>
  <c r="E280" i="3"/>
  <c r="H271" i="3"/>
  <c r="O224" i="3"/>
  <c r="K221" i="3"/>
  <c r="G215" i="3"/>
  <c r="K73" i="3"/>
  <c r="O188" i="3"/>
  <c r="I156" i="3"/>
  <c r="O73" i="3"/>
  <c r="O155" i="3"/>
  <c r="P349" i="3"/>
  <c r="G330" i="3"/>
  <c r="K310" i="3"/>
  <c r="N288" i="3"/>
  <c r="F259" i="3"/>
  <c r="N179" i="3"/>
  <c r="G173" i="3"/>
  <c r="F219" i="3"/>
  <c r="Q181" i="3"/>
  <c r="L215" i="3"/>
  <c r="J176" i="3"/>
  <c r="L276" i="3"/>
  <c r="K256" i="3"/>
  <c r="O186" i="3"/>
  <c r="H265" i="3"/>
  <c r="F256" i="3"/>
  <c r="H200" i="3"/>
  <c r="H195" i="3"/>
  <c r="Q196" i="3"/>
  <c r="I141" i="3"/>
  <c r="N150" i="3"/>
  <c r="F239" i="3"/>
  <c r="L256" i="3"/>
  <c r="J110" i="3"/>
  <c r="O226" i="3"/>
  <c r="F194" i="3"/>
  <c r="H225" i="3"/>
  <c r="K191" i="3"/>
  <c r="G275" i="3"/>
  <c r="E255" i="3"/>
  <c r="M233" i="3"/>
  <c r="Q205" i="3"/>
  <c r="N160" i="3"/>
  <c r="Q268" i="3"/>
  <c r="J248" i="3"/>
  <c r="L226" i="3"/>
  <c r="N193" i="3"/>
  <c r="L223" i="3"/>
  <c r="K188" i="3"/>
  <c r="L299" i="3"/>
  <c r="P279" i="3"/>
  <c r="E260" i="3"/>
  <c r="Q238" i="3"/>
  <c r="P214" i="3"/>
  <c r="P174" i="3"/>
  <c r="G244" i="3"/>
  <c r="N221" i="3"/>
  <c r="E186" i="3"/>
  <c r="M234" i="3"/>
  <c r="L207" i="3"/>
  <c r="H163" i="3"/>
  <c r="F282" i="3"/>
  <c r="J262" i="3"/>
  <c r="J241" i="3"/>
  <c r="E218" i="3"/>
  <c r="H180" i="3"/>
  <c r="M231" i="3"/>
  <c r="H202" i="3"/>
  <c r="M149" i="3"/>
  <c r="P286" i="3"/>
  <c r="G267" i="3"/>
  <c r="K246" i="3"/>
  <c r="I224" i="3"/>
  <c r="E190" i="3"/>
  <c r="J224" i="3"/>
  <c r="L201" i="3"/>
  <c r="N176" i="3"/>
  <c r="P146" i="3"/>
  <c r="P88" i="3"/>
  <c r="O162" i="3"/>
  <c r="J125" i="3"/>
  <c r="S106" i="3"/>
  <c r="Q115" i="3"/>
  <c r="O148" i="3"/>
  <c r="K93" i="3"/>
  <c r="Q55" i="3"/>
  <c r="N172" i="3"/>
  <c r="H99" i="3"/>
  <c r="Q188" i="3"/>
  <c r="E130" i="3"/>
  <c r="J205" i="3"/>
  <c r="E162" i="3"/>
  <c r="M62" i="3"/>
  <c r="F187" i="3"/>
  <c r="E127" i="3"/>
  <c r="P161" i="3"/>
  <c r="I53" i="3"/>
  <c r="O117" i="3"/>
  <c r="P120" i="3"/>
  <c r="N83" i="3"/>
  <c r="P198" i="3"/>
  <c r="E129" i="3"/>
  <c r="N126" i="3"/>
  <c r="H60" i="3"/>
  <c r="F134" i="3"/>
  <c r="Q79" i="3"/>
  <c r="G108" i="3"/>
  <c r="L10" i="3"/>
  <c r="Q215" i="3"/>
  <c r="P162" i="3"/>
  <c r="F99" i="3"/>
  <c r="E108" i="3"/>
  <c r="Q116" i="3"/>
  <c r="E173" i="3"/>
  <c r="M101" i="3"/>
  <c r="P105" i="3"/>
  <c r="H27" i="3"/>
  <c r="P179" i="3"/>
  <c r="O38" i="3"/>
  <c r="I225" i="3"/>
  <c r="L191" i="3"/>
  <c r="O223" i="3"/>
  <c r="G189" i="3"/>
  <c r="Q273" i="3"/>
  <c r="N253" i="3"/>
  <c r="H232" i="3"/>
  <c r="K203" i="3"/>
  <c r="I155" i="3"/>
  <c r="N267" i="3"/>
  <c r="F247" i="3"/>
  <c r="F225" i="3"/>
  <c r="G191" i="3"/>
  <c r="Q221" i="3"/>
  <c r="H186" i="3"/>
  <c r="I298" i="3"/>
  <c r="M278" i="3"/>
  <c r="N258" i="3"/>
  <c r="L237" i="3"/>
  <c r="M212" i="3"/>
  <c r="I171" i="3"/>
  <c r="P242" i="3"/>
  <c r="F220" i="3"/>
  <c r="H183" i="3"/>
  <c r="H233" i="3"/>
  <c r="F205" i="3"/>
  <c r="G159" i="3"/>
  <c r="P280" i="3"/>
  <c r="F261" i="3"/>
  <c r="F240" i="3"/>
  <c r="I216" i="3"/>
  <c r="I177" i="3"/>
  <c r="H230" i="3"/>
  <c r="E200" i="3"/>
  <c r="M128" i="3"/>
  <c r="M285" i="3"/>
  <c r="Q265" i="3"/>
  <c r="G245" i="3"/>
  <c r="P222" i="3"/>
  <c r="O187" i="3"/>
  <c r="F223" i="3"/>
  <c r="F200" i="3"/>
  <c r="F175" i="3"/>
  <c r="K144" i="3"/>
  <c r="F82" i="3"/>
  <c r="P160" i="3"/>
  <c r="L122" i="3"/>
  <c r="L155" i="3"/>
  <c r="N111" i="3"/>
  <c r="I146" i="3"/>
  <c r="I87" i="3"/>
  <c r="L45" i="3"/>
  <c r="I169" i="3"/>
  <c r="G93" i="3"/>
  <c r="O185" i="3"/>
  <c r="L127" i="3"/>
  <c r="Q203" i="3"/>
  <c r="O156" i="3"/>
  <c r="L11" i="3"/>
  <c r="M185" i="3"/>
  <c r="L124" i="3"/>
  <c r="H158" i="3"/>
  <c r="E42" i="3"/>
  <c r="I109" i="3"/>
  <c r="M117" i="3"/>
  <c r="G51" i="3"/>
  <c r="H194" i="3"/>
  <c r="H126" i="3"/>
  <c r="M120" i="3"/>
  <c r="I58" i="3"/>
  <c r="G131" i="3"/>
  <c r="F78" i="3"/>
  <c r="M100" i="3"/>
  <c r="V493" i="3"/>
  <c r="N214" i="3"/>
  <c r="H156" i="3"/>
  <c r="E93" i="3"/>
  <c r="L106" i="3"/>
  <c r="K115" i="3"/>
  <c r="N171" i="3"/>
  <c r="L95" i="3"/>
  <c r="P96" i="3"/>
  <c r="O25" i="3"/>
  <c r="P163" i="3"/>
  <c r="L37" i="3"/>
  <c r="P223" i="3"/>
  <c r="H189" i="3"/>
  <c r="I222" i="3"/>
  <c r="M186" i="3"/>
  <c r="N272" i="3"/>
  <c r="J252" i="3"/>
  <c r="P230" i="3"/>
  <c r="H201" i="3"/>
  <c r="F139" i="3"/>
  <c r="K266" i="3"/>
  <c r="O245" i="3"/>
  <c r="M223" i="3"/>
  <c r="M188" i="3"/>
  <c r="H220" i="3"/>
  <c r="N183" i="3"/>
  <c r="F297" i="3"/>
  <c r="J277" i="3"/>
  <c r="J257" i="3"/>
  <c r="G236" i="3"/>
  <c r="I210" i="3"/>
  <c r="Q167" i="3"/>
  <c r="L241" i="3"/>
  <c r="H218" i="3"/>
  <c r="K180" i="3"/>
  <c r="O231" i="3"/>
  <c r="O202" i="3"/>
  <c r="Q151" i="3"/>
  <c r="M279" i="3"/>
  <c r="O259" i="3"/>
  <c r="N238" i="3"/>
  <c r="I214" i="3"/>
  <c r="Q173" i="3"/>
  <c r="P228" i="3"/>
  <c r="L197" i="3"/>
  <c r="N95" i="3"/>
  <c r="J284" i="3"/>
  <c r="N264" i="3"/>
  <c r="P243" i="3"/>
  <c r="J221" i="3"/>
  <c r="I185" i="3"/>
  <c r="O221" i="3"/>
  <c r="L198" i="3"/>
  <c r="J173" i="3"/>
  <c r="Q141" i="3"/>
  <c r="I74" i="3"/>
  <c r="H159" i="3"/>
  <c r="J119" i="3"/>
  <c r="L153" i="3"/>
  <c r="J106" i="3"/>
  <c r="O143" i="3"/>
  <c r="K72" i="3"/>
  <c r="G32" i="3"/>
  <c r="J167" i="3"/>
  <c r="E72" i="3"/>
  <c r="I179" i="3"/>
  <c r="O124" i="3"/>
  <c r="K202" i="3"/>
  <c r="N152" i="3"/>
  <c r="V601" i="3"/>
  <c r="K182" i="3"/>
  <c r="K121" i="3"/>
  <c r="M156" i="3"/>
  <c r="V582" i="3"/>
  <c r="O84" i="3"/>
  <c r="N102" i="3"/>
  <c r="K39" i="3"/>
  <c r="H191" i="3"/>
  <c r="L123" i="3"/>
  <c r="N114" i="3"/>
  <c r="H51" i="3"/>
  <c r="N129" i="3"/>
  <c r="F70" i="3"/>
  <c r="G99" i="3"/>
  <c r="U409" i="3"/>
  <c r="O209" i="3"/>
  <c r="P154" i="3"/>
  <c r="L91" i="3"/>
  <c r="K100" i="3"/>
  <c r="J109" i="3"/>
  <c r="H157" i="3"/>
  <c r="Q82" i="3"/>
  <c r="P80" i="3"/>
  <c r="U573" i="3"/>
  <c r="M130" i="3"/>
  <c r="S549" i="3"/>
  <c r="M220" i="3"/>
  <c r="J184" i="3"/>
  <c r="P218" i="3"/>
  <c r="L181" i="3"/>
  <c r="H270" i="3"/>
  <c r="O249" i="3"/>
  <c r="E228" i="3"/>
  <c r="F196" i="3"/>
  <c r="K66" i="3"/>
  <c r="E264" i="3"/>
  <c r="G243" i="3"/>
  <c r="I220" i="3"/>
  <c r="O183" i="3"/>
  <c r="N216" i="3"/>
  <c r="G178" i="3"/>
  <c r="M294" i="3"/>
  <c r="Q274" i="3"/>
  <c r="O254" i="3"/>
  <c r="J233" i="3"/>
  <c r="H205" i="3"/>
  <c r="K159" i="3"/>
  <c r="P238" i="3"/>
  <c r="O214" i="3"/>
  <c r="O174" i="3"/>
  <c r="E229" i="3"/>
  <c r="N197" i="3"/>
  <c r="O101" i="3"/>
  <c r="G277" i="3"/>
  <c r="G257" i="3"/>
  <c r="Q235" i="3"/>
  <c r="N209" i="3"/>
  <c r="Q166" i="3"/>
  <c r="F226" i="3"/>
  <c r="N192" i="3"/>
  <c r="M301" i="3"/>
  <c r="Q281" i="3"/>
  <c r="H262" i="3"/>
  <c r="H241" i="3"/>
  <c r="O217" i="3"/>
  <c r="E180" i="3"/>
  <c r="G219" i="3"/>
  <c r="K195" i="3"/>
  <c r="O169" i="3"/>
  <c r="L136" i="3"/>
  <c r="H58" i="3"/>
  <c r="M155" i="3"/>
  <c r="P111" i="3"/>
  <c r="P148" i="3"/>
  <c r="H94" i="3"/>
  <c r="M138" i="3"/>
  <c r="L16" i="3"/>
  <c r="G210" i="3"/>
  <c r="F164" i="3"/>
  <c r="F45" i="3"/>
  <c r="M172" i="3"/>
  <c r="P98" i="3"/>
  <c r="I199" i="3"/>
  <c r="H148" i="3"/>
  <c r="P215" i="3"/>
  <c r="F174" i="3"/>
  <c r="F110" i="3"/>
  <c r="L152" i="3"/>
  <c r="J163" i="3"/>
  <c r="L52" i="3"/>
  <c r="M68" i="3"/>
  <c r="K236" i="3"/>
  <c r="G188" i="3"/>
  <c r="L83" i="3"/>
  <c r="N108" i="3"/>
  <c r="M42" i="3"/>
  <c r="F122" i="3"/>
  <c r="F60" i="3"/>
  <c r="M91" i="3"/>
  <c r="I255" i="3"/>
  <c r="M203" i="3"/>
  <c r="K147" i="3"/>
  <c r="N81" i="3"/>
  <c r="Q92" i="3"/>
  <c r="P92" i="3"/>
  <c r="Q119" i="3"/>
  <c r="U343" i="3"/>
  <c r="J101" i="3"/>
  <c r="I52" i="3"/>
  <c r="U540" i="3"/>
  <c r="X392" i="3"/>
  <c r="Q218" i="3"/>
  <c r="N181" i="3"/>
  <c r="E217" i="3"/>
  <c r="N178" i="3"/>
  <c r="E269" i="3"/>
  <c r="K248" i="3"/>
  <c r="M226" i="3"/>
  <c r="P193" i="3"/>
  <c r="K282" i="3"/>
  <c r="O262" i="3"/>
  <c r="P241" i="3"/>
  <c r="N218" i="3"/>
  <c r="J181" i="3"/>
  <c r="Q214" i="3"/>
  <c r="G175" i="3"/>
  <c r="J293" i="3"/>
  <c r="N273" i="3"/>
  <c r="K253" i="3"/>
  <c r="E232" i="3"/>
  <c r="Q202" i="3"/>
  <c r="I153" i="3"/>
  <c r="K237" i="3"/>
  <c r="L212" i="3"/>
  <c r="G171" i="3"/>
  <c r="M227" i="3"/>
  <c r="J195" i="3"/>
  <c r="F38" i="3"/>
  <c r="Q275" i="3"/>
  <c r="P255" i="3"/>
  <c r="L234" i="3"/>
  <c r="K207" i="3"/>
  <c r="F163" i="3"/>
  <c r="K224" i="3"/>
  <c r="G190" i="3"/>
  <c r="J300" i="3"/>
  <c r="N280" i="3"/>
  <c r="Q260" i="3"/>
  <c r="Q239" i="3"/>
  <c r="G216" i="3"/>
  <c r="E177" i="3"/>
  <c r="P217" i="3"/>
  <c r="E194" i="3"/>
  <c r="G168" i="3"/>
  <c r="O133" i="3"/>
  <c r="L48" i="3"/>
  <c r="M153" i="3"/>
  <c r="O106" i="3"/>
  <c r="K146" i="3"/>
  <c r="F88" i="3"/>
  <c r="E136" i="3"/>
  <c r="N143" i="3"/>
  <c r="F204" i="3"/>
  <c r="G162" i="3"/>
  <c r="E32" i="3"/>
  <c r="H169" i="3"/>
  <c r="O92" i="3"/>
  <c r="J196" i="3"/>
  <c r="P145" i="3"/>
  <c r="K214" i="3"/>
  <c r="P168" i="3"/>
  <c r="L85" i="3"/>
  <c r="J150" i="3"/>
  <c r="O161" i="3"/>
  <c r="P26" i="3"/>
  <c r="M39" i="3"/>
  <c r="G235" i="3"/>
  <c r="P181" i="3"/>
  <c r="E76" i="3"/>
  <c r="L105" i="3"/>
  <c r="L39" i="3"/>
  <c r="F116" i="3"/>
  <c r="G48" i="3"/>
  <c r="I85" i="3"/>
  <c r="F254" i="3"/>
  <c r="K197" i="3"/>
  <c r="J141" i="3"/>
  <c r="N79" i="3"/>
  <c r="Q84" i="3"/>
  <c r="I91" i="3"/>
  <c r="J118" i="3"/>
  <c r="E213" i="3"/>
  <c r="N99" i="3"/>
  <c r="I39" i="3"/>
  <c r="W505" i="3"/>
  <c r="W578" i="3"/>
  <c r="O240" i="3"/>
  <c r="F217" i="3"/>
  <c r="P178" i="3"/>
  <c r="H215" i="3"/>
  <c r="N175" i="3"/>
  <c r="O267" i="3"/>
  <c r="G247" i="3"/>
  <c r="G225" i="3"/>
  <c r="J191" i="3"/>
  <c r="H281" i="3"/>
  <c r="L261" i="3"/>
  <c r="K240" i="3"/>
  <c r="P216" i="3"/>
  <c r="I178" i="3"/>
  <c r="N212" i="3"/>
  <c r="O171" i="3"/>
  <c r="G292" i="3"/>
  <c r="K272" i="3"/>
  <c r="G252" i="3"/>
  <c r="L230" i="3"/>
  <c r="K200" i="3"/>
  <c r="E134" i="3"/>
  <c r="F236" i="3"/>
  <c r="H210" i="3"/>
  <c r="P167" i="3"/>
  <c r="H226" i="3"/>
  <c r="Q192" i="3"/>
  <c r="J294" i="3"/>
  <c r="N274" i="3"/>
  <c r="L254" i="3"/>
  <c r="F233" i="3"/>
  <c r="E205" i="3"/>
  <c r="F159" i="3"/>
  <c r="Q222" i="3"/>
  <c r="P187" i="3"/>
  <c r="G299" i="3"/>
  <c r="K279" i="3"/>
  <c r="M259" i="3"/>
  <c r="L238" i="3"/>
  <c r="F214" i="3"/>
  <c r="O173" i="3"/>
  <c r="L216" i="3"/>
  <c r="K192" i="3"/>
  <c r="G166" i="3"/>
  <c r="F131" i="3"/>
  <c r="K36" i="3"/>
  <c r="I151" i="3"/>
  <c r="N100" i="3"/>
  <c r="H144" i="3"/>
  <c r="G81" i="3"/>
  <c r="G133" i="3"/>
  <c r="L138" i="3"/>
  <c r="M202" i="3"/>
  <c r="O158" i="3"/>
  <c r="F15" i="3"/>
  <c r="I167" i="3"/>
  <c r="I71" i="3"/>
  <c r="I190" i="3"/>
  <c r="J143" i="3"/>
  <c r="P212" i="3"/>
  <c r="L165" i="3"/>
  <c r="G78" i="3"/>
  <c r="H145" i="3"/>
  <c r="E160" i="3"/>
  <c r="T548" i="3"/>
  <c r="W546" i="3"/>
  <c r="P233" i="3"/>
  <c r="I175" i="3"/>
  <c r="N50" i="3"/>
  <c r="F104" i="3"/>
  <c r="L24" i="3"/>
  <c r="J114" i="3"/>
  <c r="G45" i="3"/>
  <c r="K83" i="3"/>
  <c r="G249" i="3"/>
  <c r="H196" i="3"/>
  <c r="Q139" i="3"/>
  <c r="P71" i="3"/>
  <c r="I83" i="3"/>
  <c r="P84" i="3"/>
  <c r="G103" i="3"/>
  <c r="E197" i="3"/>
  <c r="O74" i="3"/>
  <c r="O12" i="3"/>
  <c r="N120" i="3"/>
  <c r="E238" i="3"/>
  <c r="J213" i="3"/>
  <c r="H172" i="3"/>
  <c r="P210" i="3"/>
  <c r="L168" i="3"/>
  <c r="I265" i="3"/>
  <c r="L244" i="3"/>
  <c r="H222" i="3"/>
  <c r="L186" i="3"/>
  <c r="O278" i="3"/>
  <c r="P258" i="3"/>
  <c r="N237" i="3"/>
  <c r="O212" i="3"/>
  <c r="P171" i="3"/>
  <c r="Q207" i="3"/>
  <c r="I164" i="3"/>
  <c r="N289" i="3"/>
  <c r="E270" i="3"/>
  <c r="L249" i="3"/>
  <c r="O227" i="3"/>
  <c r="M195" i="3"/>
  <c r="Q49" i="3"/>
  <c r="I233" i="3"/>
  <c r="G205" i="3"/>
  <c r="J159" i="3"/>
  <c r="G223" i="3"/>
  <c r="F188" i="3"/>
  <c r="Q291" i="3"/>
  <c r="H272" i="3"/>
  <c r="Q251" i="3"/>
  <c r="I230" i="3"/>
  <c r="G200" i="3"/>
  <c r="H131" i="3"/>
  <c r="N219" i="3"/>
  <c r="Q182" i="3"/>
  <c r="N296" i="3"/>
  <c r="E277" i="3"/>
  <c r="E257" i="3"/>
  <c r="O235" i="3"/>
  <c r="L209" i="3"/>
  <c r="M166" i="3"/>
  <c r="N213" i="3"/>
  <c r="J189" i="3"/>
  <c r="Q162" i="3"/>
  <c r="K125" i="3"/>
  <c r="U186" i="3"/>
  <c r="N146" i="3"/>
  <c r="L88" i="3"/>
  <c r="O138" i="3"/>
  <c r="M65" i="3"/>
  <c r="P127" i="3"/>
  <c r="Q132" i="3"/>
  <c r="F195" i="3"/>
  <c r="J148" i="3"/>
  <c r="F210" i="3"/>
  <c r="E164" i="3"/>
  <c r="G44" i="3"/>
  <c r="G184" i="3"/>
  <c r="G127" i="3"/>
  <c r="Q209" i="3"/>
  <c r="Q161" i="3"/>
  <c r="J28" i="3"/>
  <c r="I132" i="3"/>
  <c r="M154" i="3"/>
  <c r="F158" i="3"/>
  <c r="H154" i="3"/>
  <c r="J223" i="3"/>
  <c r="J168" i="3"/>
  <c r="S498" i="3"/>
  <c r="L96" i="3"/>
  <c r="W587" i="3"/>
  <c r="P106" i="3"/>
  <c r="I28" i="3"/>
  <c r="Q71" i="3"/>
  <c r="E243" i="3"/>
  <c r="F190" i="3"/>
  <c r="Q130" i="3"/>
  <c r="E62" i="3"/>
  <c r="M73" i="3"/>
  <c r="N63" i="3"/>
  <c r="E59" i="3"/>
  <c r="J151" i="3"/>
  <c r="O111" i="3"/>
  <c r="R331" i="3"/>
  <c r="X528" i="3"/>
  <c r="M236" i="3"/>
  <c r="F211" i="3"/>
  <c r="M168" i="3"/>
  <c r="I208" i="3"/>
  <c r="N164" i="3"/>
  <c r="F264" i="3"/>
  <c r="H243" i="3"/>
  <c r="J220" i="3"/>
  <c r="Q183" i="3"/>
  <c r="L277" i="3"/>
  <c r="L257" i="3"/>
  <c r="I236" i="3"/>
  <c r="K210" i="3"/>
  <c r="I168" i="3"/>
  <c r="N205" i="3"/>
  <c r="M159" i="3"/>
  <c r="K288" i="3"/>
  <c r="O268" i="3"/>
  <c r="H248" i="3"/>
  <c r="J226" i="3"/>
  <c r="F193" i="3"/>
  <c r="J253" i="3"/>
  <c r="P231" i="3"/>
  <c r="P202" i="3"/>
  <c r="E152" i="3"/>
  <c r="M221" i="3"/>
  <c r="L185" i="3"/>
  <c r="N290" i="3"/>
  <c r="E271" i="3"/>
  <c r="M250" i="3"/>
  <c r="Q228" i="3"/>
  <c r="M197" i="3"/>
  <c r="G101" i="3"/>
  <c r="Q217" i="3"/>
  <c r="G180" i="3"/>
  <c r="K295" i="3"/>
  <c r="O275" i="3"/>
  <c r="N255" i="3"/>
  <c r="I234" i="3"/>
  <c r="H207" i="3"/>
  <c r="N162" i="3"/>
  <c r="G212" i="3"/>
  <c r="Q187" i="3"/>
  <c r="Q160" i="3"/>
  <c r="Q122" i="3"/>
  <c r="E175" i="3"/>
  <c r="J144" i="3"/>
  <c r="P81" i="3"/>
  <c r="F136" i="3"/>
  <c r="G57" i="3"/>
  <c r="G125" i="3"/>
  <c r="K130" i="3"/>
  <c r="L193" i="3"/>
  <c r="G141" i="3"/>
  <c r="E204" i="3"/>
  <c r="F162" i="3"/>
  <c r="M30" i="3"/>
  <c r="Q180" i="3"/>
  <c r="N124" i="3"/>
  <c r="O206" i="3"/>
  <c r="I160" i="3"/>
  <c r="J11" i="3"/>
  <c r="E124" i="3"/>
  <c r="G145" i="3"/>
  <c r="J156" i="3"/>
  <c r="E145" i="3"/>
  <c r="E222" i="3"/>
  <c r="O164" i="3"/>
  <c r="E151" i="3"/>
  <c r="K90" i="3"/>
  <c r="T437" i="3"/>
  <c r="J105" i="3"/>
  <c r="I11" i="3"/>
  <c r="Q69" i="3"/>
  <c r="P236" i="3"/>
  <c r="G185" i="3"/>
  <c r="H129" i="3"/>
  <c r="G50" i="3"/>
  <c r="O65" i="3"/>
  <c r="K61" i="3"/>
  <c r="K52" i="3"/>
  <c r="P143" i="3"/>
  <c r="I107" i="3"/>
  <c r="F33" i="3"/>
  <c r="R366" i="3"/>
  <c r="H235" i="3"/>
  <c r="O208" i="3"/>
  <c r="P164" i="3"/>
  <c r="E206" i="3"/>
  <c r="O160" i="3"/>
  <c r="P262" i="3"/>
  <c r="Q241" i="3"/>
  <c r="O218" i="3"/>
  <c r="K181" i="3"/>
  <c r="I276" i="3"/>
  <c r="H256" i="3"/>
  <c r="Q234" i="3"/>
  <c r="E208" i="3"/>
  <c r="J164" i="3"/>
  <c r="F203" i="3"/>
  <c r="P153" i="3"/>
  <c r="H287" i="3"/>
  <c r="L267" i="3"/>
  <c r="Q246" i="3"/>
  <c r="Q224" i="3"/>
  <c r="O190" i="3"/>
  <c r="F252" i="3"/>
  <c r="K230" i="3"/>
  <c r="J200" i="3"/>
  <c r="Q133" i="3"/>
  <c r="E220" i="3"/>
  <c r="F183" i="3"/>
  <c r="K289" i="3"/>
  <c r="O269" i="3"/>
  <c r="I249" i="3"/>
  <c r="L227" i="3"/>
  <c r="I195" i="3"/>
  <c r="N36" i="3"/>
  <c r="H216" i="3"/>
  <c r="G177" i="3"/>
  <c r="H294" i="3"/>
  <c r="L274" i="3"/>
  <c r="J254" i="3"/>
  <c r="Q232" i="3"/>
  <c r="N204" i="3"/>
  <c r="E158" i="3"/>
  <c r="M210" i="3"/>
  <c r="K186" i="3"/>
  <c r="I159" i="3"/>
  <c r="E120" i="3"/>
  <c r="H173" i="3"/>
  <c r="L141" i="3"/>
  <c r="P73" i="3"/>
  <c r="M133" i="3"/>
  <c r="F47" i="3"/>
  <c r="J122" i="3"/>
  <c r="N127" i="3"/>
  <c r="Q191" i="3"/>
  <c r="M135" i="3"/>
  <c r="L202" i="3"/>
  <c r="N158" i="3"/>
  <c r="F14" i="3"/>
  <c r="H179" i="3"/>
  <c r="K114" i="3"/>
  <c r="O200" i="3"/>
  <c r="I158" i="3"/>
  <c r="X584" i="3"/>
  <c r="Q117" i="3"/>
  <c r="O142" i="3"/>
  <c r="J152" i="3"/>
  <c r="L134" i="3"/>
  <c r="F218" i="3"/>
  <c r="G163" i="3"/>
  <c r="Q144" i="3"/>
  <c r="E89" i="3"/>
  <c r="F155" i="3"/>
  <c r="Q103" i="3"/>
  <c r="S604" i="3"/>
  <c r="F62" i="3"/>
  <c r="M235" i="3"/>
  <c r="P183" i="3"/>
  <c r="I123" i="3"/>
  <c r="K47" i="3"/>
  <c r="O63" i="3"/>
  <c r="M52" i="3"/>
  <c r="I22" i="3"/>
  <c r="I127" i="3"/>
  <c r="J87" i="3"/>
  <c r="R411" i="3"/>
  <c r="W599" i="3"/>
  <c r="O233" i="3"/>
  <c r="H206" i="3"/>
  <c r="H161" i="3"/>
  <c r="L203" i="3"/>
  <c r="E156" i="3"/>
  <c r="M261" i="3"/>
  <c r="M240" i="3"/>
  <c r="Q216" i="3"/>
  <c r="K178" i="3"/>
  <c r="F275" i="3"/>
  <c r="Q254" i="3"/>
  <c r="L233" i="3"/>
  <c r="P205" i="3"/>
  <c r="M160" i="3"/>
  <c r="L200" i="3"/>
  <c r="M136" i="3"/>
  <c r="E286" i="3"/>
  <c r="I266" i="3"/>
  <c r="M245" i="3"/>
  <c r="K223" i="3"/>
  <c r="I188" i="3"/>
  <c r="O250" i="3"/>
  <c r="F229" i="3"/>
  <c r="F198" i="3"/>
  <c r="F107" i="3"/>
  <c r="G218" i="3"/>
  <c r="J180" i="3"/>
  <c r="H288" i="3"/>
  <c r="L268" i="3"/>
  <c r="E248" i="3"/>
  <c r="G226" i="3"/>
  <c r="P192" i="3"/>
  <c r="M238" i="3"/>
  <c r="G214" i="3"/>
  <c r="P173" i="3"/>
  <c r="E293" i="3"/>
  <c r="I273" i="3"/>
  <c r="F253" i="3"/>
  <c r="L231" i="3"/>
  <c r="G202" i="3"/>
  <c r="K149" i="3"/>
  <c r="F209" i="3"/>
  <c r="Q184" i="3"/>
  <c r="M157" i="3"/>
  <c r="I116" i="3"/>
  <c r="J171" i="3"/>
  <c r="Q138" i="3"/>
  <c r="G66" i="3"/>
  <c r="P130" i="3"/>
  <c r="P34" i="3"/>
  <c r="H119" i="3"/>
  <c r="H122" i="3"/>
  <c r="K190" i="3"/>
  <c r="P132" i="3"/>
  <c r="Q197" i="3"/>
  <c r="O150" i="3"/>
  <c r="T604" i="3"/>
  <c r="N177" i="3"/>
  <c r="G104" i="3"/>
  <c r="H199" i="3"/>
  <c r="O154" i="3"/>
  <c r="M180" i="3"/>
  <c r="F114" i="3"/>
  <c r="N134" i="3"/>
  <c r="N142" i="3"/>
  <c r="L131" i="3"/>
  <c r="J215" i="3"/>
  <c r="K161" i="3"/>
  <c r="P138" i="3"/>
  <c r="F84" i="3"/>
  <c r="N153" i="3"/>
  <c r="P97" i="3"/>
  <c r="W137" i="3"/>
  <c r="H53" i="3"/>
  <c r="J234" i="3"/>
  <c r="H177" i="3"/>
  <c r="I117" i="3"/>
  <c r="J44" i="3"/>
  <c r="N52" i="3"/>
  <c r="W614" i="3"/>
  <c r="G157" i="3"/>
  <c r="Q76" i="3"/>
  <c r="X556" i="3"/>
  <c r="E68" i="3"/>
  <c r="S591" i="3"/>
  <c r="J232" i="3"/>
  <c r="N203" i="3"/>
  <c r="F156" i="3"/>
  <c r="I201" i="3"/>
  <c r="N139" i="3"/>
  <c r="I260" i="3"/>
  <c r="H239" i="3"/>
  <c r="F215" i="3"/>
  <c r="J175" i="3"/>
  <c r="P273" i="3"/>
  <c r="M253" i="3"/>
  <c r="G232" i="3"/>
  <c r="H203" i="3"/>
  <c r="Q153" i="3"/>
  <c r="I198" i="3"/>
  <c r="M112" i="3"/>
  <c r="O284" i="3"/>
  <c r="F265" i="3"/>
  <c r="I244" i="3"/>
  <c r="P221" i="3"/>
  <c r="G186" i="3"/>
  <c r="K249" i="3"/>
  <c r="N227" i="3"/>
  <c r="L195" i="3"/>
  <c r="N48" i="3"/>
  <c r="J216" i="3"/>
  <c r="K177" i="3"/>
  <c r="E287" i="3"/>
  <c r="I267" i="3"/>
  <c r="M246" i="3"/>
  <c r="M224" i="3"/>
  <c r="L190" i="3"/>
  <c r="H237" i="3"/>
  <c r="F212" i="3"/>
  <c r="K170" i="3"/>
  <c r="O291" i="3"/>
  <c r="F272" i="3"/>
  <c r="O251" i="3"/>
  <c r="G230" i="3"/>
  <c r="P199" i="3"/>
  <c r="L128" i="3"/>
  <c r="M207" i="3"/>
  <c r="G183" i="3"/>
  <c r="N155" i="3"/>
  <c r="K112" i="3"/>
  <c r="N169" i="3"/>
  <c r="G136" i="3"/>
  <c r="N57" i="3"/>
  <c r="Q127" i="3"/>
  <c r="J18" i="3"/>
  <c r="L115" i="3"/>
  <c r="K105" i="3"/>
  <c r="E189" i="3"/>
  <c r="F130" i="3"/>
  <c r="Q194" i="3"/>
  <c r="I148" i="3"/>
  <c r="Q219" i="3"/>
  <c r="F176" i="3"/>
  <c r="F98" i="3"/>
  <c r="O194" i="3"/>
  <c r="O145" i="3"/>
  <c r="F179" i="3"/>
  <c r="Q109" i="3"/>
  <c r="K129" i="3"/>
  <c r="E140" i="3"/>
  <c r="N123" i="3"/>
  <c r="Q213" i="3"/>
  <c r="F154" i="3"/>
  <c r="J137" i="3"/>
  <c r="J80" i="3"/>
  <c r="I152" i="3"/>
  <c r="O91" i="3"/>
  <c r="K123" i="3"/>
  <c r="M50" i="3"/>
  <c r="K229" i="3"/>
  <c r="Q175" i="3"/>
  <c r="M115" i="3"/>
  <c r="K31" i="3"/>
  <c r="F50" i="3"/>
  <c r="U532" i="3"/>
  <c r="P155" i="3"/>
  <c r="F67" i="3"/>
  <c r="R283" i="3"/>
  <c r="O66" i="3"/>
  <c r="V546" i="3"/>
  <c r="E231" i="3"/>
  <c r="J201" i="3"/>
  <c r="F142" i="3"/>
  <c r="O198" i="3"/>
  <c r="P116" i="3"/>
  <c r="Q258" i="3"/>
  <c r="P237" i="3"/>
  <c r="H213" i="3"/>
  <c r="F172" i="3"/>
  <c r="M272" i="3"/>
  <c r="I252" i="3"/>
  <c r="O230" i="3"/>
  <c r="M200" i="3"/>
  <c r="P136" i="3"/>
  <c r="P195" i="3"/>
  <c r="J58" i="3"/>
  <c r="L283" i="3"/>
  <c r="P263" i="3"/>
  <c r="Q242" i="3"/>
  <c r="G220" i="3"/>
  <c r="J183" i="3"/>
  <c r="G248" i="3"/>
  <c r="I226" i="3"/>
  <c r="E193" i="3"/>
  <c r="O238" i="3"/>
  <c r="M214" i="3"/>
  <c r="N174" i="3"/>
  <c r="O285" i="3"/>
  <c r="F266" i="3"/>
  <c r="I245" i="3"/>
  <c r="E223" i="3"/>
  <c r="E188" i="3"/>
  <c r="P235" i="3"/>
  <c r="M209" i="3"/>
  <c r="P166" i="3"/>
  <c r="L290" i="3"/>
  <c r="P270" i="3"/>
  <c r="K250" i="3"/>
  <c r="O228" i="3"/>
  <c r="J197" i="3"/>
  <c r="G95" i="3"/>
  <c r="G206" i="3"/>
  <c r="M181" i="3"/>
  <c r="O153" i="3"/>
  <c r="Q106" i="3"/>
  <c r="E168" i="3"/>
  <c r="N133" i="3"/>
  <c r="F48" i="3"/>
  <c r="I125" i="3"/>
  <c r="K155" i="3"/>
  <c r="L111" i="3"/>
  <c r="J99" i="3"/>
  <c r="P185" i="3"/>
  <c r="M127" i="3"/>
  <c r="J193" i="3"/>
  <c r="O140" i="3"/>
  <c r="L214" i="3"/>
  <c r="J174" i="3"/>
  <c r="E92" i="3"/>
  <c r="N191" i="3"/>
  <c r="H143" i="3"/>
  <c r="P175" i="3"/>
  <c r="P103" i="3"/>
  <c r="M126" i="3"/>
  <c r="G132" i="3"/>
  <c r="K117" i="3"/>
  <c r="K212" i="3"/>
  <c r="P144" i="3"/>
  <c r="O132" i="3"/>
  <c r="J78" i="3"/>
  <c r="H146" i="3"/>
  <c r="I90" i="3"/>
  <c r="O121" i="3"/>
  <c r="P35" i="3"/>
  <c r="L224" i="3"/>
  <c r="M174" i="3"/>
  <c r="F108" i="3"/>
  <c r="P14" i="3"/>
  <c r="I47" i="3"/>
  <c r="V478" i="3"/>
  <c r="M151" i="3"/>
  <c r="F65" i="3"/>
  <c r="V445" i="3"/>
  <c r="P51" i="3"/>
  <c r="V454" i="3"/>
  <c r="Q198" i="3"/>
  <c r="F120" i="3"/>
  <c r="G196" i="3"/>
  <c r="K67" i="3"/>
  <c r="M257" i="3"/>
  <c r="J236" i="3"/>
  <c r="O210" i="3"/>
  <c r="K168" i="3"/>
  <c r="J271" i="3"/>
  <c r="E251" i="3"/>
  <c r="I229" i="3"/>
  <c r="K198" i="3"/>
  <c r="P112" i="3"/>
  <c r="M193" i="3"/>
  <c r="E302" i="3"/>
  <c r="I282" i="3"/>
  <c r="M262" i="3"/>
  <c r="M241" i="3"/>
  <c r="I218" i="3"/>
  <c r="L180" i="3"/>
  <c r="P246" i="3"/>
  <c r="P224" i="3"/>
  <c r="N190" i="3"/>
  <c r="J237" i="3"/>
  <c r="J212" i="3"/>
  <c r="F171" i="3"/>
  <c r="L284" i="3"/>
  <c r="P264" i="3"/>
  <c r="E244" i="3"/>
  <c r="L221" i="3"/>
  <c r="K185" i="3"/>
  <c r="K234" i="3"/>
  <c r="J207" i="3"/>
  <c r="E163" i="3"/>
  <c r="I289" i="3"/>
  <c r="M269" i="3"/>
  <c r="F249" i="3"/>
  <c r="J227" i="3"/>
  <c r="G195" i="3"/>
  <c r="P20" i="3"/>
  <c r="M204" i="3"/>
  <c r="F180" i="3"/>
  <c r="P151" i="3"/>
  <c r="P100" i="3"/>
  <c r="F166" i="3"/>
  <c r="E131" i="3"/>
  <c r="Q35" i="3"/>
  <c r="K122" i="3"/>
  <c r="J153" i="3"/>
  <c r="M105" i="3"/>
  <c r="E80" i="3"/>
  <c r="K179" i="3"/>
  <c r="Q124" i="3"/>
  <c r="P191" i="3"/>
  <c r="J135" i="3"/>
  <c r="Q212" i="3"/>
  <c r="P170" i="3"/>
  <c r="O85" i="3"/>
  <c r="H190" i="3"/>
  <c r="G135" i="3"/>
  <c r="N168" i="3"/>
  <c r="O97" i="3"/>
  <c r="Q123" i="3"/>
  <c r="K126" i="3"/>
  <c r="G113" i="3"/>
  <c r="J206" i="3"/>
  <c r="H142" i="3"/>
  <c r="P129" i="3"/>
  <c r="H76" i="3"/>
  <c r="G140" i="3"/>
  <c r="K85" i="3"/>
  <c r="N115" i="3"/>
  <c r="Q31" i="3"/>
  <c r="I223" i="3"/>
  <c r="J169" i="3"/>
  <c r="M106" i="3"/>
  <c r="S599" i="3"/>
  <c r="G35" i="3"/>
  <c r="O205" i="3"/>
  <c r="P137" i="3"/>
  <c r="M21" i="3"/>
  <c r="F77" i="3"/>
  <c r="T542" i="3"/>
  <c r="W362" i="3"/>
  <c r="G228" i="3"/>
  <c r="M196" i="3"/>
  <c r="K74" i="3"/>
  <c r="Q193" i="3"/>
  <c r="J276" i="3"/>
  <c r="I256" i="3"/>
  <c r="E235" i="3"/>
  <c r="G208" i="3"/>
  <c r="M164" i="3"/>
  <c r="G270" i="3"/>
  <c r="N249" i="3"/>
  <c r="Q227" i="3"/>
  <c r="E196" i="3"/>
  <c r="K59" i="3"/>
  <c r="F191" i="3"/>
  <c r="O300" i="3"/>
  <c r="F281" i="3"/>
  <c r="I261" i="3"/>
  <c r="I240" i="3"/>
  <c r="M216" i="3"/>
  <c r="E178" i="3"/>
  <c r="L245" i="3"/>
  <c r="H223" i="3"/>
  <c r="H188" i="3"/>
  <c r="E236" i="3"/>
  <c r="P209" i="3"/>
  <c r="K167" i="3"/>
  <c r="I283" i="3"/>
  <c r="M263" i="3"/>
  <c r="N242" i="3"/>
  <c r="O219" i="3"/>
  <c r="E183" i="3"/>
  <c r="E233" i="3"/>
  <c r="O204" i="3"/>
  <c r="E159" i="3"/>
  <c r="F288" i="3"/>
  <c r="J268" i="3"/>
  <c r="O247" i="3"/>
  <c r="Q225" i="3"/>
  <c r="M192" i="3"/>
  <c r="N225" i="3"/>
  <c r="E203" i="3"/>
  <c r="J178" i="3"/>
  <c r="I149" i="3"/>
  <c r="O94" i="3"/>
  <c r="K164" i="3"/>
  <c r="H128" i="3"/>
  <c r="P19" i="3"/>
  <c r="I119" i="3"/>
  <c r="G151" i="3"/>
  <c r="L99" i="3"/>
  <c r="K64" i="3"/>
  <c r="P177" i="3"/>
  <c r="Q118" i="3"/>
  <c r="J190" i="3"/>
  <c r="N132" i="3"/>
  <c r="K208" i="3"/>
  <c r="Q163" i="3"/>
  <c r="K78" i="3"/>
  <c r="N188" i="3"/>
  <c r="O129" i="3"/>
  <c r="F167" i="3"/>
  <c r="J85" i="3"/>
  <c r="E121" i="3"/>
  <c r="P123" i="3"/>
  <c r="L108" i="3"/>
  <c r="I200" i="3"/>
  <c r="G134" i="3"/>
  <c r="J128" i="3"/>
  <c r="L68" i="3"/>
  <c r="N138" i="3"/>
  <c r="Q81" i="3"/>
  <c r="O109" i="3"/>
  <c r="K27" i="3"/>
  <c r="G217" i="3"/>
  <c r="G164" i="3"/>
  <c r="G105" i="3"/>
  <c r="K109" i="3"/>
  <c r="S389" i="3"/>
  <c r="Q176" i="3"/>
  <c r="F103" i="3"/>
  <c r="L107" i="3"/>
  <c r="O34" i="3"/>
  <c r="R491" i="3"/>
  <c r="U451" i="3"/>
  <c r="H141" i="3"/>
  <c r="I72" i="3"/>
  <c r="L196" i="3"/>
  <c r="E171" i="3"/>
  <c r="J138" i="3"/>
  <c r="E64" i="3"/>
  <c r="K196" i="3"/>
  <c r="Q170" i="3"/>
  <c r="I138" i="3"/>
  <c r="M63" i="3"/>
  <c r="Q206" i="3"/>
  <c r="M182" i="3"/>
  <c r="Q154" i="3"/>
  <c r="H110" i="3"/>
  <c r="H217" i="3"/>
  <c r="G193" i="3"/>
  <c r="G167" i="3"/>
  <c r="K132" i="3"/>
  <c r="L42" i="3"/>
  <c r="F160" i="3"/>
  <c r="F121" i="3"/>
  <c r="E167" i="3"/>
  <c r="H132" i="3"/>
  <c r="E41" i="3"/>
  <c r="G129" i="3"/>
  <c r="M24" i="3"/>
  <c r="L120" i="3"/>
  <c r="O237" i="3"/>
  <c r="O216" i="3"/>
  <c r="O192" i="3"/>
  <c r="N166" i="3"/>
  <c r="K131" i="3"/>
  <c r="E39" i="3"/>
  <c r="I131" i="3"/>
  <c r="E107" i="3"/>
  <c r="G82" i="3"/>
  <c r="M48" i="3"/>
  <c r="T254" i="3"/>
  <c r="M132" i="3"/>
  <c r="I108" i="3"/>
  <c r="M83" i="3"/>
  <c r="O50" i="3"/>
  <c r="U418" i="3"/>
  <c r="F102" i="3"/>
  <c r="Q75" i="3"/>
  <c r="Q38" i="3"/>
  <c r="O257" i="3"/>
  <c r="F238" i="3"/>
  <c r="J218" i="3"/>
  <c r="N198" i="3"/>
  <c r="L178" i="3"/>
  <c r="L157" i="3"/>
  <c r="P133" i="3"/>
  <c r="L109" i="3"/>
  <c r="G85" i="3"/>
  <c r="O52" i="3"/>
  <c r="V394" i="3"/>
  <c r="N86" i="3"/>
  <c r="G55" i="3"/>
  <c r="T483" i="3"/>
  <c r="O95" i="3"/>
  <c r="L67" i="3"/>
  <c r="R536" i="3"/>
  <c r="H178" i="3"/>
  <c r="K127" i="3"/>
  <c r="J67" i="3"/>
  <c r="F161" i="3"/>
  <c r="N107" i="3"/>
  <c r="H18" i="3"/>
  <c r="F157" i="3"/>
  <c r="P82" i="3"/>
  <c r="F115" i="3"/>
  <c r="R328" i="3"/>
  <c r="R515" i="3"/>
  <c r="X590" i="3"/>
  <c r="J39" i="3"/>
  <c r="E61" i="3"/>
  <c r="E11" i="3"/>
  <c r="K86" i="3"/>
  <c r="X505" i="3"/>
  <c r="F34" i="3"/>
  <c r="N18" i="3"/>
  <c r="U604" i="3"/>
  <c r="W515" i="3"/>
  <c r="T549" i="3"/>
  <c r="H152" i="3"/>
  <c r="L102" i="3"/>
  <c r="L232" i="3"/>
  <c r="Q210" i="3"/>
  <c r="N186" i="3"/>
  <c r="L159" i="3"/>
  <c r="J120" i="3"/>
  <c r="L149" i="3"/>
  <c r="H125" i="3"/>
  <c r="Q100" i="3"/>
  <c r="J74" i="3"/>
  <c r="L36" i="3"/>
  <c r="P150" i="3"/>
  <c r="L126" i="3"/>
  <c r="J102" i="3"/>
  <c r="F76" i="3"/>
  <c r="G39" i="3"/>
  <c r="I120" i="3"/>
  <c r="E96" i="3"/>
  <c r="F68" i="3"/>
  <c r="N23" i="3"/>
  <c r="P252" i="3"/>
  <c r="G233" i="3"/>
  <c r="K213" i="3"/>
  <c r="O193" i="3"/>
  <c r="I173" i="3"/>
  <c r="F152" i="3"/>
  <c r="O127" i="3"/>
  <c r="M103" i="3"/>
  <c r="L77" i="3"/>
  <c r="J41" i="3"/>
  <c r="F105" i="3"/>
  <c r="M79" i="3"/>
  <c r="I44" i="3"/>
  <c r="E114" i="3"/>
  <c r="N89" i="3"/>
  <c r="L59" i="3"/>
  <c r="G213" i="3"/>
  <c r="K166" i="3"/>
  <c r="P113" i="3"/>
  <c r="P49" i="3"/>
  <c r="E150" i="3"/>
  <c r="F94" i="3"/>
  <c r="P206" i="3"/>
  <c r="J142" i="3"/>
  <c r="E52" i="3"/>
  <c r="J95" i="3"/>
  <c r="I95" i="3"/>
  <c r="M99" i="3"/>
  <c r="V281" i="3"/>
  <c r="J16" i="3"/>
  <c r="O37" i="3"/>
  <c r="K19" i="3"/>
  <c r="O32" i="3"/>
  <c r="G160" i="3"/>
  <c r="S228" i="3"/>
  <c r="Q48" i="3"/>
  <c r="R414" i="3"/>
  <c r="L21" i="3"/>
  <c r="V589" i="3"/>
  <c r="K113" i="3"/>
  <c r="O149" i="3"/>
  <c r="K96" i="3"/>
  <c r="H231" i="3"/>
  <c r="J209" i="3"/>
  <c r="H185" i="3"/>
  <c r="Q157" i="3"/>
  <c r="G117" i="3"/>
  <c r="F148" i="3"/>
  <c r="O123" i="3"/>
  <c r="K99" i="3"/>
  <c r="J72" i="3"/>
  <c r="P32" i="3"/>
  <c r="J149" i="3"/>
  <c r="F125" i="3"/>
  <c r="O100" i="3"/>
  <c r="H74" i="3"/>
  <c r="E36" i="3"/>
  <c r="P118" i="3"/>
  <c r="L94" i="3"/>
  <c r="F66" i="3"/>
  <c r="O19" i="3"/>
  <c r="M251" i="3"/>
  <c r="Q231" i="3"/>
  <c r="H212" i="3"/>
  <c r="L192" i="3"/>
  <c r="E172" i="3"/>
  <c r="M150" i="3"/>
  <c r="I126" i="3"/>
  <c r="E102" i="3"/>
  <c r="N75" i="3"/>
  <c r="I38" i="3"/>
  <c r="J103" i="3"/>
  <c r="K77" i="3"/>
  <c r="I41" i="3"/>
  <c r="L112" i="3"/>
  <c r="H88" i="3"/>
  <c r="H57" i="3"/>
  <c r="Q211" i="3"/>
  <c r="G165" i="3"/>
  <c r="H109" i="3"/>
  <c r="Q40" i="3"/>
  <c r="Q143" i="3"/>
  <c r="K89" i="3"/>
  <c r="M205" i="3"/>
  <c r="J133" i="3"/>
  <c r="J49" i="3"/>
  <c r="O90" i="3"/>
  <c r="M87" i="3"/>
  <c r="G98" i="3"/>
  <c r="E82" i="3"/>
  <c r="M14" i="3"/>
  <c r="M28" i="3"/>
  <c r="R572" i="3"/>
  <c r="H28" i="3"/>
  <c r="I150" i="3"/>
  <c r="N136" i="3"/>
  <c r="K44" i="3"/>
  <c r="T528" i="3"/>
  <c r="T532" i="3"/>
  <c r="V603" i="3"/>
  <c r="K80" i="3"/>
  <c r="E125" i="3"/>
  <c r="M211" i="3"/>
  <c r="K187" i="3"/>
  <c r="L160" i="3"/>
  <c r="P121" i="3"/>
  <c r="L211" i="3"/>
  <c r="J187" i="3"/>
  <c r="K160" i="3"/>
  <c r="M121" i="3"/>
  <c r="H221" i="3"/>
  <c r="P197" i="3"/>
  <c r="L172" i="3"/>
  <c r="N140" i="3"/>
  <c r="M70" i="3"/>
  <c r="J208" i="3"/>
  <c r="F184" i="3"/>
  <c r="N156" i="3"/>
  <c r="I114" i="3"/>
  <c r="L177" i="3"/>
  <c r="Q147" i="3"/>
  <c r="N91" i="3"/>
  <c r="L156" i="3"/>
  <c r="Q113" i="3"/>
  <c r="I154" i="3"/>
  <c r="O108" i="3"/>
  <c r="J147" i="3"/>
  <c r="J90" i="3"/>
  <c r="Q229" i="3"/>
  <c r="P207" i="3"/>
  <c r="M183" i="3"/>
  <c r="G156" i="3"/>
  <c r="E113" i="3"/>
  <c r="J146" i="3"/>
  <c r="I122" i="3"/>
  <c r="E98" i="3"/>
  <c r="L70" i="3"/>
  <c r="P28" i="3"/>
  <c r="N147" i="3"/>
  <c r="M123" i="3"/>
  <c r="I99" i="3"/>
  <c r="H72" i="3"/>
  <c r="F32" i="3"/>
  <c r="J117" i="3"/>
  <c r="F93" i="3"/>
  <c r="Q63" i="3"/>
  <c r="E15" i="3"/>
  <c r="J250" i="3"/>
  <c r="N230" i="3"/>
  <c r="E211" i="3"/>
  <c r="I191" i="3"/>
  <c r="N170" i="3"/>
  <c r="Q148" i="3"/>
  <c r="P124" i="3"/>
  <c r="L100" i="3"/>
  <c r="N73" i="3"/>
  <c r="H35" i="3"/>
  <c r="Q101" i="3"/>
  <c r="M75" i="3"/>
  <c r="H38" i="3"/>
  <c r="E111" i="3"/>
  <c r="M86" i="3"/>
  <c r="F55" i="3"/>
  <c r="E207" i="3"/>
  <c r="G161" i="3"/>
  <c r="O107" i="3"/>
  <c r="E38" i="3"/>
  <c r="K142" i="3"/>
  <c r="M84" i="3"/>
  <c r="H198" i="3"/>
  <c r="N131" i="3"/>
  <c r="L40" i="3"/>
  <c r="K82" i="3"/>
  <c r="Q85" i="3"/>
  <c r="G89" i="3"/>
  <c r="O80" i="3"/>
  <c r="S610" i="3"/>
  <c r="K14" i="3"/>
  <c r="V544" i="3"/>
  <c r="N15" i="3"/>
  <c r="I134" i="3"/>
  <c r="E133" i="3"/>
  <c r="J29" i="3"/>
  <c r="U384" i="3"/>
  <c r="V514" i="3"/>
  <c r="M64" i="3"/>
  <c r="F119" i="3"/>
  <c r="N208" i="3"/>
  <c r="I184" i="3"/>
  <c r="Q156" i="3"/>
  <c r="E115" i="3"/>
  <c r="M208" i="3"/>
  <c r="H184" i="3"/>
  <c r="P156" i="3"/>
  <c r="P114" i="3"/>
  <c r="M218" i="3"/>
  <c r="P194" i="3"/>
  <c r="G169" i="3"/>
  <c r="H135" i="3"/>
  <c r="Q53" i="3"/>
  <c r="I205" i="3"/>
  <c r="O180" i="3"/>
  <c r="M152" i="3"/>
  <c r="E104" i="3"/>
  <c r="E174" i="3"/>
  <c r="G143" i="3"/>
  <c r="E78" i="3"/>
  <c r="K152" i="3"/>
  <c r="H103" i="3"/>
  <c r="P149" i="3"/>
  <c r="M96" i="3"/>
  <c r="M142" i="3"/>
  <c r="G76" i="3"/>
  <c r="I227" i="3"/>
  <c r="Q204" i="3"/>
  <c r="I180" i="3"/>
  <c r="G152" i="3"/>
  <c r="G102" i="3"/>
  <c r="K143" i="3"/>
  <c r="G119" i="3"/>
  <c r="E95" i="3"/>
  <c r="J66" i="3"/>
  <c r="O20" i="3"/>
  <c r="O144" i="3"/>
  <c r="K120" i="3"/>
  <c r="J96" i="3"/>
  <c r="H68" i="3"/>
  <c r="J24" i="3"/>
  <c r="H114" i="3"/>
  <c r="F90" i="3"/>
  <c r="Q59" i="3"/>
  <c r="R601" i="3"/>
  <c r="Q247" i="3"/>
  <c r="H228" i="3"/>
  <c r="L208" i="3"/>
  <c r="P188" i="3"/>
  <c r="F168" i="3"/>
  <c r="E146" i="3"/>
  <c r="N121" i="3"/>
  <c r="M97" i="3"/>
  <c r="P69" i="3"/>
  <c r="J27" i="3"/>
  <c r="E99" i="3"/>
  <c r="O71" i="3"/>
  <c r="I31" i="3"/>
  <c r="Q107" i="3"/>
  <c r="G83" i="3"/>
  <c r="E50" i="3"/>
  <c r="F202" i="3"/>
  <c r="Q155" i="3"/>
  <c r="N101" i="3"/>
  <c r="I18" i="3"/>
  <c r="K133" i="3"/>
  <c r="G77" i="3"/>
  <c r="I193" i="3"/>
  <c r="O119" i="3"/>
  <c r="M17" i="3"/>
  <c r="P68" i="3"/>
  <c r="M72" i="3"/>
  <c r="I82" i="3"/>
  <c r="Q70" i="3"/>
  <c r="X564" i="3"/>
  <c r="T589" i="3"/>
  <c r="T476" i="3"/>
  <c r="S506" i="3"/>
  <c r="I118" i="3"/>
  <c r="H102" i="3"/>
  <c r="U592" i="3"/>
  <c r="X527" i="3"/>
  <c r="F25" i="3"/>
  <c r="H56" i="3"/>
  <c r="J115" i="3"/>
  <c r="G207" i="3"/>
  <c r="O182" i="3"/>
  <c r="G155" i="3"/>
  <c r="G111" i="3"/>
  <c r="F207" i="3"/>
  <c r="N182" i="3"/>
  <c r="E155" i="3"/>
  <c r="O110" i="3"/>
  <c r="I217" i="3"/>
  <c r="H193" i="3"/>
  <c r="H167" i="3"/>
  <c r="L132" i="3"/>
  <c r="N42" i="3"/>
  <c r="P203" i="3"/>
  <c r="G179" i="3"/>
  <c r="L150" i="3"/>
  <c r="Q97" i="3"/>
  <c r="I172" i="3"/>
  <c r="H140" i="3"/>
  <c r="E70" i="3"/>
  <c r="G150" i="3"/>
  <c r="G97" i="3"/>
  <c r="L147" i="3"/>
  <c r="L90" i="3"/>
  <c r="P139" i="3"/>
  <c r="I68" i="3"/>
  <c r="E226" i="3"/>
  <c r="J203" i="3"/>
  <c r="O178" i="3"/>
  <c r="N149" i="3"/>
  <c r="H96" i="3"/>
  <c r="E142" i="3"/>
  <c r="N117" i="3"/>
  <c r="J93" i="3"/>
  <c r="L64" i="3"/>
  <c r="K16" i="3"/>
  <c r="I143" i="3"/>
  <c r="E119" i="3"/>
  <c r="N94" i="3"/>
  <c r="H66" i="3"/>
  <c r="Q19" i="3"/>
  <c r="O112" i="3"/>
  <c r="K88" i="3"/>
  <c r="M57" i="3"/>
  <c r="S580" i="3"/>
  <c r="N246" i="3"/>
  <c r="E227" i="3"/>
  <c r="I207" i="3"/>
  <c r="M187" i="3"/>
  <c r="O166" i="3"/>
  <c r="L144" i="3"/>
  <c r="H120" i="3"/>
  <c r="Q95" i="3"/>
  <c r="N67" i="3"/>
  <c r="G23" i="3"/>
  <c r="K97" i="3"/>
  <c r="O69" i="3"/>
  <c r="I27" i="3"/>
  <c r="K106" i="3"/>
  <c r="H81" i="3"/>
  <c r="G47" i="3"/>
  <c r="J198" i="3"/>
  <c r="O151" i="3"/>
  <c r="M95" i="3"/>
  <c r="S595" i="3"/>
  <c r="Q131" i="3"/>
  <c r="E75" i="3"/>
  <c r="G187" i="3"/>
  <c r="F118" i="3"/>
  <c r="S466" i="3"/>
  <c r="E67" i="3"/>
  <c r="Q66" i="3"/>
  <c r="L72" i="3"/>
  <c r="N69" i="3"/>
  <c r="R498" i="3"/>
  <c r="X497" i="3"/>
  <c r="T406" i="3"/>
  <c r="N82" i="3"/>
  <c r="P99" i="3"/>
  <c r="E101" i="3"/>
  <c r="V502" i="3"/>
  <c r="T384" i="3"/>
  <c r="P23" i="3"/>
  <c r="N45" i="3"/>
  <c r="J111" i="3"/>
  <c r="L205" i="3"/>
  <c r="G181" i="3"/>
  <c r="H153" i="3"/>
  <c r="I105" i="3"/>
  <c r="K205" i="3"/>
  <c r="E181" i="3"/>
  <c r="P152" i="3"/>
  <c r="P104" i="3"/>
  <c r="E216" i="3"/>
  <c r="O191" i="3"/>
  <c r="M165" i="3"/>
  <c r="Q129" i="3"/>
  <c r="E29" i="3"/>
  <c r="I202" i="3"/>
  <c r="M177" i="3"/>
  <c r="G148" i="3"/>
  <c r="P91" i="3"/>
  <c r="M170" i="3"/>
  <c r="L137" i="3"/>
  <c r="G62" i="3"/>
  <c r="M147" i="3"/>
  <c r="F91" i="3"/>
  <c r="F145" i="3"/>
  <c r="G84" i="3"/>
  <c r="G137" i="3"/>
  <c r="G60" i="3"/>
  <c r="N224" i="3"/>
  <c r="O201" i="3"/>
  <c r="F177" i="3"/>
  <c r="I147" i="3"/>
  <c r="H90" i="3"/>
  <c r="I140" i="3"/>
  <c r="H116" i="3"/>
  <c r="Q91" i="3"/>
  <c r="L62" i="3"/>
  <c r="K11" i="3"/>
  <c r="O141" i="3"/>
  <c r="L117" i="3"/>
  <c r="H93" i="3"/>
  <c r="J64" i="3"/>
  <c r="P15" i="3"/>
  <c r="I111" i="3"/>
  <c r="P86" i="3"/>
  <c r="I55" i="3"/>
  <c r="V542" i="3"/>
  <c r="K245" i="3"/>
  <c r="O225" i="3"/>
  <c r="F206" i="3"/>
  <c r="J186" i="3"/>
  <c r="K165" i="3"/>
  <c r="E143" i="3"/>
  <c r="O118" i="3"/>
  <c r="K94" i="3"/>
  <c r="P65" i="3"/>
  <c r="H19" i="3"/>
  <c r="P95" i="3"/>
  <c r="M67" i="3"/>
  <c r="E23" i="3"/>
  <c r="E105" i="3"/>
  <c r="J79" i="3"/>
  <c r="H44" i="3"/>
  <c r="G197" i="3"/>
  <c r="F150" i="3"/>
  <c r="G94" i="3"/>
  <c r="W470" i="3"/>
  <c r="J127" i="3"/>
  <c r="I67" i="3"/>
  <c r="Q185" i="3"/>
  <c r="F109" i="3"/>
  <c r="T343" i="3"/>
  <c r="Q60" i="3"/>
  <c r="J56" i="3"/>
  <c r="N70" i="3"/>
  <c r="I62" i="3"/>
  <c r="X482" i="3"/>
  <c r="S482" i="3"/>
  <c r="E148" i="3"/>
  <c r="H64" i="3"/>
  <c r="M98" i="3"/>
  <c r="Q89" i="3"/>
  <c r="G26" i="3"/>
  <c r="U362" i="3"/>
  <c r="U421" i="3"/>
  <c r="G19" i="3"/>
  <c r="I103" i="3"/>
  <c r="J77" i="3"/>
  <c r="G38" i="3"/>
  <c r="K193" i="3"/>
  <c r="E144" i="3"/>
  <c r="L89" i="3"/>
  <c r="W354" i="3"/>
  <c r="Q125" i="3"/>
  <c r="G65" i="3"/>
  <c r="F178" i="3"/>
  <c r="M107" i="3"/>
  <c r="I139" i="3"/>
  <c r="I49" i="3"/>
  <c r="F54" i="3"/>
  <c r="K58" i="3"/>
  <c r="F61" i="3"/>
  <c r="V417" i="3"/>
  <c r="U274" i="3"/>
  <c r="L129" i="3"/>
  <c r="E63" i="3"/>
  <c r="L87" i="3"/>
  <c r="K71" i="3"/>
  <c r="N24" i="3"/>
  <c r="O42" i="3"/>
  <c r="T334" i="3"/>
  <c r="N14" i="3"/>
  <c r="P101" i="3"/>
  <c r="L75" i="3"/>
  <c r="E35" i="3"/>
  <c r="H192" i="3"/>
  <c r="L142" i="3"/>
  <c r="N84" i="3"/>
  <c r="Q172" i="3"/>
  <c r="P119" i="3"/>
  <c r="F52" i="3"/>
  <c r="O176" i="3"/>
  <c r="E103" i="3"/>
  <c r="M131" i="3"/>
  <c r="L46" i="3"/>
  <c r="P36" i="3"/>
  <c r="I56" i="3"/>
  <c r="J57" i="3"/>
  <c r="N80" i="3"/>
  <c r="O43" i="3"/>
  <c r="I128" i="3"/>
  <c r="O51" i="3"/>
  <c r="F69" i="3"/>
  <c r="H70" i="3"/>
  <c r="E10" i="3"/>
  <c r="I24" i="3"/>
  <c r="T350" i="3"/>
  <c r="N148" i="3"/>
  <c r="I93" i="3"/>
  <c r="F201" i="3"/>
  <c r="I176" i="3"/>
  <c r="F146" i="3"/>
  <c r="E87" i="3"/>
  <c r="E201" i="3"/>
  <c r="H176" i="3"/>
  <c r="Q145" i="3"/>
  <c r="L86" i="3"/>
  <c r="K211" i="3"/>
  <c r="H187" i="3"/>
  <c r="J160" i="3"/>
  <c r="L121" i="3"/>
  <c r="G221" i="3"/>
  <c r="O197" i="3"/>
  <c r="J172" i="3"/>
  <c r="L140" i="3"/>
  <c r="G70" i="3"/>
  <c r="J165" i="3"/>
  <c r="M129" i="3"/>
  <c r="M27" i="3"/>
  <c r="F140" i="3"/>
  <c r="K69" i="3"/>
  <c r="I137" i="3"/>
  <c r="N60" i="3"/>
  <c r="F129" i="3"/>
  <c r="K24" i="3"/>
  <c r="N220" i="3"/>
  <c r="I197" i="3"/>
  <c r="Q171" i="3"/>
  <c r="O139" i="3"/>
  <c r="G68" i="3"/>
  <c r="Q135" i="3"/>
  <c r="M111" i="3"/>
  <c r="H87" i="3"/>
  <c r="E56" i="3"/>
  <c r="W552" i="3"/>
  <c r="H137" i="3"/>
  <c r="Q112" i="3"/>
  <c r="M88" i="3"/>
  <c r="O57" i="3"/>
  <c r="T584" i="3"/>
  <c r="N106" i="3"/>
  <c r="O81" i="3"/>
  <c r="E48" i="3"/>
  <c r="K261" i="3"/>
  <c r="O241" i="3"/>
  <c r="F222" i="3"/>
  <c r="J202" i="3"/>
  <c r="L182" i="3"/>
  <c r="L161" i="3"/>
  <c r="K138" i="3"/>
  <c r="G114" i="3"/>
  <c r="P89" i="3"/>
  <c r="N59" i="3"/>
  <c r="T576" i="3"/>
  <c r="K91" i="3"/>
  <c r="Q61" i="3"/>
  <c r="U598" i="3"/>
  <c r="J100" i="3"/>
  <c r="L73" i="3"/>
  <c r="Q22" i="3"/>
  <c r="I187" i="3"/>
  <c r="F138" i="3"/>
  <c r="E83" i="3"/>
  <c r="M171" i="3"/>
  <c r="G118" i="3"/>
  <c r="K49" i="3"/>
  <c r="P172" i="3"/>
  <c r="K95" i="3"/>
  <c r="G130" i="3"/>
  <c r="P25" i="3"/>
  <c r="K33" i="3"/>
  <c r="O48" i="3"/>
  <c r="F51" i="3"/>
  <c r="K79" i="3"/>
  <c r="G42" i="3"/>
  <c r="H117" i="3"/>
  <c r="M29" i="3"/>
  <c r="P67" i="3"/>
  <c r="G59" i="3"/>
  <c r="U471" i="3"/>
  <c r="F23" i="3"/>
  <c r="T375" i="3"/>
  <c r="G146" i="3"/>
  <c r="G87" i="3"/>
  <c r="L199" i="3"/>
  <c r="L174" i="3"/>
  <c r="M143" i="3"/>
  <c r="P79" i="3"/>
  <c r="J199" i="3"/>
  <c r="K174" i="3"/>
  <c r="L143" i="3"/>
  <c r="I79" i="3"/>
  <c r="E210" i="3"/>
  <c r="N185" i="3"/>
  <c r="M158" i="3"/>
  <c r="M118" i="3"/>
  <c r="P219" i="3"/>
  <c r="I196" i="3"/>
  <c r="O170" i="3"/>
  <c r="M137" i="3"/>
  <c r="K62" i="3"/>
  <c r="K163" i="3"/>
  <c r="O126" i="3"/>
  <c r="O10" i="3"/>
  <c r="K137" i="3"/>
  <c r="J61" i="3"/>
  <c r="M134" i="3"/>
  <c r="I51" i="3"/>
  <c r="J126" i="3"/>
  <c r="R502" i="3"/>
  <c r="J219" i="3"/>
  <c r="N195" i="3"/>
  <c r="F170" i="3"/>
  <c r="F137" i="3"/>
  <c r="E60" i="3"/>
  <c r="J134" i="3"/>
  <c r="G110" i="3"/>
  <c r="M85" i="3"/>
  <c r="P53" i="3"/>
  <c r="V508" i="3"/>
  <c r="O135" i="3"/>
  <c r="K111" i="3"/>
  <c r="F87" i="3"/>
  <c r="P55" i="3"/>
  <c r="U547" i="3"/>
  <c r="H105" i="3"/>
  <c r="O79" i="3"/>
  <c r="E45" i="3"/>
  <c r="H260" i="3"/>
  <c r="L240" i="3"/>
  <c r="P220" i="3"/>
  <c r="G201" i="3"/>
  <c r="H181" i="3"/>
  <c r="H160" i="3"/>
  <c r="E137" i="3"/>
  <c r="N112" i="3"/>
  <c r="J88" i="3"/>
  <c r="L57" i="3"/>
  <c r="V538" i="3"/>
  <c r="O89" i="3"/>
  <c r="M59" i="3"/>
  <c r="S575" i="3"/>
  <c r="Q98" i="3"/>
  <c r="J71" i="3"/>
  <c r="K18" i="3"/>
  <c r="F186" i="3"/>
  <c r="L133" i="3"/>
  <c r="H77" i="3"/>
  <c r="J166" i="3"/>
  <c r="O113" i="3"/>
  <c r="M40" i="3"/>
  <c r="H166" i="3"/>
  <c r="E94" i="3"/>
  <c r="G121" i="3"/>
  <c r="K21" i="3"/>
  <c r="I21" i="3"/>
  <c r="J33" i="3"/>
  <c r="O49" i="3"/>
  <c r="F72" i="3"/>
  <c r="G33" i="3"/>
  <c r="O98" i="3"/>
  <c r="G28" i="3"/>
  <c r="O56" i="3"/>
  <c r="K38" i="3"/>
  <c r="S451" i="3"/>
  <c r="R604" i="3"/>
  <c r="U529" i="3"/>
  <c r="K53" i="3"/>
  <c r="W498" i="3"/>
  <c r="O103" i="3"/>
  <c r="Q77" i="3"/>
  <c r="Q41" i="3"/>
  <c r="E259" i="3"/>
  <c r="I239" i="3"/>
  <c r="M219" i="3"/>
  <c r="Q199" i="3"/>
  <c r="Q179" i="3"/>
  <c r="P158" i="3"/>
  <c r="I135" i="3"/>
  <c r="H111" i="3"/>
  <c r="O86" i="3"/>
  <c r="H55" i="3"/>
  <c r="U486" i="3"/>
  <c r="I88" i="3"/>
  <c r="K57" i="3"/>
  <c r="T536" i="3"/>
  <c r="H97" i="3"/>
  <c r="L69" i="3"/>
  <c r="X574" i="3"/>
  <c r="G182" i="3"/>
  <c r="F132" i="3"/>
  <c r="F75" i="3"/>
  <c r="E165" i="3"/>
  <c r="G109" i="3"/>
  <c r="H22" i="3"/>
  <c r="Q164" i="3"/>
  <c r="L84" i="3"/>
  <c r="M119" i="3"/>
  <c r="W610" i="3"/>
  <c r="T558" i="3"/>
  <c r="F29" i="3"/>
  <c r="P40" i="3"/>
  <c r="P70" i="3"/>
  <c r="N12" i="3"/>
  <c r="L97" i="3"/>
  <c r="Q13" i="3"/>
  <c r="M35" i="3"/>
  <c r="E37" i="3"/>
  <c r="U524" i="3"/>
  <c r="W533" i="3"/>
  <c r="T517" i="3"/>
  <c r="S483" i="3"/>
  <c r="L204" i="3"/>
  <c r="P184" i="3"/>
  <c r="O163" i="3"/>
  <c r="F141" i="3"/>
  <c r="O116" i="3"/>
  <c r="N92" i="3"/>
  <c r="J63" i="3"/>
  <c r="H13" i="3"/>
  <c r="N163" i="3"/>
  <c r="E141" i="3"/>
  <c r="N116" i="3"/>
  <c r="L92" i="3"/>
  <c r="I63" i="3"/>
  <c r="F13" i="3"/>
  <c r="J204" i="3"/>
  <c r="M184" i="3"/>
  <c r="M163" i="3"/>
  <c r="Q140" i="3"/>
  <c r="M116" i="3"/>
  <c r="I92" i="3"/>
  <c r="H63" i="3"/>
  <c r="E13" i="3"/>
  <c r="N128" i="3"/>
  <c r="J104" i="3"/>
  <c r="N78" i="3"/>
  <c r="J43" i="3"/>
  <c r="Q108" i="3"/>
  <c r="I84" i="3"/>
  <c r="K51" i="3"/>
  <c r="R451" i="3"/>
  <c r="N96" i="3"/>
  <c r="N68" i="3"/>
  <c r="I25" i="3"/>
  <c r="G88" i="3"/>
  <c r="K68" i="3"/>
  <c r="J48" i="3"/>
  <c r="H24" i="3"/>
  <c r="T556" i="3"/>
  <c r="H78" i="3"/>
  <c r="L58" i="3"/>
  <c r="H36" i="3"/>
  <c r="G11" i="3"/>
  <c r="X465" i="3"/>
  <c r="N40" i="3"/>
  <c r="V615" i="3"/>
  <c r="Q29" i="3"/>
  <c r="X532" i="3"/>
  <c r="U318" i="3"/>
  <c r="F127" i="3"/>
  <c r="F95" i="3"/>
  <c r="L65" i="3"/>
  <c r="N26" i="3"/>
  <c r="S476" i="3"/>
  <c r="O61" i="3"/>
  <c r="E25" i="3"/>
  <c r="R476" i="3"/>
  <c r="Q158" i="3"/>
  <c r="G128" i="3"/>
  <c r="J97" i="3"/>
  <c r="J65" i="3"/>
  <c r="L32" i="3"/>
  <c r="V490" i="3"/>
  <c r="L130" i="3"/>
  <c r="O99" i="3"/>
  <c r="O67" i="3"/>
  <c r="L35" i="3"/>
  <c r="W517" i="3"/>
  <c r="K41" i="3"/>
  <c r="V585" i="3"/>
  <c r="N21" i="3"/>
  <c r="T425" i="3"/>
  <c r="W585" i="3"/>
  <c r="V386" i="3"/>
  <c r="V335" i="3"/>
  <c r="R303" i="3"/>
  <c r="P21" i="3"/>
  <c r="R510" i="3"/>
  <c r="G30" i="3"/>
  <c r="T508" i="3"/>
  <c r="U611" i="3"/>
  <c r="X278" i="3"/>
  <c r="R509" i="3"/>
  <c r="U124" i="3"/>
  <c r="W396" i="3"/>
  <c r="W388" i="3"/>
  <c r="I203" i="3"/>
  <c r="K183" i="3"/>
  <c r="K162" i="3"/>
  <c r="M139" i="3"/>
  <c r="I115" i="3"/>
  <c r="E91" i="3"/>
  <c r="I61" i="3"/>
  <c r="T612" i="3"/>
  <c r="J162" i="3"/>
  <c r="L139" i="3"/>
  <c r="H115" i="3"/>
  <c r="Q90" i="3"/>
  <c r="H61" i="3"/>
  <c r="T611" i="3"/>
  <c r="G203" i="3"/>
  <c r="I183" i="3"/>
  <c r="I162" i="3"/>
  <c r="K139" i="3"/>
  <c r="G115" i="3"/>
  <c r="P90" i="3"/>
  <c r="G61" i="3"/>
  <c r="S611" i="3"/>
  <c r="H127" i="3"/>
  <c r="Q102" i="3"/>
  <c r="P76" i="3"/>
  <c r="K40" i="3"/>
  <c r="K107" i="3"/>
  <c r="J82" i="3"/>
  <c r="P48" i="3"/>
  <c r="W296" i="3"/>
  <c r="H95" i="3"/>
  <c r="P66" i="3"/>
  <c r="H21" i="3"/>
  <c r="Q86" i="3"/>
  <c r="H67" i="3"/>
  <c r="Q46" i="3"/>
  <c r="N22" i="3"/>
  <c r="S546" i="3"/>
  <c r="E77" i="3"/>
  <c r="I57" i="3"/>
  <c r="N34" i="3"/>
  <c r="W616" i="3"/>
  <c r="T443" i="3"/>
  <c r="H39" i="3"/>
  <c r="X609" i="3"/>
  <c r="K28" i="3"/>
  <c r="X520" i="3"/>
  <c r="T234" i="3"/>
  <c r="P125" i="3"/>
  <c r="J91" i="3"/>
  <c r="P61" i="3"/>
  <c r="G25" i="3"/>
  <c r="R457" i="3"/>
  <c r="L60" i="3"/>
  <c r="L20" i="3"/>
  <c r="V403" i="3"/>
  <c r="N157" i="3"/>
  <c r="Q126" i="3"/>
  <c r="G96" i="3"/>
  <c r="N61" i="3"/>
  <c r="F28" i="3"/>
  <c r="X473" i="3"/>
  <c r="I129" i="3"/>
  <c r="L98" i="3"/>
  <c r="F64" i="3"/>
  <c r="Q30" i="3"/>
  <c r="V505" i="3"/>
  <c r="Q39" i="3"/>
  <c r="V576" i="3"/>
  <c r="Q16" i="3"/>
  <c r="S298" i="3"/>
  <c r="X580" i="3"/>
  <c r="X365" i="3"/>
  <c r="W306" i="3"/>
  <c r="N47" i="3"/>
  <c r="E18" i="3"/>
  <c r="W502" i="3"/>
  <c r="Q28" i="3"/>
  <c r="U377" i="3"/>
  <c r="U597" i="3"/>
  <c r="V176" i="3"/>
  <c r="R371" i="3"/>
  <c r="S348" i="3"/>
  <c r="V255" i="3"/>
  <c r="Q58" i="3"/>
  <c r="R595" i="3"/>
  <c r="Q201" i="3"/>
  <c r="E182" i="3"/>
  <c r="E161" i="3"/>
  <c r="O137" i="3"/>
  <c r="N113" i="3"/>
  <c r="J89" i="3"/>
  <c r="P58" i="3"/>
  <c r="X591" i="3"/>
  <c r="L125" i="3"/>
  <c r="K101" i="3"/>
  <c r="P74" i="3"/>
  <c r="I37" i="3"/>
  <c r="O105" i="3"/>
  <c r="M80" i="3"/>
  <c r="P45" i="3"/>
  <c r="P117" i="3"/>
  <c r="L93" i="3"/>
  <c r="P64" i="3"/>
  <c r="N16" i="3"/>
  <c r="N85" i="3"/>
  <c r="E66" i="3"/>
  <c r="K45" i="3"/>
  <c r="G21" i="3"/>
  <c r="W535" i="3"/>
  <c r="O75" i="3"/>
  <c r="F56" i="3"/>
  <c r="H33" i="3"/>
  <c r="R610" i="3"/>
  <c r="T414" i="3"/>
  <c r="N37" i="3"/>
  <c r="T603" i="3"/>
  <c r="E27" i="3"/>
  <c r="U509" i="3"/>
  <c r="G154" i="3"/>
  <c r="M124" i="3"/>
  <c r="G90" i="3"/>
  <c r="J59" i="3"/>
  <c r="M23" i="3"/>
  <c r="T404" i="3"/>
  <c r="I59" i="3"/>
  <c r="Q18" i="3"/>
  <c r="R315" i="3"/>
  <c r="K156" i="3"/>
  <c r="K124" i="3"/>
  <c r="Q94" i="3"/>
  <c r="K60" i="3"/>
  <c r="Q24" i="3"/>
  <c r="T455" i="3"/>
  <c r="P126" i="3"/>
  <c r="I97" i="3"/>
  <c r="P62" i="3"/>
  <c r="Q27" i="3"/>
  <c r="T490" i="3"/>
  <c r="Q36" i="3"/>
  <c r="U568" i="3"/>
  <c r="G15" i="3"/>
  <c r="U584" i="3"/>
  <c r="T575" i="3"/>
  <c r="X306" i="3"/>
  <c r="X268" i="3"/>
  <c r="K46" i="3"/>
  <c r="H15" i="3"/>
  <c r="V495" i="3"/>
  <c r="N27" i="3"/>
  <c r="U293" i="3"/>
  <c r="R593" i="3"/>
  <c r="S539" i="3"/>
  <c r="W240" i="3"/>
  <c r="S341" i="3"/>
  <c r="W588" i="3"/>
  <c r="S597" i="3"/>
  <c r="P200" i="3"/>
  <c r="P180" i="3"/>
  <c r="P159" i="3"/>
  <c r="K136" i="3"/>
  <c r="J112" i="3"/>
  <c r="E88" i="3"/>
  <c r="F57" i="3"/>
  <c r="W567" i="3"/>
  <c r="O159" i="3"/>
  <c r="J136" i="3"/>
  <c r="H112" i="3"/>
  <c r="Q87" i="3"/>
  <c r="E57" i="3"/>
  <c r="U565" i="3"/>
  <c r="N200" i="3"/>
  <c r="N180" i="3"/>
  <c r="N159" i="3"/>
  <c r="I136" i="3"/>
  <c r="E112" i="3"/>
  <c r="P87" i="3"/>
  <c r="L56" i="3"/>
  <c r="R565" i="3"/>
  <c r="F124" i="3"/>
  <c r="Q99" i="3"/>
  <c r="E73" i="3"/>
  <c r="L33" i="3"/>
  <c r="I104" i="3"/>
  <c r="M78" i="3"/>
  <c r="Q42" i="3"/>
  <c r="J116" i="3"/>
  <c r="F92" i="3"/>
  <c r="N62" i="3"/>
  <c r="J12" i="3"/>
  <c r="K84" i="3"/>
  <c r="O64" i="3"/>
  <c r="Q43" i="3"/>
  <c r="N19" i="3"/>
  <c r="R524" i="3"/>
  <c r="L74" i="3"/>
  <c r="P54" i="3"/>
  <c r="O31" i="3"/>
  <c r="W603" i="3"/>
  <c r="X386" i="3"/>
  <c r="F36" i="3"/>
  <c r="T596" i="3"/>
  <c r="K25" i="3"/>
  <c r="X494" i="3"/>
  <c r="K150" i="3"/>
  <c r="Q120" i="3"/>
  <c r="Q88" i="3"/>
  <c r="G58" i="3"/>
  <c r="G22" i="3"/>
  <c r="T233" i="3"/>
  <c r="M55" i="3"/>
  <c r="I17" i="3"/>
  <c r="U228" i="3"/>
  <c r="H155" i="3"/>
  <c r="O120" i="3"/>
  <c r="H91" i="3"/>
  <c r="H59" i="3"/>
  <c r="K23" i="3"/>
  <c r="V430" i="3"/>
  <c r="G123" i="3"/>
  <c r="M93" i="3"/>
  <c r="M61" i="3"/>
  <c r="J26" i="3"/>
  <c r="W473" i="3"/>
  <c r="I32" i="3"/>
  <c r="T539" i="3"/>
  <c r="K13" i="3"/>
  <c r="X575" i="3"/>
  <c r="W569" i="3"/>
  <c r="X54" i="3"/>
  <c r="R546" i="3"/>
  <c r="H45" i="3"/>
  <c r="P13" i="3"/>
  <c r="W487" i="3"/>
  <c r="K26" i="3"/>
  <c r="V248" i="3"/>
  <c r="X476" i="3"/>
  <c r="V518" i="3"/>
  <c r="U208" i="3"/>
  <c r="R603" i="3"/>
  <c r="S324" i="3"/>
  <c r="G41" i="3"/>
  <c r="R571" i="3"/>
  <c r="M199" i="3"/>
  <c r="L179" i="3"/>
  <c r="L158" i="3"/>
  <c r="E135" i="3"/>
  <c r="N110" i="3"/>
  <c r="J86" i="3"/>
  <c r="O54" i="3"/>
  <c r="V526" i="3"/>
  <c r="K158" i="3"/>
  <c r="Q134" i="3"/>
  <c r="M110" i="3"/>
  <c r="G86" i="3"/>
  <c r="N54" i="3"/>
  <c r="T524" i="3"/>
  <c r="K199" i="3"/>
  <c r="J179" i="3"/>
  <c r="J158" i="3"/>
  <c r="P134" i="3"/>
  <c r="L110" i="3"/>
  <c r="F86" i="3"/>
  <c r="M54" i="3"/>
  <c r="S524" i="3"/>
  <c r="M122" i="3"/>
  <c r="I98" i="3"/>
  <c r="E71" i="3"/>
  <c r="O29" i="3"/>
  <c r="P102" i="3"/>
  <c r="O76" i="3"/>
  <c r="O39" i="3"/>
  <c r="Q114" i="3"/>
  <c r="M90" i="3"/>
  <c r="O60" i="3"/>
  <c r="U608" i="3"/>
  <c r="H83" i="3"/>
  <c r="L63" i="3"/>
  <c r="J42" i="3"/>
  <c r="G18" i="3"/>
  <c r="X511" i="3"/>
  <c r="I73" i="3"/>
  <c r="M53" i="3"/>
  <c r="H30" i="3"/>
  <c r="U596" i="3"/>
  <c r="W338" i="3"/>
  <c r="M34" i="3"/>
  <c r="R573" i="3"/>
  <c r="Q20" i="3"/>
  <c r="W478" i="3"/>
  <c r="H149" i="3"/>
  <c r="K118" i="3"/>
  <c r="N87" i="3"/>
  <c r="N55" i="3"/>
  <c r="N20" i="3"/>
  <c r="Q83" i="3"/>
  <c r="F53" i="3"/>
  <c r="L15" i="3"/>
  <c r="L183" i="3"/>
  <c r="E154" i="3"/>
  <c r="L119" i="3"/>
  <c r="O88" i="3"/>
  <c r="E58" i="3"/>
  <c r="K20" i="3"/>
  <c r="S403" i="3"/>
  <c r="Q121" i="3"/>
  <c r="G91" i="3"/>
  <c r="J60" i="3"/>
  <c r="J23" i="3"/>
  <c r="W454" i="3"/>
  <c r="P30" i="3"/>
  <c r="U515" i="3"/>
  <c r="M11" i="3"/>
  <c r="U557" i="3"/>
  <c r="T564" i="3"/>
  <c r="S534" i="3"/>
  <c r="R534" i="3"/>
  <c r="E44" i="3"/>
  <c r="F11" i="3"/>
  <c r="V480" i="3"/>
  <c r="H25" i="3"/>
  <c r="T567" i="3"/>
  <c r="X433" i="3"/>
  <c r="X514" i="3"/>
  <c r="X569" i="3"/>
  <c r="X587" i="3"/>
  <c r="E51" i="3"/>
  <c r="G27" i="3"/>
  <c r="U581" i="3"/>
  <c r="R67" i="3"/>
  <c r="M31" i="3"/>
  <c r="W544" i="3"/>
  <c r="O17" i="3"/>
  <c r="S328" i="3"/>
  <c r="O146" i="3"/>
  <c r="O114" i="3"/>
  <c r="H85" i="3"/>
  <c r="L50" i="3"/>
  <c r="I12" i="3"/>
  <c r="K81" i="3"/>
  <c r="G49" i="3"/>
  <c r="H12" i="3"/>
  <c r="M178" i="3"/>
  <c r="P147" i="3"/>
  <c r="F117" i="3"/>
  <c r="F85" i="3"/>
  <c r="L55" i="3"/>
  <c r="O13" i="3"/>
  <c r="H150" i="3"/>
  <c r="K119" i="3"/>
  <c r="K87" i="3"/>
  <c r="Q57" i="3"/>
  <c r="G17" i="3"/>
  <c r="R227" i="3"/>
  <c r="P27" i="3"/>
  <c r="V471" i="3"/>
  <c r="U612" i="3"/>
  <c r="V512" i="3"/>
  <c r="U534" i="3"/>
  <c r="S522" i="3"/>
  <c r="X515" i="3"/>
  <c r="L41" i="3"/>
  <c r="V599" i="3"/>
  <c r="U426" i="3"/>
  <c r="E19" i="3"/>
  <c r="V543" i="3"/>
  <c r="V524" i="3"/>
  <c r="W249" i="3"/>
  <c r="R537" i="3"/>
  <c r="S494" i="3"/>
  <c r="N30" i="3"/>
  <c r="V377" i="3"/>
  <c r="Q195" i="3"/>
  <c r="M175" i="3"/>
  <c r="L154" i="3"/>
  <c r="J130" i="3"/>
  <c r="I106" i="3"/>
  <c r="F81" i="3"/>
  <c r="E47" i="3"/>
  <c r="L175" i="3"/>
  <c r="K154" i="3"/>
  <c r="I130" i="3"/>
  <c r="H106" i="3"/>
  <c r="E81" i="3"/>
  <c r="N46" i="3"/>
  <c r="K215" i="3"/>
  <c r="O195" i="3"/>
  <c r="K175" i="3"/>
  <c r="J154" i="3"/>
  <c r="H130" i="3"/>
  <c r="F106" i="3"/>
  <c r="Q80" i="3"/>
  <c r="M46" i="3"/>
  <c r="I142" i="3"/>
  <c r="E118" i="3"/>
  <c r="Q93" i="3"/>
  <c r="E65" i="3"/>
  <c r="K17" i="3"/>
  <c r="H98" i="3"/>
  <c r="O70" i="3"/>
  <c r="G29" i="3"/>
  <c r="I110" i="3"/>
  <c r="P85" i="3"/>
  <c r="E54" i="3"/>
  <c r="U512" i="3"/>
  <c r="L79" i="3"/>
  <c r="P59" i="3"/>
  <c r="Q37" i="3"/>
  <c r="P12" i="3"/>
  <c r="R466" i="3"/>
  <c r="M69" i="3"/>
  <c r="M49" i="3"/>
  <c r="N25" i="3"/>
  <c r="T573" i="3"/>
  <c r="L53" i="3"/>
  <c r="F30" i="3"/>
  <c r="S533" i="3"/>
  <c r="E16" i="3"/>
  <c r="T257" i="3"/>
  <c r="L145" i="3"/>
  <c r="F111" i="3"/>
  <c r="L81" i="3"/>
  <c r="H49" i="3"/>
  <c r="J10" i="3"/>
  <c r="H80" i="3"/>
  <c r="N44" i="3"/>
  <c r="V607" i="3"/>
  <c r="J177" i="3"/>
  <c r="M146" i="3"/>
  <c r="P115" i="3"/>
  <c r="J81" i="3"/>
  <c r="N51" i="3"/>
  <c r="E12" i="3"/>
  <c r="E149" i="3"/>
  <c r="H118" i="3"/>
  <c r="O83" i="3"/>
  <c r="H54" i="3"/>
  <c r="J15" i="3"/>
  <c r="L61" i="3"/>
  <c r="H26" i="3"/>
  <c r="X397" i="3"/>
  <c r="T592" i="3"/>
  <c r="S500" i="3"/>
  <c r="U528" i="3"/>
  <c r="S516" i="3"/>
  <c r="W495" i="3"/>
  <c r="P37" i="3"/>
  <c r="X594" i="3"/>
  <c r="R413" i="3"/>
  <c r="N17" i="3"/>
  <c r="T460" i="3"/>
  <c r="T507" i="3"/>
  <c r="U222" i="3"/>
  <c r="X446" i="3"/>
  <c r="W464" i="3"/>
  <c r="Q26" i="3"/>
  <c r="J214" i="3"/>
  <c r="N194" i="3"/>
  <c r="I174" i="3"/>
  <c r="G153" i="3"/>
  <c r="Q128" i="3"/>
  <c r="M104" i="3"/>
  <c r="H79" i="3"/>
  <c r="F44" i="3"/>
  <c r="H174" i="3"/>
  <c r="F153" i="3"/>
  <c r="P128" i="3"/>
  <c r="L104" i="3"/>
  <c r="G79" i="3"/>
  <c r="M43" i="3"/>
  <c r="H214" i="3"/>
  <c r="L194" i="3"/>
  <c r="G174" i="3"/>
  <c r="E153" i="3"/>
  <c r="O128" i="3"/>
  <c r="K104" i="3"/>
  <c r="O78" i="3"/>
  <c r="K43" i="3"/>
  <c r="P140" i="3"/>
  <c r="L116" i="3"/>
  <c r="H92" i="3"/>
  <c r="G63" i="3"/>
  <c r="Q12" i="3"/>
  <c r="O96" i="3"/>
  <c r="O68" i="3"/>
  <c r="J25" i="3"/>
  <c r="P108" i="3"/>
  <c r="H84" i="3"/>
  <c r="J51" i="3"/>
  <c r="X445" i="3"/>
  <c r="I78" i="3"/>
  <c r="M58" i="3"/>
  <c r="J36" i="3"/>
  <c r="H11" i="3"/>
  <c r="R445" i="3"/>
  <c r="J68" i="3"/>
  <c r="I48" i="3"/>
  <c r="G24" i="3"/>
  <c r="U564" i="3"/>
  <c r="H52" i="3"/>
  <c r="M25" i="3"/>
  <c r="W521" i="3"/>
  <c r="H14" i="3"/>
  <c r="W570" i="3"/>
  <c r="I144" i="3"/>
  <c r="P109" i="3"/>
  <c r="F79" i="3"/>
  <c r="Q47" i="3"/>
  <c r="T608" i="3"/>
  <c r="E79" i="3"/>
  <c r="H43" i="3"/>
  <c r="S594" i="3"/>
  <c r="G176" i="3"/>
  <c r="G144" i="3"/>
  <c r="M114" i="3"/>
  <c r="G80" i="3"/>
  <c r="F49" i="3"/>
  <c r="H10" i="3"/>
  <c r="L146" i="3"/>
  <c r="E117" i="3"/>
  <c r="L82" i="3"/>
  <c r="M51" i="3"/>
  <c r="N13" i="3"/>
  <c r="F59" i="3"/>
  <c r="O24" i="3"/>
  <c r="V358" i="3"/>
  <c r="U576" i="3"/>
  <c r="U483" i="3"/>
  <c r="X516" i="3"/>
  <c r="X510" i="3"/>
  <c r="X487" i="3"/>
  <c r="J35" i="3"/>
  <c r="R590" i="3"/>
  <c r="X262" i="3"/>
  <c r="T616" i="3"/>
  <c r="R422" i="3"/>
  <c r="U500" i="3"/>
  <c r="S570" i="3"/>
  <c r="X399" i="3"/>
  <c r="V457" i="3"/>
  <c r="G67" i="3"/>
  <c r="P46" i="3"/>
  <c r="L22" i="3"/>
  <c r="V554" i="3"/>
  <c r="P50" i="3"/>
  <c r="F24" i="3"/>
  <c r="X478" i="3"/>
  <c r="M12" i="3"/>
  <c r="U542" i="3"/>
  <c r="M140" i="3"/>
  <c r="M108" i="3"/>
  <c r="P77" i="3"/>
  <c r="J46" i="3"/>
  <c r="T587" i="3"/>
  <c r="I75" i="3"/>
  <c r="O41" i="3"/>
  <c r="S587" i="3"/>
  <c r="Q174" i="3"/>
  <c r="K140" i="3"/>
  <c r="Q110" i="3"/>
  <c r="Q78" i="3"/>
  <c r="O47" i="3"/>
  <c r="V613" i="3"/>
  <c r="P142" i="3"/>
  <c r="I113" i="3"/>
  <c r="I81" i="3"/>
  <c r="I50" i="3"/>
  <c r="O11" i="3"/>
  <c r="J55" i="3"/>
  <c r="H20" i="3"/>
  <c r="X301" i="3"/>
  <c r="X567" i="3"/>
  <c r="S468" i="3"/>
  <c r="S497" i="3"/>
  <c r="R488" i="3"/>
  <c r="W480" i="3"/>
  <c r="G34" i="3"/>
  <c r="R585" i="3"/>
  <c r="U213" i="3"/>
  <c r="X611" i="3"/>
  <c r="R407" i="3"/>
  <c r="W551" i="3"/>
  <c r="V549" i="3"/>
  <c r="W391" i="3"/>
  <c r="U236" i="3"/>
  <c r="M37" i="3"/>
  <c r="O211" i="3"/>
  <c r="F192" i="3"/>
  <c r="L171" i="3"/>
  <c r="Q149" i="3"/>
  <c r="O125" i="3"/>
  <c r="L101" i="3"/>
  <c r="Q74" i="3"/>
  <c r="K37" i="3"/>
  <c r="N137" i="3"/>
  <c r="M113" i="3"/>
  <c r="I89" i="3"/>
  <c r="O58" i="3"/>
  <c r="V591" i="3"/>
  <c r="O93" i="3"/>
  <c r="Q64" i="3"/>
  <c r="O16" i="3"/>
  <c r="N105" i="3"/>
  <c r="L80" i="3"/>
  <c r="O45" i="3"/>
  <c r="U605" i="3"/>
  <c r="P75" i="3"/>
  <c r="G56" i="3"/>
  <c r="I33" i="3"/>
  <c r="X603" i="3"/>
  <c r="U388" i="3"/>
  <c r="Q65" i="3"/>
  <c r="J45" i="3"/>
  <c r="F21" i="3"/>
  <c r="X544" i="3"/>
  <c r="L49" i="3"/>
  <c r="K22" i="3"/>
  <c r="U462" i="3"/>
  <c r="S609" i="3"/>
  <c r="W530" i="3"/>
  <c r="G138" i="3"/>
  <c r="J107" i="3"/>
  <c r="J75" i="3"/>
  <c r="P44" i="3"/>
  <c r="T579" i="3"/>
  <c r="P72" i="3"/>
  <c r="H40" i="3"/>
  <c r="T570" i="3"/>
  <c r="N173" i="3"/>
  <c r="H139" i="3"/>
  <c r="K108" i="3"/>
  <c r="N77" i="3"/>
  <c r="M44" i="3"/>
  <c r="V606" i="3"/>
  <c r="M141" i="3"/>
  <c r="P110" i="3"/>
  <c r="F80" i="3"/>
  <c r="M47" i="3"/>
  <c r="G10" i="3"/>
  <c r="G54" i="3"/>
  <c r="F17" i="3"/>
  <c r="R200" i="3"/>
  <c r="U548" i="3"/>
  <c r="S446" i="3"/>
  <c r="T488" i="3"/>
  <c r="R473" i="3"/>
  <c r="X472" i="3"/>
  <c r="N31" i="3"/>
  <c r="W579" i="3"/>
  <c r="J47" i="3"/>
  <c r="W602" i="3"/>
  <c r="K48" i="3"/>
  <c r="S531" i="3"/>
  <c r="V537" i="3"/>
  <c r="U438" i="3"/>
  <c r="R587" i="3"/>
  <c r="G14" i="3"/>
  <c r="N210" i="3"/>
  <c r="E191" i="3"/>
  <c r="J170" i="3"/>
  <c r="M148" i="3"/>
  <c r="I124" i="3"/>
  <c r="H100" i="3"/>
  <c r="H73" i="3"/>
  <c r="K34" i="3"/>
  <c r="I170" i="3"/>
  <c r="L148" i="3"/>
  <c r="H124" i="3"/>
  <c r="G100" i="3"/>
  <c r="G73" i="3"/>
  <c r="J34" i="3"/>
  <c r="L210" i="3"/>
  <c r="P190" i="3"/>
  <c r="H170" i="3"/>
  <c r="K148" i="3"/>
  <c r="G124" i="3"/>
  <c r="F100" i="3"/>
  <c r="F73" i="3"/>
  <c r="M33" i="3"/>
  <c r="H136" i="3"/>
  <c r="Q111" i="3"/>
  <c r="O87" i="3"/>
  <c r="K56" i="3"/>
  <c r="R563" i="3"/>
  <c r="G92" i="3"/>
  <c r="O62" i="3"/>
  <c r="L12" i="3"/>
  <c r="H104" i="3"/>
  <c r="L78" i="3"/>
  <c r="P42" i="3"/>
  <c r="S588" i="3"/>
  <c r="M74" i="3"/>
  <c r="Q54" i="3"/>
  <c r="P31" i="3"/>
  <c r="X596" i="3"/>
  <c r="R339" i="3"/>
  <c r="N64" i="3"/>
  <c r="P43" i="3"/>
  <c r="M19" i="3"/>
  <c r="U535" i="3"/>
  <c r="H48" i="3"/>
  <c r="E21" i="3"/>
  <c r="R438" i="3"/>
  <c r="S596" i="3"/>
  <c r="W518" i="3"/>
  <c r="Q136" i="3"/>
  <c r="G106" i="3"/>
  <c r="N71" i="3"/>
  <c r="J40" i="3"/>
  <c r="V570" i="3"/>
  <c r="M71" i="3"/>
  <c r="N38" i="3"/>
  <c r="R541" i="3"/>
  <c r="E170" i="3"/>
  <c r="E138" i="3"/>
  <c r="H107" i="3"/>
  <c r="K76" i="3"/>
  <c r="G40" i="3"/>
  <c r="W586" i="3"/>
  <c r="J140" i="3"/>
  <c r="M109" i="3"/>
  <c r="P78" i="3"/>
  <c r="F43" i="3"/>
  <c r="R600" i="3"/>
  <c r="P52" i="3"/>
  <c r="I15" i="3"/>
  <c r="I35" i="3"/>
  <c r="T515" i="3"/>
  <c r="U347" i="3"/>
  <c r="R481" i="3"/>
  <c r="X463" i="3"/>
  <c r="W462" i="3"/>
  <c r="E28" i="3"/>
  <c r="S563" i="3"/>
  <c r="G46" i="3"/>
  <c r="S598" i="3"/>
  <c r="O44" i="3"/>
  <c r="S519" i="3"/>
  <c r="V432" i="3"/>
  <c r="S408" i="3"/>
  <c r="X571" i="3"/>
  <c r="S615" i="3"/>
  <c r="K209" i="3"/>
  <c r="O189" i="3"/>
  <c r="F169" i="3"/>
  <c r="G147" i="3"/>
  <c r="P122" i="3"/>
  <c r="N98" i="3"/>
  <c r="H71" i="3"/>
  <c r="L30" i="3"/>
  <c r="E169" i="3"/>
  <c r="F147" i="3"/>
  <c r="O122" i="3"/>
  <c r="K98" i="3"/>
  <c r="G71" i="3"/>
  <c r="J30" i="3"/>
  <c r="I209" i="3"/>
  <c r="M189" i="3"/>
  <c r="Q168" i="3"/>
  <c r="E147" i="3"/>
  <c r="N122" i="3"/>
  <c r="J98" i="3"/>
  <c r="F71" i="3"/>
  <c r="P29" i="3"/>
  <c r="O134" i="3"/>
  <c r="K110" i="3"/>
  <c r="E86" i="3"/>
  <c r="L54" i="3"/>
  <c r="U520" i="3"/>
  <c r="N90" i="3"/>
  <c r="P60" i="3"/>
  <c r="W608" i="3"/>
  <c r="O102" i="3"/>
  <c r="N76" i="3"/>
  <c r="N39" i="3"/>
  <c r="V556" i="3"/>
  <c r="J73" i="3"/>
  <c r="N53" i="3"/>
  <c r="I30" i="3"/>
  <c r="U590" i="3"/>
  <c r="X274" i="3"/>
  <c r="K63" i="3"/>
  <c r="H42" i="3"/>
  <c r="Q17" i="3"/>
  <c r="W523" i="3"/>
  <c r="O46" i="3"/>
  <c r="L19" i="3"/>
  <c r="S411" i="3"/>
  <c r="X588" i="3"/>
  <c r="V506" i="3"/>
  <c r="K134" i="3"/>
  <c r="Q104" i="3"/>
  <c r="K70" i="3"/>
  <c r="H37" i="3"/>
  <c r="V562" i="3"/>
  <c r="G69" i="3"/>
  <c r="G37" i="3"/>
  <c r="S530" i="3"/>
  <c r="L167" i="3"/>
  <c r="O136" i="3"/>
  <c r="O104" i="3"/>
  <c r="H75" i="3"/>
  <c r="L38" i="3"/>
  <c r="U569" i="3"/>
  <c r="G139" i="3"/>
  <c r="G107" i="3"/>
  <c r="M77" i="3"/>
  <c r="M41" i="3"/>
  <c r="R586" i="3"/>
  <c r="L51" i="3"/>
  <c r="N11" i="3"/>
  <c r="O33" i="3"/>
  <c r="U502" i="3"/>
  <c r="V142" i="3"/>
  <c r="V473" i="3"/>
  <c r="X441" i="3"/>
  <c r="W451" i="3"/>
  <c r="O26" i="3"/>
  <c r="V551" i="3"/>
  <c r="Q44" i="3"/>
  <c r="R584" i="3"/>
  <c r="L43" i="3"/>
  <c r="X412" i="3"/>
  <c r="T383" i="3"/>
  <c r="T381" i="3"/>
  <c r="R323" i="3"/>
  <c r="T597" i="3"/>
  <c r="H208" i="3"/>
  <c r="L188" i="3"/>
  <c r="O167" i="3"/>
  <c r="N145" i="3"/>
  <c r="J121" i="3"/>
  <c r="F97" i="3"/>
  <c r="J69" i="3"/>
  <c r="F26" i="3"/>
  <c r="N167" i="3"/>
  <c r="M145" i="3"/>
  <c r="I121" i="3"/>
  <c r="E97" i="3"/>
  <c r="I69" i="3"/>
  <c r="E26" i="3"/>
  <c r="F208" i="3"/>
  <c r="J188" i="3"/>
  <c r="M167" i="3"/>
  <c r="K145" i="3"/>
  <c r="H121" i="3"/>
  <c r="Q96" i="3"/>
  <c r="Q68" i="3"/>
  <c r="Q25" i="3"/>
  <c r="I133" i="3"/>
  <c r="E109" i="3"/>
  <c r="J84" i="3"/>
  <c r="Q51" i="3"/>
  <c r="V460" i="3"/>
  <c r="H89" i="3"/>
  <c r="N58" i="3"/>
  <c r="T591" i="3"/>
  <c r="I101" i="3"/>
  <c r="N74" i="3"/>
  <c r="O36" i="3"/>
  <c r="T512" i="3"/>
  <c r="G72" i="3"/>
  <c r="J52" i="3"/>
  <c r="N28" i="3"/>
  <c r="W581" i="3"/>
  <c r="X104" i="3"/>
  <c r="H62" i="3"/>
  <c r="O40" i="3"/>
  <c r="H16" i="3"/>
  <c r="W511" i="3"/>
  <c r="I45" i="3"/>
  <c r="P17" i="3"/>
  <c r="W380" i="3"/>
  <c r="S581" i="3"/>
  <c r="X491" i="3"/>
  <c r="O130" i="3"/>
  <c r="H101" i="3"/>
  <c r="H69" i="3"/>
  <c r="O35" i="3"/>
  <c r="R552" i="3"/>
  <c r="K65" i="3"/>
  <c r="N32" i="3"/>
  <c r="S518" i="3"/>
  <c r="I166" i="3"/>
  <c r="L135" i="3"/>
  <c r="F101" i="3"/>
  <c r="L71" i="3"/>
  <c r="F37" i="3"/>
  <c r="T560" i="3"/>
  <c r="Q137" i="3"/>
  <c r="K103" i="3"/>
  <c r="Q73" i="3"/>
  <c r="F40" i="3"/>
  <c r="W576" i="3"/>
  <c r="H50" i="3"/>
  <c r="T606" i="3"/>
  <c r="I29" i="3"/>
  <c r="T487" i="3"/>
  <c r="R614" i="3"/>
  <c r="U464" i="3"/>
  <c r="S399" i="3"/>
  <c r="S413" i="3"/>
  <c r="L25" i="3"/>
  <c r="S545" i="3"/>
  <c r="H41" i="3"/>
  <c r="X572" i="3"/>
  <c r="O28" i="3"/>
  <c r="U350" i="3"/>
  <c r="V371" i="3"/>
  <c r="S422" i="3"/>
  <c r="X285" i="3"/>
  <c r="T172" i="3"/>
  <c r="L28" i="3"/>
  <c r="R589" i="3"/>
  <c r="U257" i="3"/>
  <c r="Q10" i="3"/>
  <c r="T461" i="3"/>
  <c r="W457" i="3"/>
  <c r="F143" i="3"/>
  <c r="J123" i="3"/>
  <c r="N103" i="3"/>
  <c r="E84" i="3"/>
  <c r="I64" i="3"/>
  <c r="I43" i="3"/>
  <c r="F19" i="3"/>
  <c r="V530" i="3"/>
  <c r="O77" i="3"/>
  <c r="F58" i="3"/>
  <c r="N35" i="3"/>
  <c r="I10" i="3"/>
  <c r="X456" i="3"/>
  <c r="K172" i="3"/>
  <c r="O152" i="3"/>
  <c r="F133" i="3"/>
  <c r="J113" i="3"/>
  <c r="N93" i="3"/>
  <c r="E74" i="3"/>
  <c r="I54" i="3"/>
  <c r="E31" i="3"/>
  <c r="U600" i="3"/>
  <c r="S366" i="3"/>
  <c r="K135" i="3"/>
  <c r="O115" i="3"/>
  <c r="F96" i="3"/>
  <c r="J76" i="3"/>
  <c r="N56" i="3"/>
  <c r="E34" i="3"/>
  <c r="U613" i="3"/>
  <c r="X428" i="3"/>
  <c r="L47" i="3"/>
  <c r="I23" i="3"/>
  <c r="W558" i="3"/>
  <c r="H32" i="3"/>
  <c r="R606" i="3"/>
  <c r="U397" i="3"/>
  <c r="V418" i="3"/>
  <c r="U558" i="3"/>
  <c r="W442" i="3"/>
  <c r="W503" i="3"/>
  <c r="S220" i="3"/>
  <c r="U441" i="3"/>
  <c r="I40" i="3"/>
  <c r="M20" i="3"/>
  <c r="V574" i="3"/>
  <c r="W471" i="3"/>
  <c r="N43" i="3"/>
  <c r="E24" i="3"/>
  <c r="U593" i="3"/>
  <c r="V501" i="3"/>
  <c r="T186" i="3"/>
  <c r="R538" i="3"/>
  <c r="R394" i="3"/>
  <c r="I42" i="3"/>
  <c r="M22" i="3"/>
  <c r="R577" i="3"/>
  <c r="T374" i="3"/>
  <c r="S492" i="3"/>
  <c r="S515" i="3"/>
  <c r="R281" i="3"/>
  <c r="S30" i="3"/>
  <c r="R506" i="3"/>
  <c r="S171" i="3"/>
  <c r="T525" i="3"/>
  <c r="T358" i="3"/>
  <c r="V494" i="3"/>
  <c r="R134" i="3"/>
  <c r="T533" i="3"/>
  <c r="T357" i="3"/>
  <c r="V369" i="3"/>
  <c r="T382" i="3"/>
  <c r="R333" i="3"/>
  <c r="V569" i="3"/>
  <c r="V453" i="3"/>
  <c r="U556" i="3"/>
  <c r="X540" i="3"/>
  <c r="V580" i="3"/>
  <c r="S206" i="3"/>
  <c r="F27" i="3"/>
  <c r="T581" i="3"/>
  <c r="L34" i="3"/>
  <c r="U615" i="3"/>
  <c r="U437" i="3"/>
  <c r="V433" i="3"/>
  <c r="P141" i="3"/>
  <c r="G122" i="3"/>
  <c r="K102" i="3"/>
  <c r="O82" i="3"/>
  <c r="F63" i="3"/>
  <c r="P41" i="3"/>
  <c r="J17" i="3"/>
  <c r="U518" i="3"/>
  <c r="L76" i="3"/>
  <c r="P56" i="3"/>
  <c r="H34" i="3"/>
  <c r="U614" i="3"/>
  <c r="R431" i="3"/>
  <c r="H171" i="3"/>
  <c r="L151" i="3"/>
  <c r="P131" i="3"/>
  <c r="G112" i="3"/>
  <c r="K92" i="3"/>
  <c r="O72" i="3"/>
  <c r="E53" i="3"/>
  <c r="L29" i="3"/>
  <c r="V593" i="3"/>
  <c r="R312" i="3"/>
  <c r="H134" i="3"/>
  <c r="L114" i="3"/>
  <c r="P94" i="3"/>
  <c r="G75" i="3"/>
  <c r="K55" i="3"/>
  <c r="J32" i="3"/>
  <c r="U606" i="3"/>
  <c r="S402" i="3"/>
  <c r="Q45" i="3"/>
  <c r="O21" i="3"/>
  <c r="V550" i="3"/>
  <c r="O30" i="3"/>
  <c r="T599" i="3"/>
  <c r="T355" i="3"/>
  <c r="X389" i="3"/>
  <c r="T552" i="3"/>
  <c r="T428" i="3"/>
  <c r="X496" i="3"/>
  <c r="X38" i="3"/>
  <c r="W426" i="3"/>
  <c r="F39" i="3"/>
  <c r="J19" i="3"/>
  <c r="X568" i="3"/>
  <c r="V462" i="3"/>
  <c r="K42" i="3"/>
  <c r="O22" i="3"/>
  <c r="V588" i="3"/>
  <c r="U493" i="3"/>
  <c r="X615" i="3"/>
  <c r="X531" i="3"/>
  <c r="V374" i="3"/>
  <c r="F41" i="3"/>
  <c r="J21" i="3"/>
  <c r="T572" i="3"/>
  <c r="W350" i="3"/>
  <c r="U468" i="3"/>
  <c r="S511" i="3"/>
  <c r="V181" i="3"/>
  <c r="S614" i="3"/>
  <c r="T491" i="3"/>
  <c r="E17" i="3"/>
  <c r="V521" i="3"/>
  <c r="T310" i="3"/>
  <c r="X489" i="3"/>
  <c r="F18" i="3"/>
  <c r="S529" i="3"/>
  <c r="X309" i="3"/>
  <c r="U355" i="3"/>
  <c r="U364" i="3"/>
  <c r="X325" i="3"/>
  <c r="T563" i="3"/>
  <c r="R446" i="3"/>
  <c r="V553" i="3"/>
  <c r="X488" i="3"/>
  <c r="U507" i="3"/>
  <c r="V331" i="3"/>
  <c r="R486" i="3"/>
  <c r="W611" i="3"/>
  <c r="T526" i="3"/>
  <c r="V351" i="3"/>
  <c r="P39" i="3"/>
  <c r="G20" i="3"/>
  <c r="S567" i="3"/>
  <c r="S320" i="3"/>
  <c r="R458" i="3"/>
  <c r="T506" i="3"/>
  <c r="U35" i="3"/>
  <c r="S603" i="3"/>
  <c r="W486" i="3"/>
  <c r="L14" i="3"/>
  <c r="U517" i="3"/>
  <c r="U241" i="3"/>
  <c r="U484" i="3"/>
  <c r="J14" i="3"/>
  <c r="X524" i="3"/>
  <c r="X290" i="3"/>
  <c r="R307" i="3"/>
  <c r="S357" i="3"/>
  <c r="S308" i="3"/>
  <c r="U560" i="3"/>
  <c r="T431" i="3"/>
  <c r="S538" i="3"/>
  <c r="T400" i="3"/>
  <c r="W423" i="3"/>
  <c r="T373" i="3"/>
  <c r="S564" i="3"/>
  <c r="L31" i="3"/>
  <c r="S602" i="3"/>
  <c r="X377" i="3"/>
  <c r="X371" i="3"/>
  <c r="J139" i="3"/>
  <c r="N119" i="3"/>
  <c r="E100" i="3"/>
  <c r="I80" i="3"/>
  <c r="M60" i="3"/>
  <c r="P38" i="3"/>
  <c r="E14" i="3"/>
  <c r="S491" i="3"/>
  <c r="F74" i="3"/>
  <c r="J54" i="3"/>
  <c r="F31" i="3"/>
  <c r="W600" i="3"/>
  <c r="U368" i="3"/>
  <c r="O168" i="3"/>
  <c r="F149" i="3"/>
  <c r="J129" i="3"/>
  <c r="N109" i="3"/>
  <c r="E90" i="3"/>
  <c r="I70" i="3"/>
  <c r="J50" i="3"/>
  <c r="L26" i="3"/>
  <c r="R579" i="3"/>
  <c r="K151" i="3"/>
  <c r="O131" i="3"/>
  <c r="F112" i="3"/>
  <c r="J92" i="3"/>
  <c r="N72" i="3"/>
  <c r="Q52" i="3"/>
  <c r="K29" i="3"/>
  <c r="X592" i="3"/>
  <c r="V311" i="3"/>
  <c r="E43" i="3"/>
  <c r="M18" i="3"/>
  <c r="V527" i="3"/>
  <c r="O27" i="3"/>
  <c r="U585" i="3"/>
  <c r="S198" i="3"/>
  <c r="S283" i="3"/>
  <c r="T540" i="3"/>
  <c r="X401" i="3"/>
  <c r="X480" i="3"/>
  <c r="R540" i="3"/>
  <c r="R399" i="3"/>
  <c r="M36" i="3"/>
  <c r="M16" i="3"/>
  <c r="R557" i="3"/>
  <c r="V440" i="3"/>
  <c r="E40" i="3"/>
  <c r="I20" i="3"/>
  <c r="X578" i="3"/>
  <c r="T478" i="3"/>
  <c r="S607" i="3"/>
  <c r="R520" i="3"/>
  <c r="U323" i="3"/>
  <c r="M38" i="3"/>
  <c r="P18" i="3"/>
  <c r="R555" i="3"/>
  <c r="V288" i="3"/>
  <c r="V447" i="3"/>
  <c r="R497" i="3"/>
  <c r="T472" i="3"/>
  <c r="W591" i="3"/>
  <c r="X481" i="3"/>
  <c r="P10" i="3"/>
  <c r="R513" i="3"/>
  <c r="V209" i="3"/>
  <c r="W469" i="3"/>
  <c r="G13" i="3"/>
  <c r="S517" i="3"/>
  <c r="U266" i="3"/>
  <c r="S236" i="3"/>
  <c r="S349" i="3"/>
  <c r="T278" i="3"/>
  <c r="S554" i="3"/>
  <c r="X421" i="3"/>
  <c r="X507" i="3"/>
  <c r="V154" i="3"/>
  <c r="T305" i="3"/>
  <c r="X427" i="3"/>
  <c r="T469" i="3"/>
  <c r="V602" i="3"/>
  <c r="S514" i="3"/>
  <c r="X292" i="3"/>
  <c r="J37" i="3"/>
  <c r="L17" i="3"/>
  <c r="R549" i="3"/>
  <c r="S242" i="3"/>
  <c r="T421" i="3"/>
  <c r="W482" i="3"/>
  <c r="U467" i="3"/>
  <c r="R588" i="3"/>
  <c r="S467" i="3"/>
  <c r="U616" i="3"/>
  <c r="W504" i="3"/>
  <c r="S137" i="3"/>
  <c r="U453" i="3"/>
  <c r="Q11" i="3"/>
  <c r="R504" i="3"/>
  <c r="U239" i="3"/>
  <c r="S201" i="3"/>
  <c r="S326" i="3"/>
  <c r="S266" i="3"/>
  <c r="R545" i="3"/>
  <c r="W406" i="3"/>
  <c r="X503" i="3"/>
  <c r="W549" i="3"/>
  <c r="R92" i="3"/>
  <c r="T210" i="3"/>
  <c r="V567" i="3"/>
  <c r="U460" i="3"/>
  <c r="W597" i="3"/>
  <c r="S508" i="3"/>
  <c r="S248" i="3"/>
  <c r="G36" i="3"/>
  <c r="G16" i="3"/>
  <c r="T531" i="3"/>
  <c r="W166" i="3"/>
  <c r="U406" i="3"/>
  <c r="T477" i="3"/>
  <c r="V455" i="3"/>
  <c r="W583" i="3"/>
  <c r="W449" i="3"/>
  <c r="S613" i="3"/>
  <c r="R490" i="3"/>
  <c r="S582" i="3"/>
  <c r="T447" i="3"/>
  <c r="X612" i="3"/>
  <c r="R499" i="3"/>
  <c r="V133" i="3"/>
  <c r="T113" i="3"/>
  <c r="R301" i="3"/>
  <c r="V250" i="3"/>
  <c r="R539" i="3"/>
  <c r="T392" i="3"/>
  <c r="V485" i="3"/>
  <c r="R474" i="3"/>
  <c r="U543" i="3"/>
  <c r="R448" i="3"/>
  <c r="X579" i="3"/>
  <c r="J155" i="3"/>
  <c r="N135" i="3"/>
  <c r="E116" i="3"/>
  <c r="I96" i="3"/>
  <c r="M76" i="3"/>
  <c r="Q56" i="3"/>
  <c r="I34" i="3"/>
  <c r="V614" i="3"/>
  <c r="W432" i="3"/>
  <c r="J70" i="3"/>
  <c r="K50" i="3"/>
  <c r="M26" i="3"/>
  <c r="S579" i="3"/>
  <c r="O184" i="3"/>
  <c r="F165" i="3"/>
  <c r="J145" i="3"/>
  <c r="N125" i="3"/>
  <c r="E106" i="3"/>
  <c r="I86" i="3"/>
  <c r="M66" i="3"/>
  <c r="H46" i="3"/>
  <c r="E22" i="3"/>
  <c r="S551" i="3"/>
  <c r="O147" i="3"/>
  <c r="F128" i="3"/>
  <c r="J108" i="3"/>
  <c r="N88" i="3"/>
  <c r="E69" i="3"/>
  <c r="E49" i="3"/>
  <c r="P24" i="3"/>
  <c r="R569" i="3"/>
  <c r="I60" i="3"/>
  <c r="J38" i="3"/>
  <c r="M13" i="3"/>
  <c r="V487" i="3"/>
  <c r="H23" i="3"/>
  <c r="V558" i="3"/>
  <c r="V566" i="3"/>
  <c r="V609" i="3"/>
  <c r="S523" i="3"/>
  <c r="W335" i="3"/>
  <c r="U454" i="3"/>
  <c r="R522" i="3"/>
  <c r="U335" i="3"/>
  <c r="Q32" i="3"/>
  <c r="K12" i="3"/>
  <c r="X539" i="3"/>
  <c r="T398" i="3"/>
  <c r="I36" i="3"/>
  <c r="I16" i="3"/>
  <c r="S561" i="3"/>
  <c r="T449" i="3"/>
  <c r="S593" i="3"/>
  <c r="S501" i="3"/>
  <c r="W181" i="3"/>
  <c r="Q34" i="3"/>
  <c r="O14" i="3"/>
  <c r="R526" i="3"/>
  <c r="S572" i="3"/>
  <c r="V347" i="3"/>
  <c r="W472" i="3"/>
  <c r="W435" i="3"/>
  <c r="U579" i="3"/>
  <c r="X442" i="3"/>
  <c r="R602" i="3"/>
  <c r="R485" i="3"/>
  <c r="R574" i="3"/>
  <c r="T440" i="3"/>
  <c r="U601" i="3"/>
  <c r="U494" i="3"/>
  <c r="R489" i="3"/>
  <c r="R465" i="3"/>
  <c r="T290" i="3"/>
  <c r="R204" i="3"/>
  <c r="X529" i="3"/>
  <c r="U381" i="3"/>
  <c r="X448" i="3"/>
  <c r="S360" i="3"/>
  <c r="R468" i="3"/>
  <c r="V237" i="3"/>
  <c r="R381" i="3"/>
  <c r="F35" i="3"/>
  <c r="Q14" i="3"/>
  <c r="X555" i="3"/>
  <c r="S437" i="3"/>
  <c r="U588" i="3"/>
  <c r="T493" i="3"/>
  <c r="J53" i="3"/>
  <c r="N33" i="3"/>
  <c r="J13" i="3"/>
  <c r="W519" i="3"/>
  <c r="W566" i="3"/>
  <c r="V319" i="3"/>
  <c r="W456" i="3"/>
  <c r="W427" i="3"/>
  <c r="W571" i="3"/>
  <c r="V435" i="3"/>
  <c r="V590" i="3"/>
  <c r="U480" i="3"/>
  <c r="V561" i="3"/>
  <c r="T432" i="3"/>
  <c r="V597" i="3"/>
  <c r="W479" i="3"/>
  <c r="S484" i="3"/>
  <c r="X457" i="3"/>
  <c r="W278" i="3"/>
  <c r="T18" i="3"/>
  <c r="W520" i="3"/>
  <c r="V375" i="3"/>
  <c r="X444" i="3"/>
  <c r="R373" i="3"/>
  <c r="X378" i="3"/>
  <c r="S277" i="3"/>
  <c r="F16" i="3"/>
  <c r="V509" i="3"/>
  <c r="Q23" i="3"/>
  <c r="W563" i="3"/>
  <c r="X562" i="3"/>
  <c r="Q152" i="3"/>
  <c r="H133" i="3"/>
  <c r="L113" i="3"/>
  <c r="P93" i="3"/>
  <c r="G74" i="3"/>
  <c r="K54" i="3"/>
  <c r="G31" i="3"/>
  <c r="X600" i="3"/>
  <c r="S369" i="3"/>
  <c r="Q67" i="3"/>
  <c r="P47" i="3"/>
  <c r="L23" i="3"/>
  <c r="V560" i="3"/>
  <c r="I182" i="3"/>
  <c r="M162" i="3"/>
  <c r="Q142" i="3"/>
  <c r="H123" i="3"/>
  <c r="L103" i="3"/>
  <c r="P83" i="3"/>
  <c r="G64" i="3"/>
  <c r="G43" i="3"/>
  <c r="O18" i="3"/>
  <c r="R530" i="3"/>
  <c r="I145" i="3"/>
  <c r="M125" i="3"/>
  <c r="Q105" i="3"/>
  <c r="H86" i="3"/>
  <c r="L66" i="3"/>
  <c r="F46" i="3"/>
  <c r="Q21" i="3"/>
  <c r="W550" i="3"/>
  <c r="P57" i="3"/>
  <c r="K35" i="3"/>
  <c r="F10" i="3"/>
  <c r="T451" i="3"/>
  <c r="F20" i="3"/>
  <c r="W538" i="3"/>
  <c r="X547" i="3"/>
  <c r="T600" i="3"/>
  <c r="T511" i="3"/>
  <c r="W269" i="3"/>
  <c r="S428" i="3"/>
  <c r="S510" i="3"/>
  <c r="T263" i="3"/>
  <c r="K30" i="3"/>
  <c r="T613" i="3"/>
  <c r="W527" i="3"/>
  <c r="X359" i="3"/>
  <c r="P33" i="3"/>
  <c r="L13" i="3"/>
  <c r="S550" i="3"/>
  <c r="T422" i="3"/>
  <c r="T583" i="3"/>
  <c r="W485" i="3"/>
  <c r="G52" i="3"/>
  <c r="K32" i="3"/>
  <c r="P11" i="3"/>
  <c r="R514" i="3"/>
  <c r="W560" i="3"/>
  <c r="U287" i="3"/>
  <c r="X435" i="3"/>
  <c r="R419" i="3"/>
  <c r="T559" i="3"/>
  <c r="V427" i="3"/>
  <c r="S586" i="3"/>
  <c r="U465" i="3"/>
  <c r="R558" i="3"/>
  <c r="S416" i="3"/>
  <c r="R594" i="3"/>
  <c r="X464" i="3"/>
  <c r="V479" i="3"/>
  <c r="T446" i="3"/>
  <c r="T266" i="3"/>
  <c r="T615" i="3"/>
  <c r="W514" i="3"/>
  <c r="S363" i="3"/>
  <c r="T420" i="3"/>
  <c r="R494" i="3"/>
  <c r="R143" i="3"/>
  <c r="W134" i="3"/>
  <c r="I14" i="3"/>
  <c r="S495" i="3"/>
  <c r="J22" i="3"/>
  <c r="U553" i="3"/>
  <c r="U552" i="3"/>
  <c r="N151" i="3"/>
  <c r="E132" i="3"/>
  <c r="I112" i="3"/>
  <c r="M92" i="3"/>
  <c r="Q72" i="3"/>
  <c r="G53" i="3"/>
  <c r="N29" i="3"/>
  <c r="W594" i="3"/>
  <c r="S315" i="3"/>
  <c r="N66" i="3"/>
  <c r="I46" i="3"/>
  <c r="F22" i="3"/>
  <c r="X551" i="3"/>
  <c r="F181" i="3"/>
  <c r="J161" i="3"/>
  <c r="N141" i="3"/>
  <c r="E122" i="3"/>
  <c r="I102" i="3"/>
  <c r="M82" i="3"/>
  <c r="Q62" i="3"/>
  <c r="N41" i="3"/>
  <c r="H17" i="3"/>
  <c r="R518" i="3"/>
  <c r="F144" i="3"/>
  <c r="J124" i="3"/>
  <c r="N104" i="3"/>
  <c r="E85" i="3"/>
  <c r="I65" i="3"/>
  <c r="L44" i="3"/>
  <c r="J20" i="3"/>
  <c r="S540" i="3"/>
  <c r="M56" i="3"/>
  <c r="Q33" i="3"/>
  <c r="R613" i="3"/>
  <c r="W425" i="3"/>
  <c r="L18" i="3"/>
  <c r="S527" i="3"/>
  <c r="U536" i="3"/>
  <c r="X595" i="3"/>
  <c r="R505" i="3"/>
  <c r="V221" i="3"/>
  <c r="U413" i="3"/>
  <c r="T503" i="3"/>
  <c r="W213" i="3"/>
  <c r="H29" i="3"/>
  <c r="V608" i="3"/>
  <c r="X521" i="3"/>
  <c r="U332" i="3"/>
  <c r="M32" i="3"/>
  <c r="G12" i="3"/>
  <c r="T544" i="3"/>
  <c r="T409" i="3"/>
  <c r="V577" i="3"/>
  <c r="U477" i="3"/>
  <c r="Q50" i="3"/>
  <c r="H31" i="3"/>
  <c r="K10" i="3"/>
  <c r="R508" i="3"/>
  <c r="X548" i="3"/>
  <c r="X241" i="3"/>
  <c r="R428" i="3"/>
  <c r="R397" i="3"/>
  <c r="S555" i="3"/>
  <c r="T411" i="3"/>
  <c r="U582" i="3"/>
  <c r="U447" i="3"/>
  <c r="X553" i="3"/>
  <c r="W392" i="3"/>
  <c r="T590" i="3"/>
  <c r="V458" i="3"/>
  <c r="V464" i="3"/>
  <c r="W441" i="3"/>
  <c r="S239" i="3"/>
  <c r="S612" i="3"/>
  <c r="V511" i="3"/>
  <c r="T340" i="3"/>
  <c r="T368" i="3"/>
  <c r="S421" i="3"/>
  <c r="S438" i="3"/>
  <c r="W132" i="3"/>
  <c r="X302" i="3"/>
  <c r="J31" i="3"/>
  <c r="M10" i="3"/>
  <c r="T538" i="3"/>
  <c r="U394" i="3"/>
  <c r="V572" i="3"/>
  <c r="S469" i="3"/>
  <c r="N49" i="3"/>
  <c r="E30" i="3"/>
  <c r="W615" i="3"/>
  <c r="R501" i="3"/>
  <c r="W542" i="3"/>
  <c r="X563" i="3"/>
  <c r="U420" i="3"/>
  <c r="V364" i="3"/>
  <c r="U551" i="3"/>
  <c r="R387" i="3"/>
  <c r="V578" i="3"/>
  <c r="U440" i="3"/>
  <c r="V541" i="3"/>
  <c r="R383" i="3"/>
  <c r="R582" i="3"/>
  <c r="T453" i="3"/>
  <c r="U446" i="3"/>
  <c r="X436" i="3"/>
  <c r="R176" i="3"/>
  <c r="R609" i="3"/>
  <c r="X504" i="3"/>
  <c r="V299" i="3"/>
  <c r="T362" i="3"/>
  <c r="W316" i="3"/>
  <c r="T309" i="3"/>
  <c r="U526" i="3"/>
  <c r="S352" i="3"/>
  <c r="R561" i="3"/>
  <c r="R449" i="3"/>
  <c r="H47" i="3"/>
  <c r="L27" i="3"/>
  <c r="X606" i="3"/>
  <c r="R469" i="3"/>
  <c r="T519" i="3"/>
  <c r="W547" i="3"/>
  <c r="S397" i="3"/>
  <c r="X333" i="3"/>
  <c r="X526" i="3"/>
  <c r="X362" i="3"/>
  <c r="S558" i="3"/>
  <c r="U424" i="3"/>
  <c r="R525" i="3"/>
  <c r="T327" i="3"/>
  <c r="W565" i="3"/>
  <c r="U431" i="3"/>
  <c r="S431" i="3"/>
  <c r="U407" i="3"/>
  <c r="T21" i="3"/>
  <c r="X593" i="3"/>
  <c r="V486" i="3"/>
  <c r="S223" i="3"/>
  <c r="W160" i="3"/>
  <c r="T537" i="3"/>
  <c r="X517" i="3"/>
  <c r="T607" i="3"/>
  <c r="T520" i="3"/>
  <c r="V323" i="3"/>
  <c r="T555" i="3"/>
  <c r="W436" i="3"/>
  <c r="E46" i="3"/>
  <c r="I26" i="3"/>
  <c r="T602" i="3"/>
  <c r="S458" i="3"/>
  <c r="V513" i="3"/>
  <c r="T543" i="3"/>
  <c r="W365" i="3"/>
  <c r="S318" i="3"/>
  <c r="W522" i="3"/>
  <c r="R316" i="3"/>
  <c r="R554" i="3"/>
  <c r="R409" i="3"/>
  <c r="U521" i="3"/>
  <c r="V267" i="3"/>
  <c r="U561" i="3"/>
  <c r="T408" i="3"/>
  <c r="S423" i="3"/>
  <c r="R403" i="3"/>
  <c r="R370" i="3"/>
  <c r="W590" i="3"/>
  <c r="X475" i="3"/>
  <c r="T171" i="3"/>
  <c r="V400" i="3"/>
  <c r="R471" i="3"/>
  <c r="W443" i="3"/>
  <c r="T588" i="3"/>
  <c r="V492" i="3"/>
  <c r="W582" i="3"/>
  <c r="W483" i="3"/>
  <c r="X559" i="3"/>
  <c r="R492" i="3"/>
  <c r="T388" i="3"/>
  <c r="R450" i="3"/>
  <c r="X252" i="3"/>
  <c r="U567" i="3"/>
  <c r="U501" i="3"/>
  <c r="W403" i="3"/>
  <c r="I13" i="3"/>
  <c r="S566" i="3"/>
  <c r="T499" i="3"/>
  <c r="U401" i="3"/>
  <c r="R570" i="3"/>
  <c r="T504" i="3"/>
  <c r="U408" i="3"/>
  <c r="P16" i="3"/>
  <c r="R578" i="3"/>
  <c r="W512" i="3"/>
  <c r="U423" i="3"/>
  <c r="X498" i="3"/>
  <c r="T399" i="3"/>
  <c r="R454" i="3"/>
  <c r="X376" i="3"/>
  <c r="V224" i="3"/>
  <c r="X299" i="3"/>
  <c r="X599" i="3"/>
  <c r="T551" i="3"/>
  <c r="T501" i="3"/>
  <c r="X440" i="3"/>
  <c r="W356" i="3"/>
  <c r="U113" i="3"/>
  <c r="U544" i="3"/>
  <c r="X492" i="3"/>
  <c r="U430" i="3"/>
  <c r="U338" i="3"/>
  <c r="R460" i="3"/>
  <c r="V385" i="3"/>
  <c r="U246" i="3"/>
  <c r="U580" i="3"/>
  <c r="W531" i="3"/>
  <c r="S478" i="3"/>
  <c r="V379" i="3"/>
  <c r="V604" i="3"/>
  <c r="W537" i="3"/>
  <c r="S452" i="3"/>
  <c r="S329" i="3"/>
  <c r="U320" i="3"/>
  <c r="X484" i="3"/>
  <c r="X408" i="3"/>
  <c r="W280" i="3"/>
  <c r="S592" i="3"/>
  <c r="S528" i="3"/>
  <c r="X461" i="3"/>
  <c r="V372" i="3"/>
  <c r="S170" i="3"/>
  <c r="X566" i="3"/>
  <c r="R496" i="3"/>
  <c r="V411" i="3"/>
  <c r="R255" i="3"/>
  <c r="U607" i="3"/>
  <c r="T534" i="3"/>
  <c r="X458" i="3"/>
  <c r="W344" i="3"/>
  <c r="T495" i="3"/>
  <c r="W416" i="3"/>
  <c r="W277" i="3"/>
  <c r="T577" i="3"/>
  <c r="X501" i="3"/>
  <c r="U425" i="3"/>
  <c r="U297" i="3"/>
  <c r="S356" i="3"/>
  <c r="V117" i="3"/>
  <c r="R272" i="3"/>
  <c r="W349" i="3"/>
  <c r="V409" i="3"/>
  <c r="W351" i="3"/>
  <c r="W413" i="3"/>
  <c r="T151" i="3"/>
  <c r="U220" i="3"/>
  <c r="W24" i="3"/>
  <c r="X221" i="3"/>
  <c r="S583" i="3"/>
  <c r="U485" i="3"/>
  <c r="X576" i="3"/>
  <c r="U476" i="3"/>
  <c r="W555" i="3"/>
  <c r="U487" i="3"/>
  <c r="T377" i="3"/>
  <c r="R443" i="3"/>
  <c r="S225" i="3"/>
  <c r="U563" i="3"/>
  <c r="V496" i="3"/>
  <c r="S396" i="3"/>
  <c r="F12" i="3"/>
  <c r="X561" i="3"/>
  <c r="W494" i="3"/>
  <c r="R393" i="3"/>
  <c r="R566" i="3"/>
  <c r="S499" i="3"/>
  <c r="X400" i="3"/>
  <c r="M15" i="3"/>
  <c r="V573" i="3"/>
  <c r="X508" i="3"/>
  <c r="X415" i="3"/>
  <c r="T494" i="3"/>
  <c r="V391" i="3"/>
  <c r="W450" i="3"/>
  <c r="T370" i="3"/>
  <c r="T204" i="3"/>
  <c r="S290" i="3"/>
  <c r="R597" i="3"/>
  <c r="S548" i="3"/>
  <c r="U497" i="3"/>
  <c r="U436" i="3"/>
  <c r="R348" i="3"/>
  <c r="S590" i="3"/>
  <c r="T541" i="3"/>
  <c r="V489" i="3"/>
  <c r="R425" i="3"/>
  <c r="X330" i="3"/>
  <c r="R456" i="3"/>
  <c r="W379" i="3"/>
  <c r="V231" i="3"/>
  <c r="U577" i="3"/>
  <c r="W528" i="3"/>
  <c r="S474" i="3"/>
  <c r="T367" i="3"/>
  <c r="W601" i="3"/>
  <c r="V534" i="3"/>
  <c r="U448" i="3"/>
  <c r="W320" i="3"/>
  <c r="W312" i="3"/>
  <c r="V482" i="3"/>
  <c r="R406" i="3"/>
  <c r="S264" i="3"/>
  <c r="R583" i="3"/>
  <c r="T521" i="3"/>
  <c r="T457" i="3"/>
  <c r="W368" i="3"/>
  <c r="U149" i="3"/>
  <c r="V564" i="3"/>
  <c r="W493" i="3"/>
  <c r="V408" i="3"/>
  <c r="V228" i="3"/>
  <c r="R596" i="3"/>
  <c r="S525" i="3"/>
  <c r="R452" i="3"/>
  <c r="R340" i="3"/>
  <c r="R493" i="3"/>
  <c r="V413" i="3"/>
  <c r="S269" i="3"/>
  <c r="R575" i="3"/>
  <c r="T497" i="3"/>
  <c r="T413" i="3"/>
  <c r="S276" i="3"/>
  <c r="S353" i="3"/>
  <c r="W437" i="3"/>
  <c r="T251" i="3"/>
  <c r="V337" i="3"/>
  <c r="V393" i="3"/>
  <c r="W345" i="3"/>
  <c r="X406" i="3"/>
  <c r="S138" i="3"/>
  <c r="S217" i="3"/>
  <c r="T323" i="3"/>
  <c r="R208" i="3"/>
  <c r="U452" i="3"/>
  <c r="X373" i="3"/>
  <c r="T217" i="3"/>
  <c r="U574" i="3"/>
  <c r="V525" i="3"/>
  <c r="V470" i="3"/>
  <c r="V361" i="3"/>
  <c r="V598" i="3"/>
  <c r="V528" i="3"/>
  <c r="V443" i="3"/>
  <c r="X312" i="3"/>
  <c r="U303" i="3"/>
  <c r="W475" i="3"/>
  <c r="W399" i="3"/>
  <c r="X255" i="3"/>
  <c r="W580" i="3"/>
  <c r="R519" i="3"/>
  <c r="R455" i="3"/>
  <c r="T365" i="3"/>
  <c r="X101" i="3"/>
  <c r="U555" i="3"/>
  <c r="V484" i="3"/>
  <c r="U399" i="3"/>
  <c r="V220" i="3"/>
  <c r="W593" i="3"/>
  <c r="X522" i="3"/>
  <c r="V449" i="3"/>
  <c r="T335" i="3"/>
  <c r="U488" i="3"/>
  <c r="V401" i="3"/>
  <c r="U243" i="3"/>
  <c r="U570" i="3"/>
  <c r="R495" i="3"/>
  <c r="U410" i="3"/>
  <c r="V268" i="3"/>
  <c r="R341" i="3"/>
  <c r="U435" i="3"/>
  <c r="V234" i="3"/>
  <c r="U334" i="3"/>
  <c r="W372" i="3"/>
  <c r="V336" i="3"/>
  <c r="R400" i="3"/>
  <c r="X28" i="3"/>
  <c r="W196" i="3"/>
  <c r="R271" i="3"/>
  <c r="T215" i="3"/>
  <c r="S542" i="3"/>
  <c r="S490" i="3"/>
  <c r="V426" i="3"/>
  <c r="W332" i="3"/>
  <c r="X583" i="3"/>
  <c r="T535" i="3"/>
  <c r="R482" i="3"/>
  <c r="V415" i="3"/>
  <c r="W313" i="3"/>
  <c r="W448" i="3"/>
  <c r="S368" i="3"/>
  <c r="R192" i="3"/>
  <c r="T571" i="3"/>
  <c r="V522" i="3"/>
  <c r="S463" i="3"/>
  <c r="V329" i="3"/>
  <c r="U595" i="3"/>
  <c r="U525" i="3"/>
  <c r="W438" i="3"/>
  <c r="X295" i="3"/>
  <c r="W295" i="3"/>
  <c r="U473" i="3"/>
  <c r="X396" i="3"/>
  <c r="V247" i="3"/>
  <c r="S576" i="3"/>
  <c r="X509" i="3"/>
  <c r="X447" i="3"/>
  <c r="T356" i="3"/>
  <c r="X57" i="3"/>
  <c r="S553" i="3"/>
  <c r="T482" i="3"/>
  <c r="T396" i="3"/>
  <c r="W210" i="3"/>
  <c r="S589" i="3"/>
  <c r="W513" i="3"/>
  <c r="T441" i="3"/>
  <c r="S325" i="3"/>
  <c r="S486" i="3"/>
  <c r="U398" i="3"/>
  <c r="X235" i="3"/>
  <c r="S568" i="3"/>
  <c r="W492" i="3"/>
  <c r="T401" i="3"/>
  <c r="T225" i="3"/>
  <c r="W325" i="3"/>
  <c r="X430" i="3"/>
  <c r="U218" i="3"/>
  <c r="X318" i="3"/>
  <c r="X369" i="3"/>
  <c r="U327" i="3"/>
  <c r="U395" i="3"/>
  <c r="X364" i="3"/>
  <c r="U180" i="3"/>
  <c r="U262" i="3"/>
  <c r="U161" i="3"/>
  <c r="W324" i="3"/>
  <c r="R581" i="3"/>
  <c r="S532" i="3"/>
  <c r="U478" i="3"/>
  <c r="V410" i="3"/>
  <c r="U306" i="3"/>
  <c r="W444" i="3"/>
  <c r="W361" i="3"/>
  <c r="U160" i="3"/>
  <c r="T568" i="3"/>
  <c r="V519" i="3"/>
  <c r="X459" i="3"/>
  <c r="W322" i="3"/>
  <c r="U589" i="3"/>
  <c r="S513" i="3"/>
  <c r="R434" i="3"/>
  <c r="U283" i="3"/>
  <c r="T283" i="3"/>
  <c r="T464" i="3"/>
  <c r="W387" i="3"/>
  <c r="T230" i="3"/>
  <c r="X573" i="3"/>
  <c r="V507" i="3"/>
  <c r="T445" i="3"/>
  <c r="R351" i="3"/>
  <c r="V15" i="3"/>
  <c r="V548" i="3"/>
  <c r="S473" i="3"/>
  <c r="S387" i="3"/>
  <c r="R182" i="3"/>
  <c r="X586" i="3"/>
  <c r="U511" i="3"/>
  <c r="T438" i="3"/>
  <c r="R320" i="3"/>
  <c r="X483" i="3"/>
  <c r="T389" i="3"/>
  <c r="R179" i="3"/>
  <c r="R559" i="3"/>
  <c r="X485" i="3"/>
  <c r="R398" i="3"/>
  <c r="X215" i="3"/>
  <c r="T319" i="3"/>
  <c r="R424" i="3"/>
  <c r="V205" i="3"/>
  <c r="W281" i="3"/>
  <c r="R355" i="3"/>
  <c r="R311" i="3"/>
  <c r="V380" i="3"/>
  <c r="V362" i="3"/>
  <c r="R159" i="3"/>
  <c r="T247" i="3"/>
  <c r="U286" i="3"/>
  <c r="X560" i="3"/>
  <c r="T448" i="3"/>
  <c r="W554" i="3"/>
  <c r="W433" i="3"/>
  <c r="W539" i="3"/>
  <c r="W467" i="3"/>
  <c r="T318" i="3"/>
  <c r="T412" i="3"/>
  <c r="V610" i="3"/>
  <c r="S547" i="3"/>
  <c r="V476" i="3"/>
  <c r="X347" i="3"/>
  <c r="U609" i="3"/>
  <c r="X545" i="3"/>
  <c r="T475" i="3"/>
  <c r="R343" i="3"/>
  <c r="U549" i="3"/>
  <c r="X479" i="3"/>
  <c r="W357" i="3"/>
  <c r="N10" i="3"/>
  <c r="V557" i="3"/>
  <c r="W489" i="3"/>
  <c r="X382" i="3"/>
  <c r="T474" i="3"/>
  <c r="S340" i="3"/>
  <c r="W431" i="3"/>
  <c r="X341" i="3"/>
  <c r="W381" i="3"/>
  <c r="W236" i="3"/>
  <c r="W584" i="3"/>
  <c r="X535" i="3"/>
  <c r="R483" i="3"/>
  <c r="V416" i="3"/>
  <c r="R317" i="3"/>
  <c r="X577" i="3"/>
  <c r="R529" i="3"/>
  <c r="V474" i="3"/>
  <c r="S406" i="3"/>
  <c r="V296" i="3"/>
  <c r="W439" i="3"/>
  <c r="V353" i="3"/>
  <c r="R83" i="3"/>
  <c r="T565" i="3"/>
  <c r="U516" i="3"/>
  <c r="X455" i="3"/>
  <c r="S313" i="3"/>
  <c r="T586" i="3"/>
  <c r="T510" i="3"/>
  <c r="V424" i="3"/>
  <c r="T231" i="3"/>
  <c r="W270" i="3"/>
  <c r="R462" i="3"/>
  <c r="S384" i="3"/>
  <c r="X220" i="3"/>
  <c r="V571" i="3"/>
  <c r="R503" i="3"/>
  <c r="T433" i="3"/>
  <c r="U336" i="3"/>
  <c r="V612" i="3"/>
  <c r="T546" i="3"/>
  <c r="X470" i="3"/>
  <c r="V383" i="3"/>
  <c r="V167" i="3"/>
  <c r="V584" i="3"/>
  <c r="V504" i="3"/>
  <c r="R423" i="3"/>
  <c r="V298" i="3"/>
  <c r="R477" i="3"/>
  <c r="R386" i="3"/>
  <c r="U162" i="3"/>
  <c r="W556" i="3"/>
  <c r="V483" i="3"/>
  <c r="R395" i="3"/>
  <c r="U191" i="3"/>
  <c r="V312" i="3"/>
  <c r="V412" i="3"/>
  <c r="S145" i="3"/>
  <c r="R277" i="3"/>
  <c r="X345" i="3"/>
  <c r="U304" i="3"/>
  <c r="V357" i="3"/>
  <c r="U353" i="3"/>
  <c r="V153" i="3"/>
  <c r="S238" i="3"/>
  <c r="U272" i="3"/>
  <c r="V535" i="3"/>
  <c r="T462" i="3"/>
  <c r="W301" i="3"/>
  <c r="X403" i="3"/>
  <c r="W606" i="3"/>
  <c r="X542" i="3"/>
  <c r="R472" i="3"/>
  <c r="V332" i="3"/>
  <c r="V605" i="3"/>
  <c r="R542" i="3"/>
  <c r="R470" i="3"/>
  <c r="X327" i="3"/>
  <c r="V545" i="3"/>
  <c r="S475" i="3"/>
  <c r="U342" i="3"/>
  <c r="R616" i="3"/>
  <c r="W553" i="3"/>
  <c r="T484" i="3"/>
  <c r="U370" i="3"/>
  <c r="U469" i="3"/>
  <c r="X323" i="3"/>
  <c r="T427" i="3"/>
  <c r="T333" i="3"/>
  <c r="X375" i="3"/>
  <c r="V223" i="3"/>
  <c r="V581" i="3"/>
  <c r="R533" i="3"/>
  <c r="S479" i="3"/>
  <c r="S412" i="3"/>
  <c r="V307" i="3"/>
  <c r="W574" i="3"/>
  <c r="S526" i="3"/>
  <c r="T471" i="3"/>
  <c r="W400" i="3"/>
  <c r="S286" i="3"/>
  <c r="U434" i="3"/>
  <c r="V345" i="3"/>
  <c r="R611" i="3"/>
  <c r="S562" i="3"/>
  <c r="U513" i="3"/>
  <c r="V448" i="3"/>
  <c r="W304" i="3"/>
  <c r="U583" i="3"/>
  <c r="R507" i="3"/>
  <c r="S419" i="3"/>
  <c r="V214" i="3"/>
  <c r="U242" i="3"/>
  <c r="U457" i="3"/>
  <c r="R369" i="3"/>
  <c r="V185" i="3"/>
  <c r="R567" i="3"/>
  <c r="W500" i="3"/>
  <c r="R430" i="3"/>
  <c r="R332" i="3"/>
  <c r="T610" i="3"/>
  <c r="R544" i="3"/>
  <c r="R464" i="3"/>
  <c r="W364" i="3"/>
  <c r="U55" i="3"/>
  <c r="W577" i="3"/>
  <c r="T502" i="3"/>
  <c r="R420" i="3"/>
  <c r="V292" i="3"/>
  <c r="W474" i="3"/>
  <c r="U382" i="3"/>
  <c r="U120" i="3"/>
  <c r="V547" i="3"/>
  <c r="W476" i="3"/>
  <c r="X388" i="3"/>
  <c r="S176" i="3"/>
  <c r="X305" i="3"/>
  <c r="R408" i="3"/>
  <c r="U444" i="3"/>
  <c r="R256" i="3"/>
  <c r="W333" i="3"/>
  <c r="T285" i="3"/>
  <c r="U354" i="3"/>
  <c r="X348" i="3"/>
  <c r="U282" i="3"/>
  <c r="R107" i="3"/>
  <c r="R250" i="3"/>
  <c r="R523" i="3"/>
  <c r="T467" i="3"/>
  <c r="R396" i="3"/>
  <c r="S274" i="3"/>
  <c r="V429" i="3"/>
  <c r="T338" i="3"/>
  <c r="X607" i="3"/>
  <c r="S559" i="3"/>
  <c r="U510" i="3"/>
  <c r="R444" i="3"/>
  <c r="S296" i="3"/>
  <c r="S577" i="3"/>
  <c r="U503" i="3"/>
  <c r="U414" i="3"/>
  <c r="U189" i="3"/>
  <c r="W230" i="3"/>
  <c r="S455" i="3"/>
  <c r="U365" i="3"/>
  <c r="V170" i="3"/>
  <c r="W564" i="3"/>
  <c r="U498" i="3"/>
  <c r="S424" i="3"/>
  <c r="X310" i="3"/>
  <c r="U603" i="3"/>
  <c r="S537" i="3"/>
  <c r="W461" i="3"/>
  <c r="U360" i="3"/>
  <c r="T166" i="3"/>
  <c r="U575" i="3"/>
  <c r="R500" i="3"/>
  <c r="X413" i="3"/>
  <c r="S261" i="3"/>
  <c r="X467" i="3"/>
  <c r="X374" i="3"/>
  <c r="U85" i="3"/>
  <c r="R543" i="3"/>
  <c r="U474" i="3"/>
  <c r="W385" i="3"/>
  <c r="U139" i="3"/>
  <c r="S299" i="3"/>
  <c r="V396" i="3"/>
  <c r="S442" i="3"/>
  <c r="T245" i="3"/>
  <c r="W330" i="3"/>
  <c r="R233" i="3"/>
  <c r="T339" i="3"/>
  <c r="U337" i="3"/>
  <c r="W276" i="3"/>
  <c r="T75" i="3"/>
  <c r="R218" i="3"/>
  <c r="S543" i="3"/>
  <c r="V406" i="3"/>
  <c r="W536" i="3"/>
  <c r="U391" i="3"/>
  <c r="T527" i="3"/>
  <c r="X450" i="3"/>
  <c r="W253" i="3"/>
  <c r="R388" i="3"/>
  <c r="U599" i="3"/>
  <c r="S535" i="3"/>
  <c r="V461" i="3"/>
  <c r="U299" i="3"/>
  <c r="R598" i="3"/>
  <c r="V533" i="3"/>
  <c r="S459" i="3"/>
  <c r="W292" i="3"/>
  <c r="U537" i="3"/>
  <c r="S465" i="3"/>
  <c r="S310" i="3"/>
  <c r="X608" i="3"/>
  <c r="U545" i="3"/>
  <c r="R475" i="3"/>
  <c r="S342" i="3"/>
  <c r="T458" i="3"/>
  <c r="W288" i="3"/>
  <c r="U417" i="3"/>
  <c r="U317" i="3"/>
  <c r="R364" i="3"/>
  <c r="V173" i="3"/>
  <c r="V575" i="3"/>
  <c r="W526" i="3"/>
  <c r="X471" i="3"/>
  <c r="R402" i="3"/>
  <c r="S289" i="3"/>
  <c r="W568" i="3"/>
  <c r="X519" i="3"/>
  <c r="W463" i="3"/>
  <c r="S391" i="3"/>
  <c r="V260" i="3"/>
  <c r="X424" i="3"/>
  <c r="T330" i="3"/>
  <c r="X604" i="3"/>
  <c r="S556" i="3"/>
  <c r="S507" i="3"/>
  <c r="W424" i="3"/>
  <c r="U284" i="3"/>
  <c r="T574" i="3"/>
  <c r="U499" i="3"/>
  <c r="X404" i="3"/>
  <c r="W152" i="3"/>
  <c r="T214" i="3"/>
  <c r="X452" i="3"/>
  <c r="V356" i="3"/>
  <c r="U64" i="3"/>
  <c r="X557" i="3"/>
  <c r="X493" i="3"/>
  <c r="X420" i="3"/>
  <c r="R306" i="3"/>
  <c r="S601" i="3"/>
  <c r="X534" i="3"/>
  <c r="U459" i="3"/>
  <c r="X350" i="3"/>
  <c r="T52" i="3"/>
  <c r="V568" i="3"/>
  <c r="U495" i="3"/>
  <c r="X410" i="3"/>
  <c r="V244" i="3"/>
  <c r="V465" i="3"/>
  <c r="T371" i="3"/>
  <c r="S616" i="3"/>
  <c r="U538" i="3"/>
  <c r="R463" i="3"/>
  <c r="X370" i="3"/>
  <c r="V80" i="3"/>
  <c r="U291" i="3"/>
  <c r="W370" i="3"/>
  <c r="W430" i="3"/>
  <c r="S218" i="3"/>
  <c r="T311" i="3"/>
  <c r="T227" i="3"/>
  <c r="R327" i="3"/>
  <c r="V330" i="3"/>
  <c r="V259" i="3"/>
  <c r="W327" i="3"/>
  <c r="U22" i="3"/>
  <c r="X536" i="3"/>
  <c r="X393" i="3"/>
  <c r="R531" i="3"/>
  <c r="R372" i="3"/>
  <c r="T523" i="3"/>
  <c r="S443" i="3"/>
  <c r="U225" i="3"/>
  <c r="S377" i="3"/>
  <c r="T595" i="3"/>
  <c r="X530" i="3"/>
  <c r="U455" i="3"/>
  <c r="R276" i="3"/>
  <c r="V594" i="3"/>
  <c r="V529" i="3"/>
  <c r="W453" i="3"/>
  <c r="X267" i="3"/>
  <c r="U533" i="3"/>
  <c r="R459" i="3"/>
  <c r="W291" i="3"/>
  <c r="T605" i="3"/>
  <c r="U541" i="3"/>
  <c r="V469" i="3"/>
  <c r="T326" i="3"/>
  <c r="S453" i="3"/>
  <c r="U263" i="3"/>
  <c r="W412" i="3"/>
  <c r="V308" i="3"/>
  <c r="R357" i="3"/>
  <c r="T119" i="3"/>
  <c r="U572" i="3"/>
  <c r="X523" i="3"/>
  <c r="T468" i="3"/>
  <c r="T397" i="3"/>
  <c r="T276" i="3"/>
  <c r="V565" i="3"/>
  <c r="R517" i="3"/>
  <c r="S460" i="3"/>
  <c r="X385" i="3"/>
  <c r="R248" i="3"/>
  <c r="S420" i="3"/>
  <c r="X322" i="3"/>
  <c r="X601" i="3"/>
  <c r="R553" i="3"/>
  <c r="V503" i="3"/>
  <c r="W419" i="3"/>
  <c r="W258" i="3"/>
  <c r="R562" i="3"/>
  <c r="X495" i="3"/>
  <c r="S400" i="3"/>
  <c r="S80" i="3"/>
  <c r="U148" i="3"/>
  <c r="S448" i="3"/>
  <c r="T351" i="3"/>
  <c r="S17" i="3"/>
  <c r="V555" i="3"/>
  <c r="V491" i="3"/>
  <c r="X417" i="3"/>
  <c r="T294" i="3"/>
  <c r="R592" i="3"/>
  <c r="R528" i="3"/>
  <c r="X454" i="3"/>
  <c r="S346" i="3"/>
  <c r="T208" i="3"/>
  <c r="T566" i="3"/>
  <c r="S493" i="3"/>
  <c r="W404" i="3"/>
  <c r="W226" i="3"/>
  <c r="S454" i="3"/>
  <c r="R354" i="3"/>
  <c r="V611" i="3"/>
  <c r="S536" i="3"/>
  <c r="W460" i="3"/>
  <c r="X366" i="3"/>
  <c r="X35" i="3"/>
  <c r="V277" i="3"/>
  <c r="R368" i="3"/>
  <c r="V421" i="3"/>
  <c r="R197" i="3"/>
  <c r="U275" i="3"/>
  <c r="S210" i="3"/>
  <c r="T317" i="3"/>
  <c r="U321" i="3"/>
  <c r="U250" i="3"/>
  <c r="X320" i="3"/>
  <c r="S215" i="3"/>
  <c r="X264" i="3"/>
  <c r="W562" i="3"/>
  <c r="X513" i="3"/>
  <c r="T456" i="3"/>
  <c r="U380" i="3"/>
  <c r="W232" i="3"/>
  <c r="U415" i="3"/>
  <c r="T313" i="3"/>
  <c r="W598" i="3"/>
  <c r="R550" i="3"/>
  <c r="W499" i="3"/>
  <c r="T415" i="3"/>
  <c r="S245" i="3"/>
  <c r="X558" i="3"/>
  <c r="W488" i="3"/>
  <c r="U379" i="3"/>
  <c r="W394" i="3"/>
  <c r="S68" i="3"/>
  <c r="U445" i="3"/>
  <c r="U346" i="3"/>
  <c r="W612" i="3"/>
  <c r="U546" i="3"/>
  <c r="W484" i="3"/>
  <c r="W411" i="3"/>
  <c r="R288" i="3"/>
  <c r="W589" i="3"/>
  <c r="W525" i="3"/>
  <c r="V452" i="3"/>
  <c r="R336" i="3"/>
  <c r="T181" i="3"/>
  <c r="X554" i="3"/>
  <c r="R484" i="3"/>
  <c r="V398" i="3"/>
  <c r="X217" i="3"/>
  <c r="X451" i="3"/>
  <c r="T349" i="3"/>
  <c r="T609" i="3"/>
  <c r="X533" i="3"/>
  <c r="S456" i="3"/>
  <c r="S344" i="3"/>
  <c r="T136" i="3"/>
  <c r="U235" i="3"/>
  <c r="R359" i="3"/>
  <c r="W414" i="3"/>
  <c r="T157" i="3"/>
  <c r="U270" i="3"/>
  <c r="S184" i="3"/>
  <c r="V310" i="3"/>
  <c r="X300" i="3"/>
  <c r="T235" i="3"/>
  <c r="R241" i="3"/>
  <c r="X87" i="3"/>
  <c r="U566" i="3"/>
  <c r="V517" i="3"/>
  <c r="X460" i="3"/>
  <c r="X387" i="3"/>
  <c r="X249" i="3"/>
  <c r="V559" i="3"/>
  <c r="W510" i="3"/>
  <c r="R453" i="3"/>
  <c r="S374" i="3"/>
  <c r="U219" i="3"/>
  <c r="R410" i="3"/>
  <c r="S305" i="3"/>
  <c r="W595" i="3"/>
  <c r="R547" i="3"/>
  <c r="U496" i="3"/>
  <c r="X409" i="3"/>
  <c r="U231" i="3"/>
  <c r="R556" i="3"/>
  <c r="S485" i="3"/>
  <c r="S373" i="3"/>
  <c r="R385" i="3"/>
  <c r="X500" i="3"/>
  <c r="T436" i="3"/>
  <c r="R337" i="3"/>
  <c r="U610" i="3"/>
  <c r="S544" i="3"/>
  <c r="U482" i="3"/>
  <c r="W408" i="3"/>
  <c r="S280" i="3"/>
  <c r="S585" i="3"/>
  <c r="T514" i="3"/>
  <c r="R442" i="3"/>
  <c r="U326" i="3"/>
  <c r="S165" i="3"/>
  <c r="V552" i="3"/>
  <c r="W481" i="3"/>
  <c r="V395" i="3"/>
  <c r="V207" i="3"/>
  <c r="R447" i="3"/>
  <c r="R325" i="3"/>
  <c r="U602" i="3"/>
  <c r="T529" i="3"/>
  <c r="V451" i="3"/>
  <c r="X338" i="3"/>
  <c r="W77" i="3"/>
  <c r="X229" i="3"/>
  <c r="X349" i="3"/>
  <c r="S410" i="3"/>
  <c r="T439" i="3"/>
  <c r="W254" i="3"/>
  <c r="S154" i="3"/>
  <c r="R297" i="3"/>
  <c r="R296" i="3"/>
  <c r="S232" i="3"/>
  <c r="W225" i="3"/>
  <c r="W255" i="3"/>
  <c r="V196" i="3"/>
  <c r="T405" i="3"/>
  <c r="T296" i="3"/>
  <c r="W592" i="3"/>
  <c r="X543" i="3"/>
  <c r="U492" i="3"/>
  <c r="S405" i="3"/>
  <c r="R191" i="3"/>
  <c r="X552" i="3"/>
  <c r="S481" i="3"/>
  <c r="W366" i="3"/>
  <c r="U378" i="3"/>
  <c r="V498" i="3"/>
  <c r="U433" i="3"/>
  <c r="S332" i="3"/>
  <c r="S608" i="3"/>
  <c r="V539" i="3"/>
  <c r="T473" i="3"/>
  <c r="V399" i="3"/>
  <c r="X263" i="3"/>
  <c r="X582" i="3"/>
  <c r="R512" i="3"/>
  <c r="R439" i="3"/>
  <c r="V321" i="3"/>
  <c r="U147" i="3"/>
  <c r="R548" i="3"/>
  <c r="T470" i="3"/>
  <c r="U386" i="3"/>
  <c r="T180" i="3"/>
  <c r="R441" i="3"/>
  <c r="W319" i="3"/>
  <c r="X597" i="3"/>
  <c r="W524" i="3"/>
  <c r="S449" i="3"/>
  <c r="T329" i="3"/>
  <c r="R189" i="3"/>
  <c r="R219" i="3"/>
  <c r="W340" i="3"/>
  <c r="R401" i="3"/>
  <c r="W434" i="3"/>
  <c r="V227" i="3"/>
  <c r="U109" i="3"/>
  <c r="X242" i="3"/>
  <c r="U288" i="3"/>
  <c r="T158" i="3"/>
  <c r="T36" i="3"/>
  <c r="S162" i="3"/>
  <c r="W501" i="3"/>
  <c r="R404" i="3"/>
  <c r="S462" i="3"/>
  <c r="U301" i="3"/>
  <c r="W575" i="3"/>
  <c r="V510" i="3"/>
  <c r="X418" i="3"/>
  <c r="O15" i="3"/>
  <c r="S574" i="3"/>
  <c r="T509" i="3"/>
  <c r="T417" i="3"/>
  <c r="S578" i="3"/>
  <c r="X512" i="3"/>
  <c r="V423" i="3"/>
  <c r="I19" i="3"/>
  <c r="X585" i="3"/>
  <c r="R521" i="3"/>
  <c r="V438" i="3"/>
  <c r="W206" i="3"/>
  <c r="W415" i="3"/>
  <c r="U461" i="3"/>
  <c r="S388" i="3"/>
  <c r="R252" i="3"/>
  <c r="S317" i="3"/>
  <c r="S606" i="3"/>
  <c r="T557" i="3"/>
  <c r="U508" i="3"/>
  <c r="X449" i="3"/>
  <c r="W369" i="3"/>
  <c r="R203" i="3"/>
  <c r="U550" i="3"/>
  <c r="T500" i="3"/>
  <c r="S440" i="3"/>
  <c r="X353" i="3"/>
  <c r="U100" i="3"/>
  <c r="W395" i="3"/>
  <c r="U273" i="3"/>
  <c r="V586" i="3"/>
  <c r="X537" i="3"/>
  <c r="T485" i="3"/>
  <c r="W390" i="3"/>
  <c r="X610" i="3"/>
  <c r="X546" i="3"/>
  <c r="U470" i="3"/>
  <c r="V352" i="3"/>
  <c r="R360" i="3"/>
  <c r="W491" i="3"/>
  <c r="R418" i="3"/>
  <c r="U311" i="3"/>
  <c r="T601" i="3"/>
  <c r="R535" i="3"/>
  <c r="U466" i="3"/>
  <c r="W383" i="3"/>
  <c r="R230" i="3"/>
  <c r="R576" i="3"/>
  <c r="X502" i="3"/>
  <c r="W420" i="3"/>
  <c r="R294" i="3"/>
  <c r="V616" i="3"/>
  <c r="S541" i="3"/>
  <c r="U463" i="3"/>
  <c r="X363" i="3"/>
  <c r="U47" i="3"/>
  <c r="X431" i="3"/>
  <c r="V303" i="3"/>
  <c r="U586" i="3"/>
  <c r="V515" i="3"/>
  <c r="W440" i="3"/>
  <c r="U319" i="3"/>
  <c r="S109" i="3"/>
  <c r="X178" i="3"/>
  <c r="V315" i="3"/>
  <c r="V370" i="3"/>
  <c r="W418" i="3"/>
  <c r="V184" i="3"/>
  <c r="W429" i="3"/>
  <c r="X226" i="3"/>
  <c r="V271" i="3"/>
  <c r="S107" i="3"/>
  <c r="X324" i="3"/>
  <c r="T547" i="3"/>
  <c r="W496" i="3"/>
  <c r="X434" i="3"/>
  <c r="S347" i="3"/>
  <c r="V463" i="3"/>
  <c r="R391" i="3"/>
  <c r="X258" i="3"/>
  <c r="V583" i="3"/>
  <c r="W534" i="3"/>
  <c r="U481" i="3"/>
  <c r="T385" i="3"/>
  <c r="W607" i="3"/>
  <c r="V540" i="3"/>
  <c r="W455" i="3"/>
  <c r="X344" i="3"/>
  <c r="U352" i="3"/>
  <c r="U489" i="3"/>
  <c r="R412" i="3"/>
  <c r="S288" i="3"/>
  <c r="U594" i="3"/>
  <c r="U530" i="3"/>
  <c r="S464" i="3"/>
  <c r="R380" i="3"/>
  <c r="W220" i="3"/>
  <c r="W573" i="3"/>
  <c r="V500" i="3"/>
  <c r="V414" i="3"/>
  <c r="V263" i="3"/>
  <c r="W609" i="3"/>
  <c r="V536" i="3"/>
  <c r="S461" i="3"/>
  <c r="V359" i="3"/>
  <c r="W506" i="3"/>
  <c r="R429" i="3"/>
  <c r="T298" i="3"/>
  <c r="V579" i="3"/>
  <c r="S504" i="3"/>
  <c r="W428" i="3"/>
  <c r="T303" i="3"/>
  <c r="R23" i="3"/>
  <c r="X169" i="3"/>
  <c r="W286" i="3"/>
  <c r="R365" i="3"/>
  <c r="S414" i="3"/>
  <c r="T154" i="3"/>
  <c r="X422" i="3"/>
  <c r="U192" i="3"/>
  <c r="X265" i="3"/>
  <c r="U63" i="3"/>
  <c r="S311" i="3"/>
  <c r="R467" i="3"/>
  <c r="S395" i="3"/>
  <c r="T273" i="3"/>
  <c r="V592" i="3"/>
  <c r="W543" i="3"/>
  <c r="T492" i="3"/>
  <c r="T429" i="3"/>
  <c r="T337" i="3"/>
  <c r="R390" i="3"/>
  <c r="W257" i="3"/>
  <c r="S487" i="3"/>
  <c r="V450" i="3"/>
  <c r="X402" i="3"/>
  <c r="W341" i="3"/>
  <c r="R239" i="3"/>
  <c r="X605" i="3"/>
  <c r="T569" i="3"/>
  <c r="W532" i="3"/>
  <c r="S496" i="3"/>
  <c r="V459" i="3"/>
  <c r="R415" i="3"/>
  <c r="W360" i="3"/>
  <c r="V272" i="3"/>
  <c r="X614" i="3"/>
  <c r="T578" i="3"/>
  <c r="U539" i="3"/>
  <c r="T498" i="3"/>
  <c r="S457" i="3"/>
  <c r="U405" i="3"/>
  <c r="S331" i="3"/>
  <c r="U198" i="3"/>
  <c r="R123" i="3"/>
  <c r="R580" i="3"/>
  <c r="X538" i="3"/>
  <c r="W497" i="3"/>
  <c r="V456" i="3"/>
  <c r="W401" i="3"/>
  <c r="X329" i="3"/>
  <c r="U194" i="3"/>
  <c r="T479" i="3"/>
  <c r="R435" i="3"/>
  <c r="W378" i="3"/>
  <c r="S292" i="3"/>
  <c r="X613" i="3"/>
  <c r="W572" i="3"/>
  <c r="V531" i="3"/>
  <c r="S488" i="3"/>
  <c r="V446" i="3"/>
  <c r="S392" i="3"/>
  <c r="V313" i="3"/>
  <c r="R118" i="3"/>
  <c r="T359" i="3"/>
  <c r="U302" i="3"/>
  <c r="R188" i="3"/>
  <c r="S417" i="3"/>
  <c r="X343" i="3"/>
  <c r="R224" i="3"/>
  <c r="T419" i="3"/>
  <c r="V340" i="3"/>
  <c r="U234" i="3"/>
  <c r="U416" i="3"/>
  <c r="W336" i="3"/>
  <c r="R217" i="3"/>
  <c r="W317" i="3"/>
  <c r="T165" i="3"/>
  <c r="T402" i="3"/>
  <c r="R324" i="3"/>
  <c r="S164" i="3"/>
  <c r="T344" i="3"/>
  <c r="T274" i="3"/>
  <c r="U164" i="3"/>
  <c r="T241" i="3"/>
  <c r="W38" i="3"/>
  <c r="S244" i="3"/>
  <c r="R50" i="3"/>
  <c r="R314" i="3"/>
  <c r="S216" i="3"/>
  <c r="S120" i="3"/>
  <c r="V306" i="3"/>
  <c r="T199" i="3"/>
  <c r="X155" i="3"/>
  <c r="X266" i="3"/>
  <c r="S213" i="3"/>
  <c r="T143" i="3"/>
  <c r="S219" i="3"/>
  <c r="U10" i="3"/>
  <c r="S307" i="3"/>
  <c r="X208" i="3"/>
  <c r="W104" i="3"/>
  <c r="R302" i="3"/>
  <c r="X193" i="3"/>
  <c r="U144" i="3"/>
  <c r="V236" i="3"/>
  <c r="U181" i="3"/>
  <c r="T133" i="3"/>
  <c r="X173" i="3"/>
  <c r="R229" i="3"/>
  <c r="T380" i="3"/>
  <c r="V302" i="3"/>
  <c r="S200" i="3"/>
  <c r="S85" i="3"/>
  <c r="W299" i="3"/>
  <c r="S178" i="3"/>
  <c r="T58" i="3"/>
  <c r="U224" i="3"/>
  <c r="U166" i="3"/>
  <c r="S126" i="3"/>
  <c r="T121" i="3"/>
  <c r="T480" i="3"/>
  <c r="V442" i="3"/>
  <c r="W393" i="3"/>
  <c r="X326" i="3"/>
  <c r="S211" i="3"/>
  <c r="R599" i="3"/>
  <c r="U562" i="3"/>
  <c r="X525" i="3"/>
  <c r="T489" i="3"/>
  <c r="W452" i="3"/>
  <c r="X405" i="3"/>
  <c r="T346" i="3"/>
  <c r="X246" i="3"/>
  <c r="R608" i="3"/>
  <c r="U571" i="3"/>
  <c r="V532" i="3"/>
  <c r="U491" i="3"/>
  <c r="W447" i="3"/>
  <c r="T393" i="3"/>
  <c r="S316" i="3"/>
  <c r="R149" i="3"/>
  <c r="T614" i="3"/>
  <c r="S573" i="3"/>
  <c r="R532" i="3"/>
  <c r="V488" i="3"/>
  <c r="S447" i="3"/>
  <c r="V392" i="3"/>
  <c r="X314" i="3"/>
  <c r="W120" i="3"/>
  <c r="U472" i="3"/>
  <c r="X425" i="3"/>
  <c r="U363" i="3"/>
  <c r="W260" i="3"/>
  <c r="R607" i="3"/>
  <c r="X565" i="3"/>
  <c r="U522" i="3"/>
  <c r="T481" i="3"/>
  <c r="X437" i="3"/>
  <c r="S378" i="3"/>
  <c r="V291" i="3"/>
  <c r="R173" i="3"/>
  <c r="S350" i="3"/>
  <c r="S287" i="3"/>
  <c r="R160" i="3"/>
  <c r="W405" i="3"/>
  <c r="V325" i="3"/>
  <c r="T197" i="3"/>
  <c r="X407" i="3"/>
  <c r="U328" i="3"/>
  <c r="S187" i="3"/>
  <c r="W402" i="3"/>
  <c r="V327" i="3"/>
  <c r="W175" i="3"/>
  <c r="S301" i="3"/>
  <c r="X60" i="3"/>
  <c r="S393" i="3"/>
  <c r="U307" i="3"/>
  <c r="T107" i="3"/>
  <c r="T328" i="3"/>
  <c r="R257" i="3"/>
  <c r="V147" i="3"/>
  <c r="S226" i="3"/>
  <c r="U316" i="3"/>
  <c r="X219" i="3"/>
  <c r="W375" i="3"/>
  <c r="X297" i="3"/>
  <c r="T190" i="3"/>
  <c r="U72" i="3"/>
  <c r="X294" i="3"/>
  <c r="V132" i="3"/>
  <c r="S386" i="3"/>
  <c r="R211" i="3"/>
  <c r="R157" i="3"/>
  <c r="R79" i="3"/>
  <c r="W173" i="3"/>
  <c r="T452" i="3"/>
  <c r="W373" i="3"/>
  <c r="X214" i="3"/>
  <c r="T580" i="3"/>
  <c r="U531" i="3"/>
  <c r="V477" i="3"/>
  <c r="W409" i="3"/>
  <c r="S304" i="3"/>
  <c r="T366" i="3"/>
  <c r="T189" i="3"/>
  <c r="R478" i="3"/>
  <c r="U439" i="3"/>
  <c r="V390" i="3"/>
  <c r="X321" i="3"/>
  <c r="X199" i="3"/>
  <c r="W596" i="3"/>
  <c r="S560" i="3"/>
  <c r="V523" i="3"/>
  <c r="R487" i="3"/>
  <c r="U450" i="3"/>
  <c r="V402" i="3"/>
  <c r="V341" i="3"/>
  <c r="W237" i="3"/>
  <c r="W605" i="3"/>
  <c r="S569" i="3"/>
  <c r="T530" i="3"/>
  <c r="S489" i="3"/>
  <c r="S445" i="3"/>
  <c r="T390" i="3"/>
  <c r="U310" i="3"/>
  <c r="R101" i="3"/>
  <c r="R612" i="3"/>
  <c r="X570" i="3"/>
  <c r="W529" i="3"/>
  <c r="T486" i="3"/>
  <c r="T444" i="3"/>
  <c r="U389" i="3"/>
  <c r="W303" i="3"/>
  <c r="U91" i="3"/>
  <c r="S470" i="3"/>
  <c r="W422" i="3"/>
  <c r="U359" i="3"/>
  <c r="V252" i="3"/>
  <c r="W604" i="3"/>
  <c r="T561" i="3"/>
  <c r="S520" i="3"/>
  <c r="R479" i="3"/>
  <c r="V434" i="3"/>
  <c r="U374" i="3"/>
  <c r="X283" i="3"/>
  <c r="S157" i="3"/>
  <c r="R344" i="3"/>
  <c r="V282" i="3"/>
  <c r="W145" i="3"/>
  <c r="X398" i="3"/>
  <c r="R319" i="3"/>
  <c r="T168" i="3"/>
  <c r="T403" i="3"/>
  <c r="R322" i="3"/>
  <c r="T177" i="3"/>
  <c r="X395" i="3"/>
  <c r="T321" i="3"/>
  <c r="V165" i="3"/>
  <c r="U289" i="3"/>
  <c r="T450" i="3"/>
  <c r="T386" i="3"/>
  <c r="W300" i="3"/>
  <c r="X55" i="3"/>
  <c r="R326" i="3"/>
  <c r="X247" i="3"/>
  <c r="X135" i="3"/>
  <c r="W216" i="3"/>
  <c r="V309" i="3"/>
  <c r="R213" i="3"/>
  <c r="S371" i="3"/>
  <c r="R293" i="3"/>
  <c r="W184" i="3"/>
  <c r="T47" i="3"/>
  <c r="S284" i="3"/>
  <c r="V104" i="3"/>
  <c r="V381" i="3"/>
  <c r="U171" i="3"/>
  <c r="U119" i="3"/>
  <c r="R51" i="3"/>
  <c r="S121" i="3"/>
  <c r="W244" i="3"/>
  <c r="X115" i="3"/>
  <c r="U205" i="3"/>
  <c r="R305" i="3"/>
  <c r="T205" i="3"/>
  <c r="V366" i="3"/>
  <c r="U290" i="3"/>
  <c r="S174" i="3"/>
  <c r="U361" i="3"/>
  <c r="V278" i="3"/>
  <c r="V84" i="3"/>
  <c r="R377" i="3"/>
  <c r="T149" i="3"/>
  <c r="V106" i="3"/>
  <c r="R34" i="3"/>
  <c r="S43" i="3"/>
  <c r="X337" i="3"/>
  <c r="S272" i="3"/>
  <c r="U98" i="3"/>
  <c r="T394" i="3"/>
  <c r="W305" i="3"/>
  <c r="W116" i="3"/>
  <c r="S394" i="3"/>
  <c r="S312" i="3"/>
  <c r="X130" i="3"/>
  <c r="T391" i="3"/>
  <c r="T301" i="3"/>
  <c r="T127" i="3"/>
  <c r="T280" i="3"/>
  <c r="S441" i="3"/>
  <c r="R375" i="3"/>
  <c r="V284" i="3"/>
  <c r="S383" i="3"/>
  <c r="X316" i="3"/>
  <c r="W241" i="3"/>
  <c r="V89" i="3"/>
  <c r="S196" i="3"/>
  <c r="U300" i="3"/>
  <c r="V195" i="3"/>
  <c r="T364" i="3"/>
  <c r="X284" i="3"/>
  <c r="W151" i="3"/>
  <c r="X356" i="3"/>
  <c r="S270" i="3"/>
  <c r="U58" i="3"/>
  <c r="W358" i="3"/>
  <c r="X137" i="3"/>
  <c r="T57" i="3"/>
  <c r="X276" i="3"/>
  <c r="U280" i="3"/>
  <c r="V439" i="3"/>
  <c r="T353" i="3"/>
  <c r="U80" i="3"/>
  <c r="S571" i="3"/>
  <c r="T522" i="3"/>
  <c r="X466" i="3"/>
  <c r="X394" i="3"/>
  <c r="U271" i="3"/>
  <c r="U344" i="3"/>
  <c r="W507" i="3"/>
  <c r="S471" i="3"/>
  <c r="T430" i="3"/>
  <c r="S380" i="3"/>
  <c r="T306" i="3"/>
  <c r="R151" i="3"/>
  <c r="X589" i="3"/>
  <c r="T553" i="3"/>
  <c r="W516" i="3"/>
  <c r="S480" i="3"/>
  <c r="U442" i="3"/>
  <c r="U393" i="3"/>
  <c r="V326" i="3"/>
  <c r="X210" i="3"/>
  <c r="X598" i="3"/>
  <c r="T562" i="3"/>
  <c r="S521" i="3"/>
  <c r="R480" i="3"/>
  <c r="R436" i="3"/>
  <c r="X379" i="3"/>
  <c r="V287" i="3"/>
  <c r="R148" i="3"/>
  <c r="S605" i="3"/>
  <c r="W561" i="3"/>
  <c r="V520" i="3"/>
  <c r="U479" i="3"/>
  <c r="S435" i="3"/>
  <c r="S375" i="3"/>
  <c r="W285" i="3"/>
  <c r="U504" i="3"/>
  <c r="R461" i="3"/>
  <c r="W410" i="3"/>
  <c r="V344" i="3"/>
  <c r="T226" i="3"/>
  <c r="V595" i="3"/>
  <c r="U554" i="3"/>
  <c r="T513" i="3"/>
  <c r="X469" i="3"/>
  <c r="U422" i="3"/>
  <c r="R363" i="3"/>
  <c r="W259" i="3"/>
  <c r="U26" i="3"/>
  <c r="X334" i="3"/>
  <c r="U267" i="3"/>
  <c r="S15" i="3"/>
  <c r="R392" i="3"/>
  <c r="T302" i="3"/>
  <c r="S96" i="3"/>
  <c r="V389" i="3"/>
  <c r="W308" i="3"/>
  <c r="W115" i="3"/>
  <c r="W386" i="3"/>
  <c r="W297" i="3"/>
  <c r="R61" i="3"/>
  <c r="R275" i="3"/>
  <c r="X438" i="3"/>
  <c r="S372" i="3"/>
  <c r="W274" i="3"/>
  <c r="X380" i="3"/>
  <c r="V314" i="3"/>
  <c r="V235" i="3"/>
  <c r="X65" i="3"/>
  <c r="S185" i="3"/>
  <c r="V295" i="3"/>
  <c r="W190" i="3"/>
  <c r="W359" i="3"/>
  <c r="W273" i="3"/>
  <c r="V140" i="3"/>
  <c r="T352" i="3"/>
  <c r="T267" i="3"/>
  <c r="X286" i="3"/>
  <c r="V349" i="3"/>
  <c r="T125" i="3"/>
  <c r="T35" i="3"/>
  <c r="S247" i="3"/>
  <c r="X243" i="3"/>
  <c r="S434" i="3"/>
  <c r="S345" i="3"/>
  <c r="X616" i="3"/>
  <c r="R568" i="3"/>
  <c r="U519" i="3"/>
  <c r="X462" i="3"/>
  <c r="S390" i="3"/>
  <c r="S258" i="3"/>
  <c r="S337" i="3"/>
  <c r="U505" i="3"/>
  <c r="X468" i="3"/>
  <c r="S427" i="3"/>
  <c r="W376" i="3"/>
  <c r="V300" i="3"/>
  <c r="U130" i="3"/>
  <c r="V587" i="3"/>
  <c r="R551" i="3"/>
  <c r="U514" i="3"/>
  <c r="X477" i="3"/>
  <c r="S439" i="3"/>
  <c r="U390" i="3"/>
  <c r="W321" i="3"/>
  <c r="W199" i="3"/>
  <c r="V596" i="3"/>
  <c r="R560" i="3"/>
  <c r="X518" i="3"/>
  <c r="W477" i="3"/>
  <c r="X432" i="3"/>
  <c r="T372" i="3"/>
  <c r="R279" i="3"/>
  <c r="X123" i="3"/>
  <c r="X602" i="3"/>
  <c r="U559" i="3"/>
  <c r="T518" i="3"/>
  <c r="S477" i="3"/>
  <c r="S429" i="3"/>
  <c r="U371" i="3"/>
  <c r="X277" i="3"/>
  <c r="S502" i="3"/>
  <c r="W458" i="3"/>
  <c r="V407" i="3"/>
  <c r="U339" i="3"/>
  <c r="X206" i="3"/>
  <c r="T593" i="3"/>
  <c r="S552" i="3"/>
  <c r="R511" i="3"/>
  <c r="V467" i="3"/>
  <c r="V419" i="3"/>
  <c r="U358" i="3"/>
  <c r="T242" i="3"/>
  <c r="S214" i="3"/>
  <c r="X331" i="3"/>
  <c r="R262" i="3"/>
  <c r="V444" i="3"/>
  <c r="U387" i="3"/>
  <c r="R299" i="3"/>
  <c r="R12" i="3"/>
  <c r="V384" i="3"/>
  <c r="X298" i="3"/>
  <c r="T69" i="3"/>
  <c r="S381" i="3"/>
  <c r="X293" i="3"/>
  <c r="X357" i="3"/>
  <c r="R265" i="3"/>
  <c r="V436" i="3"/>
  <c r="V363" i="3"/>
  <c r="W264" i="3"/>
  <c r="R374" i="3"/>
  <c r="R310" i="3"/>
  <c r="V229" i="3"/>
  <c r="T40" i="3"/>
  <c r="U174" i="3"/>
  <c r="S293" i="3"/>
  <c r="V179" i="3"/>
  <c r="V350" i="3"/>
  <c r="R268" i="3"/>
  <c r="W127" i="3"/>
  <c r="R350" i="3"/>
  <c r="U258" i="3"/>
  <c r="V275" i="3"/>
  <c r="T347" i="3"/>
  <c r="X153" i="3"/>
  <c r="U11" i="3"/>
  <c r="R238" i="3"/>
  <c r="R206" i="3"/>
  <c r="U429" i="3"/>
  <c r="R338" i="3"/>
  <c r="W613" i="3"/>
  <c r="S565" i="3"/>
  <c r="T516" i="3"/>
  <c r="T459" i="3"/>
  <c r="S385" i="3"/>
  <c r="R245" i="3"/>
  <c r="X328" i="3"/>
  <c r="S503" i="3"/>
  <c r="V466" i="3"/>
  <c r="T424" i="3"/>
  <c r="X372" i="3"/>
  <c r="V294" i="3"/>
  <c r="U102" i="3"/>
  <c r="T585" i="3"/>
  <c r="W548" i="3"/>
  <c r="S512" i="3"/>
  <c r="V475" i="3"/>
  <c r="S436" i="3"/>
  <c r="V387" i="3"/>
  <c r="V316" i="3"/>
  <c r="V183" i="3"/>
  <c r="T594" i="3"/>
  <c r="W557" i="3"/>
  <c r="V516" i="3"/>
  <c r="U475" i="3"/>
  <c r="X429" i="3"/>
  <c r="V368" i="3"/>
  <c r="W271" i="3"/>
  <c r="S93" i="3"/>
  <c r="T598" i="3"/>
  <c r="S557" i="3"/>
  <c r="R516" i="3"/>
  <c r="X474" i="3"/>
  <c r="R426" i="3"/>
  <c r="V367" i="3"/>
  <c r="T269" i="3"/>
  <c r="V497" i="3"/>
  <c r="U456" i="3"/>
  <c r="U404" i="3"/>
  <c r="R335" i="3"/>
  <c r="V192" i="3"/>
  <c r="R591" i="3"/>
  <c r="X549" i="3"/>
  <c r="U506" i="3"/>
  <c r="T465" i="3"/>
  <c r="T416" i="3"/>
  <c r="W353" i="3"/>
  <c r="W233" i="3"/>
  <c r="S202" i="3"/>
  <c r="W328" i="3"/>
  <c r="X245" i="3"/>
  <c r="T442" i="3"/>
  <c r="S379" i="3"/>
  <c r="S295" i="3"/>
  <c r="W446" i="3"/>
  <c r="X381" i="3"/>
  <c r="R291" i="3"/>
  <c r="T41" i="3"/>
  <c r="T378" i="3"/>
  <c r="U285" i="3"/>
  <c r="X354" i="3"/>
  <c r="R249" i="3"/>
  <c r="T434" i="3"/>
  <c r="V360" i="3"/>
  <c r="R259" i="3"/>
  <c r="U369" i="3"/>
  <c r="W307" i="3"/>
  <c r="U226" i="3"/>
  <c r="U12" i="3"/>
  <c r="V169" i="3"/>
  <c r="X287" i="3"/>
  <c r="W157" i="3"/>
  <c r="R346" i="3"/>
  <c r="T262" i="3"/>
  <c r="W121" i="3"/>
  <c r="S343" i="3"/>
  <c r="U252" i="3"/>
  <c r="W272" i="3"/>
  <c r="U340" i="3"/>
  <c r="R53" i="3"/>
  <c r="V156" i="3"/>
  <c r="X228" i="3"/>
  <c r="X94" i="3"/>
  <c r="V276" i="3"/>
  <c r="S146" i="3"/>
  <c r="U341" i="3"/>
  <c r="T259" i="3"/>
  <c r="U96" i="3"/>
  <c r="V338" i="3"/>
  <c r="T249" i="3"/>
  <c r="T264" i="3"/>
  <c r="S322" i="3"/>
  <c r="X288" i="3"/>
  <c r="R150" i="3"/>
  <c r="V198" i="3"/>
  <c r="V60" i="3"/>
  <c r="V134" i="3"/>
  <c r="S339" i="3"/>
  <c r="S250" i="3"/>
  <c r="X74" i="3"/>
  <c r="T336" i="3"/>
  <c r="T243" i="3"/>
  <c r="R240" i="3"/>
  <c r="W310" i="3"/>
  <c r="V286" i="3"/>
  <c r="R106" i="3"/>
  <c r="W192" i="3"/>
  <c r="S50" i="3"/>
  <c r="T496" i="3"/>
  <c r="W459" i="3"/>
  <c r="S415" i="3"/>
  <c r="T361" i="3"/>
  <c r="S273" i="3"/>
  <c r="R615" i="3"/>
  <c r="U578" i="3"/>
  <c r="X541" i="3"/>
  <c r="T505" i="3"/>
  <c r="W468" i="3"/>
  <c r="R427" i="3"/>
  <c r="V376" i="3"/>
  <c r="S300" i="3"/>
  <c r="R129" i="3"/>
  <c r="U587" i="3"/>
  <c r="X550" i="3"/>
  <c r="W509" i="3"/>
  <c r="T466" i="3"/>
  <c r="W417" i="3"/>
  <c r="V355" i="3"/>
  <c r="W246" i="3"/>
  <c r="S195" i="3"/>
  <c r="U591" i="3"/>
  <c r="T550" i="3"/>
  <c r="X506" i="3"/>
  <c r="W465" i="3"/>
  <c r="X416" i="3"/>
  <c r="T354" i="3"/>
  <c r="R236" i="3"/>
  <c r="W490" i="3"/>
  <c r="U449" i="3"/>
  <c r="U392" i="3"/>
  <c r="T314" i="3"/>
  <c r="W142" i="3"/>
  <c r="S584" i="3"/>
  <c r="W540" i="3"/>
  <c r="V499" i="3"/>
  <c r="U458" i="3"/>
  <c r="S404" i="3"/>
  <c r="S334" i="3"/>
  <c r="T206" i="3"/>
  <c r="U155" i="3"/>
  <c r="X315" i="3"/>
  <c r="S224" i="3"/>
  <c r="S433" i="3"/>
  <c r="S365" i="3"/>
  <c r="W256" i="3"/>
  <c r="V437" i="3"/>
  <c r="W367" i="3"/>
  <c r="W261" i="3"/>
  <c r="S430" i="3"/>
  <c r="S361" i="3"/>
  <c r="U260" i="3"/>
  <c r="V339" i="3"/>
  <c r="S222" i="3"/>
  <c r="R416" i="3"/>
  <c r="U348" i="3"/>
  <c r="T232" i="3"/>
  <c r="W355" i="3"/>
  <c r="S291" i="3"/>
  <c r="W205" i="3"/>
  <c r="V265" i="3"/>
  <c r="R122" i="3"/>
  <c r="T265" i="3"/>
  <c r="R128" i="3"/>
  <c r="T332" i="3"/>
  <c r="R244" i="3"/>
  <c r="W62" i="3"/>
  <c r="W331" i="3"/>
  <c r="S234" i="3"/>
  <c r="W224" i="3"/>
  <c r="X303" i="3"/>
  <c r="W279" i="3"/>
  <c r="V45" i="3"/>
  <c r="W149" i="3"/>
  <c r="U74" i="3"/>
  <c r="S309" i="3"/>
  <c r="T212" i="3"/>
  <c r="T426" i="3"/>
  <c r="R353" i="3"/>
  <c r="V245" i="3"/>
  <c r="X423" i="3"/>
  <c r="X358" i="3"/>
  <c r="R251" i="3"/>
  <c r="R421" i="3"/>
  <c r="R349" i="3"/>
  <c r="X238" i="3"/>
  <c r="U330" i="3"/>
  <c r="V193" i="3"/>
  <c r="U411" i="3"/>
  <c r="S330" i="3"/>
  <c r="W215" i="3"/>
  <c r="S351" i="3"/>
  <c r="R280" i="3"/>
  <c r="S186" i="3"/>
  <c r="V253" i="3"/>
  <c r="R98" i="3"/>
  <c r="T253" i="3"/>
  <c r="V87" i="3"/>
  <c r="U325" i="3"/>
  <c r="X234" i="3"/>
  <c r="X150" i="3"/>
  <c r="R318" i="3"/>
  <c r="U215" i="3"/>
  <c r="R183" i="3"/>
  <c r="T275" i="3"/>
  <c r="X224" i="3"/>
  <c r="R17" i="3"/>
  <c r="S67" i="3"/>
  <c r="W541" i="3"/>
  <c r="S505" i="3"/>
  <c r="V468" i="3"/>
  <c r="X426" i="3"/>
  <c r="R376" i="3"/>
  <c r="R300" i="3"/>
  <c r="U127" i="3"/>
  <c r="W49" i="3"/>
  <c r="T582" i="3"/>
  <c r="W545" i="3"/>
  <c r="S509" i="3"/>
  <c r="V472" i="3"/>
  <c r="S432" i="3"/>
  <c r="W382" i="3"/>
  <c r="W309" i="3"/>
  <c r="T163" i="3"/>
  <c r="V481" i="3"/>
  <c r="S444" i="3"/>
  <c r="T395" i="3"/>
  <c r="W329" i="3"/>
  <c r="W217" i="3"/>
  <c r="S600" i="3"/>
  <c r="V563" i="3"/>
  <c r="R527" i="3"/>
  <c r="U490" i="3"/>
  <c r="X453" i="3"/>
  <c r="S407" i="3"/>
  <c r="V348" i="3"/>
  <c r="V251" i="3"/>
  <c r="U111" i="3"/>
  <c r="R347" i="3"/>
  <c r="T295" i="3"/>
  <c r="V197" i="3"/>
  <c r="V428" i="3"/>
  <c r="V373" i="3"/>
  <c r="R309" i="3"/>
  <c r="S212" i="3"/>
  <c r="S426" i="3"/>
  <c r="S376" i="3"/>
  <c r="U315" i="3"/>
  <c r="W204" i="3"/>
  <c r="T423" i="3"/>
  <c r="U375" i="3"/>
  <c r="V304" i="3"/>
  <c r="S194" i="3"/>
  <c r="U333" i="3"/>
  <c r="U238" i="3"/>
  <c r="U443" i="3"/>
  <c r="W397" i="3"/>
  <c r="S333" i="3"/>
  <c r="T248" i="3"/>
  <c r="U385" i="3"/>
  <c r="X332" i="3"/>
  <c r="X282" i="3"/>
  <c r="U223" i="3"/>
  <c r="W98" i="3"/>
  <c r="U244" i="3"/>
  <c r="R164" i="3"/>
  <c r="X311" i="3"/>
  <c r="U256" i="3"/>
  <c r="R185" i="3"/>
  <c r="V382" i="3"/>
  <c r="V334" i="3"/>
  <c r="W287" i="3"/>
  <c r="V219" i="3"/>
  <c r="W106" i="3"/>
  <c r="W60" i="3"/>
  <c r="T320" i="3"/>
  <c r="V261" i="3"/>
  <c r="V188" i="3"/>
  <c r="W227" i="3"/>
  <c r="R361" i="3"/>
  <c r="V269" i="3"/>
  <c r="S130" i="3"/>
  <c r="S205" i="3"/>
  <c r="R166" i="3"/>
  <c r="R181" i="3"/>
  <c r="T272" i="3"/>
  <c r="U136" i="3"/>
  <c r="X211" i="3"/>
  <c r="V164" i="3"/>
  <c r="V273" i="3"/>
  <c r="V19" i="3"/>
  <c r="S31" i="3"/>
  <c r="V127" i="3"/>
  <c r="S163" i="3"/>
  <c r="X177" i="3"/>
  <c r="R270" i="3"/>
  <c r="T105" i="3"/>
  <c r="X188" i="3"/>
  <c r="X138" i="3"/>
  <c r="T255" i="3"/>
  <c r="R13" i="3"/>
  <c r="V55" i="3"/>
  <c r="W122" i="3"/>
  <c r="X77" i="3"/>
  <c r="T238" i="3"/>
  <c r="U152" i="3"/>
  <c r="T307" i="3"/>
  <c r="T250" i="3"/>
  <c r="T174" i="3"/>
  <c r="R378" i="3"/>
  <c r="R330" i="3"/>
  <c r="S282" i="3"/>
  <c r="X212" i="3"/>
  <c r="T87" i="3"/>
  <c r="S35" i="3"/>
  <c r="U313" i="3"/>
  <c r="U255" i="3"/>
  <c r="R162" i="3"/>
  <c r="W221" i="3"/>
  <c r="X351" i="3"/>
  <c r="R261" i="3"/>
  <c r="W14" i="3"/>
  <c r="T169" i="3"/>
  <c r="W159" i="3"/>
  <c r="X168" i="3"/>
  <c r="U265" i="3"/>
  <c r="U92" i="3"/>
  <c r="X176" i="3"/>
  <c r="X124" i="3"/>
  <c r="S246" i="3"/>
  <c r="U53" i="3"/>
  <c r="W50" i="3"/>
  <c r="T98" i="3"/>
  <c r="X30" i="3"/>
  <c r="X25" i="3"/>
  <c r="V49" i="3"/>
  <c r="X83" i="3"/>
  <c r="R139" i="3"/>
  <c r="W70" i="3"/>
  <c r="W218" i="3"/>
  <c r="X24" i="3"/>
  <c r="X86" i="3"/>
  <c r="W44" i="3"/>
  <c r="T410" i="3"/>
  <c r="R356" i="3"/>
  <c r="T291" i="3"/>
  <c r="R131" i="3"/>
  <c r="U412" i="3"/>
  <c r="X361" i="3"/>
  <c r="T286" i="3"/>
  <c r="R144" i="3"/>
  <c r="X411" i="3"/>
  <c r="R352" i="3"/>
  <c r="V280" i="3"/>
  <c r="T141" i="3"/>
  <c r="X307" i="3"/>
  <c r="U202" i="3"/>
  <c r="R432" i="3"/>
  <c r="W377" i="3"/>
  <c r="X313" i="3"/>
  <c r="S221" i="3"/>
  <c r="S367" i="3"/>
  <c r="S319" i="3"/>
  <c r="W268" i="3"/>
  <c r="S191" i="3"/>
  <c r="U27" i="3"/>
  <c r="S229" i="3"/>
  <c r="V115" i="3"/>
  <c r="R298" i="3"/>
  <c r="S241" i="3"/>
  <c r="X140" i="3"/>
  <c r="X368" i="3"/>
  <c r="S323" i="3"/>
  <c r="S265" i="3"/>
  <c r="T195" i="3"/>
  <c r="X49" i="3"/>
  <c r="V354" i="3"/>
  <c r="T304" i="3"/>
  <c r="T246" i="3"/>
  <c r="X93" i="3"/>
  <c r="U177" i="3"/>
  <c r="R345" i="3"/>
  <c r="T221" i="3"/>
  <c r="T284" i="3"/>
  <c r="T130" i="3"/>
  <c r="X122" i="3"/>
  <c r="W129" i="3"/>
  <c r="W235" i="3"/>
  <c r="S78" i="3"/>
  <c r="R125" i="3"/>
  <c r="W48" i="3"/>
  <c r="W208" i="3"/>
  <c r="W18" i="3"/>
  <c r="R82" i="3"/>
  <c r="U19" i="3"/>
  <c r="T187" i="3"/>
  <c r="W57" i="3"/>
  <c r="R69" i="3"/>
  <c r="U261" i="3"/>
  <c r="S115" i="3"/>
  <c r="W101" i="3"/>
  <c r="V122" i="3"/>
  <c r="X209" i="3"/>
  <c r="S22" i="3"/>
  <c r="S117" i="3"/>
  <c r="W37" i="3"/>
  <c r="S203" i="3"/>
  <c r="V177" i="3"/>
  <c r="U210" i="3"/>
  <c r="W39" i="3"/>
  <c r="U523" i="3"/>
  <c r="X486" i="3"/>
  <c r="S450" i="3"/>
  <c r="U402" i="3"/>
  <c r="T341" i="3"/>
  <c r="T237" i="3"/>
  <c r="T219" i="3"/>
  <c r="V600" i="3"/>
  <c r="R564" i="3"/>
  <c r="U527" i="3"/>
  <c r="X490" i="3"/>
  <c r="T454" i="3"/>
  <c r="W407" i="3"/>
  <c r="U349" i="3"/>
  <c r="W252" i="3"/>
  <c r="X499" i="3"/>
  <c r="T463" i="3"/>
  <c r="X419" i="3"/>
  <c r="U367" i="3"/>
  <c r="W284" i="3"/>
  <c r="X44" i="3"/>
  <c r="X581" i="3"/>
  <c r="T545" i="3"/>
  <c r="W508" i="3"/>
  <c r="S472" i="3"/>
  <c r="V431" i="3"/>
  <c r="S382" i="3"/>
  <c r="T308" i="3"/>
  <c r="R161" i="3"/>
  <c r="T135" i="3"/>
  <c r="U322" i="3"/>
  <c r="U251" i="3"/>
  <c r="X43" i="3"/>
  <c r="S401" i="3"/>
  <c r="X346" i="3"/>
  <c r="X261" i="3"/>
  <c r="V41" i="3"/>
  <c r="V405" i="3"/>
  <c r="V343" i="3"/>
  <c r="V266" i="3"/>
  <c r="R96" i="3"/>
  <c r="S398" i="3"/>
  <c r="X339" i="3"/>
  <c r="W265" i="3"/>
  <c r="X360" i="3"/>
  <c r="W293" i="3"/>
  <c r="T175" i="3"/>
  <c r="T418" i="3"/>
  <c r="U366" i="3"/>
  <c r="R304" i="3"/>
  <c r="S173" i="3"/>
  <c r="R358" i="3"/>
  <c r="T312" i="3"/>
  <c r="X250" i="3"/>
  <c r="R170" i="3"/>
  <c r="V279" i="3"/>
  <c r="T209" i="3"/>
  <c r="T77" i="3"/>
  <c r="W290" i="3"/>
  <c r="X222" i="3"/>
  <c r="W114" i="3"/>
  <c r="R362" i="3"/>
  <c r="U309" i="3"/>
  <c r="S253" i="3"/>
  <c r="S179" i="3"/>
  <c r="S139" i="3"/>
  <c r="U345" i="3"/>
  <c r="T297" i="3"/>
  <c r="R225" i="3"/>
  <c r="W289" i="3"/>
  <c r="T150" i="3"/>
  <c r="R313" i="3"/>
  <c r="X154" i="3"/>
  <c r="T252" i="3"/>
  <c r="X110" i="3"/>
  <c r="W88" i="3"/>
  <c r="T114" i="3"/>
  <c r="V201" i="3"/>
  <c r="R258" i="3"/>
  <c r="V108" i="3"/>
  <c r="S26" i="3"/>
  <c r="T173" i="3"/>
  <c r="S175" i="3"/>
  <c r="X205" i="3"/>
  <c r="X21" i="3"/>
  <c r="W71" i="3"/>
  <c r="W81" i="3"/>
  <c r="S161" i="3"/>
  <c r="T148" i="3"/>
  <c r="X181" i="3"/>
  <c r="W13" i="3"/>
  <c r="R274" i="3"/>
  <c r="R201" i="3"/>
  <c r="T51" i="3"/>
  <c r="S285" i="3"/>
  <c r="V216" i="3"/>
  <c r="U97" i="3"/>
  <c r="U357" i="3"/>
  <c r="X304" i="3"/>
  <c r="R247" i="3"/>
  <c r="U168" i="3"/>
  <c r="X126" i="3"/>
  <c r="X340" i="3"/>
  <c r="U292" i="3"/>
  <c r="X218" i="3"/>
  <c r="U278" i="3"/>
  <c r="T132" i="3"/>
  <c r="U308" i="3"/>
  <c r="W143" i="3"/>
  <c r="S243" i="3"/>
  <c r="V97" i="3"/>
  <c r="W28" i="3"/>
  <c r="S56" i="3"/>
  <c r="W195" i="3"/>
  <c r="X248" i="3"/>
  <c r="X48" i="3"/>
  <c r="V59" i="3"/>
  <c r="X157" i="3"/>
  <c r="V138" i="3"/>
  <c r="S133" i="3"/>
  <c r="X197" i="3"/>
  <c r="V230" i="3"/>
  <c r="V43" i="3"/>
  <c r="W53" i="3"/>
  <c r="V120" i="3"/>
  <c r="W133" i="3"/>
  <c r="S128" i="3"/>
  <c r="S83" i="3"/>
  <c r="V186" i="3"/>
  <c r="W223" i="3"/>
  <c r="W188" i="3"/>
  <c r="X291" i="3"/>
  <c r="V103" i="3"/>
  <c r="T109" i="3"/>
  <c r="X103" i="3"/>
  <c r="S44" i="3"/>
  <c r="W389" i="3"/>
  <c r="T322" i="3"/>
  <c r="W229" i="3"/>
  <c r="X439" i="3"/>
  <c r="T387" i="3"/>
  <c r="T325" i="3"/>
  <c r="X239" i="3"/>
  <c r="U432" i="3"/>
  <c r="R384" i="3"/>
  <c r="V324" i="3"/>
  <c r="T222" i="3"/>
  <c r="V342" i="3"/>
  <c r="T270" i="3"/>
  <c r="T30" i="3"/>
  <c r="V404" i="3"/>
  <c r="U351" i="3"/>
  <c r="U269" i="3"/>
  <c r="T85" i="3"/>
  <c r="V346" i="3"/>
  <c r="V293" i="3"/>
  <c r="V232" i="3"/>
  <c r="U141" i="3"/>
  <c r="V256" i="3"/>
  <c r="S180" i="3"/>
  <c r="X11" i="3"/>
  <c r="S268" i="3"/>
  <c r="V200" i="3"/>
  <c r="T63" i="3"/>
  <c r="W343" i="3"/>
  <c r="U295" i="3"/>
  <c r="X237" i="3"/>
  <c r="S134" i="3"/>
  <c r="U94" i="3"/>
  <c r="R334" i="3"/>
  <c r="R273" i="3"/>
  <c r="X203" i="3"/>
  <c r="X269" i="3"/>
  <c r="X383" i="3"/>
  <c r="V283" i="3"/>
  <c r="R44" i="3"/>
  <c r="V215" i="3"/>
  <c r="R29" i="3"/>
  <c r="T10" i="3"/>
  <c r="W283" i="3"/>
  <c r="W162" i="3"/>
  <c r="U221" i="3"/>
  <c r="W176" i="3"/>
  <c r="W282" i="3"/>
  <c r="T99" i="3"/>
  <c r="T70" i="3"/>
  <c r="R55" i="3"/>
  <c r="X147" i="3"/>
  <c r="V210" i="3"/>
  <c r="R175" i="3"/>
  <c r="X192" i="3"/>
  <c r="V274" i="3"/>
  <c r="T146" i="3"/>
  <c r="X216" i="3"/>
  <c r="W170" i="3"/>
  <c r="S278" i="3"/>
  <c r="V42" i="3"/>
  <c r="W55" i="3"/>
  <c r="T25" i="3"/>
  <c r="U197" i="3"/>
  <c r="T86" i="3"/>
  <c r="U206" i="3"/>
  <c r="X128" i="3"/>
  <c r="X50" i="3"/>
  <c r="W45" i="3"/>
  <c r="S77" i="3"/>
  <c r="T201" i="3"/>
  <c r="T123" i="3"/>
  <c r="T45" i="3"/>
  <c r="X117" i="3"/>
  <c r="X39" i="3"/>
  <c r="T37" i="3"/>
  <c r="U195" i="3"/>
  <c r="S199" i="3"/>
  <c r="S257" i="3"/>
  <c r="V131" i="3"/>
  <c r="W421" i="3"/>
  <c r="W384" i="3"/>
  <c r="W337" i="3"/>
  <c r="X281" i="3"/>
  <c r="V187" i="3"/>
  <c r="T435" i="3"/>
  <c r="W398" i="3"/>
  <c r="X355" i="3"/>
  <c r="V305" i="3"/>
  <c r="T229" i="3"/>
  <c r="X443" i="3"/>
  <c r="T407" i="3"/>
  <c r="R367" i="3"/>
  <c r="X317" i="3"/>
  <c r="V249" i="3"/>
  <c r="W110" i="3"/>
  <c r="T324" i="3"/>
  <c r="S260" i="3"/>
  <c r="V139" i="3"/>
  <c r="U427" i="3"/>
  <c r="X390" i="3"/>
  <c r="T345" i="3"/>
  <c r="T293" i="3"/>
  <c r="V208" i="3"/>
  <c r="V378" i="3"/>
  <c r="R342" i="3"/>
  <c r="U305" i="3"/>
  <c r="R263" i="3"/>
  <c r="V213" i="3"/>
  <c r="S129" i="3"/>
  <c r="S271" i="3"/>
  <c r="R223" i="3"/>
  <c r="R147" i="3"/>
  <c r="R321" i="3"/>
  <c r="T282" i="3"/>
  <c r="R235" i="3"/>
  <c r="S169" i="3"/>
  <c r="T38" i="3"/>
  <c r="S355" i="3"/>
  <c r="V318" i="3"/>
  <c r="T279" i="3"/>
  <c r="X231" i="3"/>
  <c r="V163" i="3"/>
  <c r="W23" i="3"/>
  <c r="S21" i="3"/>
  <c r="U329" i="3"/>
  <c r="X289" i="3"/>
  <c r="S240" i="3"/>
  <c r="V150" i="3"/>
  <c r="S255" i="3"/>
  <c r="V111" i="3"/>
  <c r="V333" i="3"/>
  <c r="X251" i="3"/>
  <c r="T102" i="3"/>
  <c r="X272" i="3"/>
  <c r="T196" i="3"/>
  <c r="W84" i="3"/>
  <c r="T140" i="3"/>
  <c r="U207" i="3"/>
  <c r="T101" i="3"/>
  <c r="V258" i="3"/>
  <c r="W177" i="3"/>
  <c r="U50" i="3"/>
  <c r="W203" i="3"/>
  <c r="V95" i="3"/>
  <c r="S155" i="3"/>
  <c r="W103" i="3"/>
  <c r="W266" i="3"/>
  <c r="U188" i="3"/>
  <c r="U70" i="3"/>
  <c r="V199" i="3"/>
  <c r="V121" i="3"/>
  <c r="U43" i="3"/>
  <c r="U38" i="3"/>
  <c r="X69" i="3"/>
  <c r="R194" i="3"/>
  <c r="R116" i="3"/>
  <c r="R38" i="3"/>
  <c r="V110" i="3"/>
  <c r="V32" i="3"/>
  <c r="X34" i="3"/>
  <c r="V190" i="3"/>
  <c r="V194" i="3"/>
  <c r="U419" i="3"/>
  <c r="R382" i="3"/>
  <c r="W334" i="3"/>
  <c r="T277" i="3"/>
  <c r="W178" i="3"/>
  <c r="R433" i="3"/>
  <c r="U396" i="3"/>
  <c r="W352" i="3"/>
  <c r="S302" i="3"/>
  <c r="X223" i="3"/>
  <c r="V441" i="3"/>
  <c r="R405" i="3"/>
  <c r="S364" i="3"/>
  <c r="W314" i="3"/>
  <c r="W243" i="3"/>
  <c r="R90" i="3"/>
  <c r="S321" i="3"/>
  <c r="U254" i="3"/>
  <c r="U125" i="3"/>
  <c r="S425" i="3"/>
  <c r="V388" i="3"/>
  <c r="T342" i="3"/>
  <c r="R289" i="3"/>
  <c r="R202" i="3"/>
  <c r="T376" i="3"/>
  <c r="W339" i="3"/>
  <c r="S303" i="3"/>
  <c r="R260" i="3"/>
  <c r="W209" i="3"/>
  <c r="U123" i="3"/>
  <c r="U268" i="3"/>
  <c r="R220" i="3"/>
  <c r="S141" i="3"/>
  <c r="W318" i="3"/>
  <c r="U279" i="3"/>
  <c r="R232" i="3"/>
  <c r="X163" i="3"/>
  <c r="X23" i="3"/>
  <c r="X352" i="3"/>
  <c r="T316" i="3"/>
  <c r="U276" i="3"/>
  <c r="W228" i="3"/>
  <c r="V157" i="3"/>
  <c r="W156" i="3"/>
  <c r="W363" i="3"/>
  <c r="S327" i="3"/>
  <c r="R287" i="3"/>
  <c r="S237" i="3"/>
  <c r="W138" i="3"/>
  <c r="R243" i="3"/>
  <c r="X71" i="3"/>
  <c r="U324" i="3"/>
  <c r="V239" i="3"/>
  <c r="S57" i="3"/>
  <c r="W263" i="3"/>
  <c r="U184" i="3"/>
  <c r="S63" i="3"/>
  <c r="T126" i="3"/>
  <c r="X195" i="3"/>
  <c r="R84" i="3"/>
  <c r="U249" i="3"/>
  <c r="W165" i="3"/>
  <c r="X27" i="3"/>
  <c r="X191" i="3"/>
  <c r="X76" i="3"/>
  <c r="S142" i="3"/>
  <c r="U86" i="3"/>
  <c r="V257" i="3"/>
  <c r="U176" i="3"/>
  <c r="R48" i="3"/>
  <c r="W189" i="3"/>
  <c r="W111" i="3"/>
  <c r="W33" i="3"/>
  <c r="U28" i="3"/>
  <c r="S60" i="3"/>
  <c r="T184" i="3"/>
  <c r="T106" i="3"/>
  <c r="R28" i="3"/>
  <c r="W100" i="3"/>
  <c r="R22" i="3"/>
  <c r="W29" i="3"/>
  <c r="U156" i="3"/>
  <c r="V162" i="3"/>
  <c r="V151" i="3"/>
  <c r="R158" i="3"/>
  <c r="V240" i="3"/>
  <c r="S74" i="3"/>
  <c r="X414" i="3"/>
  <c r="U376" i="3"/>
  <c r="V328" i="3"/>
  <c r="R267" i="3"/>
  <c r="W158" i="3"/>
  <c r="U428" i="3"/>
  <c r="X391" i="3"/>
  <c r="W346" i="3"/>
  <c r="R295" i="3"/>
  <c r="R212" i="3"/>
  <c r="R437" i="3"/>
  <c r="U400" i="3"/>
  <c r="S358" i="3"/>
  <c r="R308" i="3"/>
  <c r="S233" i="3"/>
  <c r="X32" i="3"/>
  <c r="U314" i="3"/>
  <c r="V243" i="3"/>
  <c r="X88" i="3"/>
  <c r="V420" i="3"/>
  <c r="U383" i="3"/>
  <c r="S336" i="3"/>
  <c r="X279" i="3"/>
  <c r="V182" i="3"/>
  <c r="W371" i="3"/>
  <c r="S335" i="3"/>
  <c r="U298" i="3"/>
  <c r="X253" i="3"/>
  <c r="U201" i="3"/>
  <c r="T108" i="3"/>
  <c r="W262" i="3"/>
  <c r="T213" i="3"/>
  <c r="W128" i="3"/>
  <c r="S314" i="3"/>
  <c r="X273" i="3"/>
  <c r="X225" i="3"/>
  <c r="T152" i="3"/>
  <c r="X384" i="3"/>
  <c r="T348" i="3"/>
  <c r="W311" i="3"/>
  <c r="X270" i="3"/>
  <c r="W222" i="3"/>
  <c r="R146" i="3"/>
  <c r="X144" i="3"/>
  <c r="S359" i="3"/>
  <c r="V322" i="3"/>
  <c r="T281" i="3"/>
  <c r="R231" i="3"/>
  <c r="X111" i="3"/>
  <c r="X230" i="3"/>
  <c r="U18" i="3"/>
  <c r="T315" i="3"/>
  <c r="U227" i="3"/>
  <c r="S159" i="3"/>
  <c r="V254" i="3"/>
  <c r="U172" i="3"/>
  <c r="W40" i="3"/>
  <c r="T110" i="3"/>
  <c r="X183" i="3"/>
  <c r="S62" i="3"/>
  <c r="T240" i="3"/>
  <c r="X152" i="3"/>
  <c r="T260" i="3"/>
  <c r="X179" i="3"/>
  <c r="W54" i="3"/>
  <c r="U128" i="3"/>
  <c r="S65" i="3"/>
  <c r="U248" i="3"/>
  <c r="T164" i="3"/>
  <c r="S25" i="3"/>
  <c r="R180" i="3"/>
  <c r="R102" i="3"/>
  <c r="U23" i="3"/>
  <c r="X17" i="3"/>
  <c r="T50" i="3"/>
  <c r="V174" i="3"/>
  <c r="V96" i="3"/>
  <c r="U17" i="3"/>
  <c r="R91" i="3"/>
  <c r="W117" i="3"/>
  <c r="T71" i="3"/>
  <c r="U117" i="3"/>
  <c r="R126" i="3"/>
  <c r="V99" i="3"/>
  <c r="W20" i="3"/>
  <c r="T15" i="3"/>
  <c r="X47" i="3"/>
  <c r="S172" i="3"/>
  <c r="S94" i="3"/>
  <c r="X14" i="3"/>
  <c r="V88" i="3"/>
  <c r="T115" i="3"/>
  <c r="W68" i="3"/>
  <c r="V112" i="3"/>
  <c r="U121" i="3"/>
  <c r="S97" i="3"/>
  <c r="R18" i="3"/>
  <c r="V12" i="3"/>
  <c r="U45" i="3"/>
  <c r="W169" i="3"/>
  <c r="V91" i="3"/>
  <c r="S12" i="3"/>
  <c r="S86" i="3"/>
  <c r="X112" i="3"/>
  <c r="T66" i="3"/>
  <c r="U78" i="3"/>
  <c r="U89" i="3"/>
  <c r="T218" i="3"/>
  <c r="X141" i="3"/>
  <c r="W247" i="3"/>
  <c r="U163" i="3"/>
  <c r="V23" i="3"/>
  <c r="T97" i="3"/>
  <c r="X174" i="3"/>
  <c r="S45" i="3"/>
  <c r="U233" i="3"/>
  <c r="S143" i="3"/>
  <c r="U253" i="3"/>
  <c r="X170" i="3"/>
  <c r="X37" i="3"/>
  <c r="R117" i="3"/>
  <c r="V48" i="3"/>
  <c r="V241" i="3"/>
  <c r="W154" i="3"/>
  <c r="U103" i="3"/>
  <c r="W172" i="3"/>
  <c r="W94" i="3"/>
  <c r="U15" i="3"/>
  <c r="R121" i="3"/>
  <c r="R43" i="3"/>
  <c r="T167" i="3"/>
  <c r="S89" i="3"/>
  <c r="W161" i="3"/>
  <c r="W83" i="3"/>
  <c r="R108" i="3"/>
  <c r="U61" i="3"/>
  <c r="V73" i="3"/>
  <c r="X84" i="3"/>
  <c r="R165" i="3"/>
  <c r="T26" i="3"/>
  <c r="U108" i="3"/>
  <c r="V37" i="3"/>
  <c r="R237" i="3"/>
  <c r="S148" i="3"/>
  <c r="V94" i="3"/>
  <c r="X167" i="3"/>
  <c r="X89" i="3"/>
  <c r="R10" i="3"/>
  <c r="S116" i="3"/>
  <c r="S38" i="3"/>
  <c r="T162" i="3"/>
  <c r="T84" i="3"/>
  <c r="X156" i="3"/>
  <c r="X78" i="3"/>
  <c r="V100" i="3"/>
  <c r="S54" i="3"/>
  <c r="U39" i="3"/>
  <c r="X52" i="3"/>
  <c r="R440" i="3"/>
  <c r="U403" i="3"/>
  <c r="S362" i="3"/>
  <c r="U312" i="3"/>
  <c r="U240" i="3"/>
  <c r="V69" i="3"/>
  <c r="R417" i="3"/>
  <c r="R379" i="3"/>
  <c r="U331" i="3"/>
  <c r="X271" i="3"/>
  <c r="S168" i="3"/>
  <c r="V425" i="3"/>
  <c r="R389" i="3"/>
  <c r="X342" i="3"/>
  <c r="R290" i="3"/>
  <c r="W202" i="3"/>
  <c r="W348" i="3"/>
  <c r="V297" i="3"/>
  <c r="R216" i="3"/>
  <c r="W445" i="3"/>
  <c r="S409" i="3"/>
  <c r="T369" i="3"/>
  <c r="V320" i="3"/>
  <c r="S254" i="3"/>
  <c r="S124" i="3"/>
  <c r="T360" i="3"/>
  <c r="W323" i="3"/>
  <c r="V285" i="3"/>
  <c r="W238" i="3"/>
  <c r="V175" i="3"/>
  <c r="U52" i="3"/>
  <c r="U247" i="3"/>
  <c r="X190" i="3"/>
  <c r="W87" i="3"/>
  <c r="W302" i="3"/>
  <c r="U259" i="3"/>
  <c r="R209" i="3"/>
  <c r="X121" i="3"/>
  <c r="U373" i="3"/>
  <c r="X336" i="3"/>
  <c r="T300" i="3"/>
  <c r="S256" i="3"/>
  <c r="R205" i="3"/>
  <c r="X113" i="3"/>
  <c r="S112" i="3"/>
  <c r="W347" i="3"/>
  <c r="X308" i="3"/>
  <c r="V264" i="3"/>
  <c r="V211" i="3"/>
  <c r="R21" i="3"/>
  <c r="T203" i="3"/>
  <c r="S370" i="3"/>
  <c r="X296" i="3"/>
  <c r="T198" i="3"/>
  <c r="R109" i="3"/>
  <c r="T236" i="3"/>
  <c r="T147" i="3"/>
  <c r="S190" i="3"/>
  <c r="S73" i="3"/>
  <c r="V159" i="3"/>
  <c r="R16" i="3"/>
  <c r="R222" i="3"/>
  <c r="X125" i="3"/>
  <c r="R242" i="3"/>
  <c r="T155" i="3"/>
  <c r="U203" i="3"/>
  <c r="S95" i="3"/>
  <c r="W19" i="3"/>
  <c r="S230" i="3"/>
  <c r="U138" i="3"/>
  <c r="U81" i="3"/>
  <c r="V160" i="3"/>
  <c r="U82" i="3"/>
  <c r="U77" i="3"/>
  <c r="X108" i="3"/>
  <c r="W30" i="3"/>
  <c r="R155" i="3"/>
  <c r="R77" i="3"/>
  <c r="V149" i="3"/>
  <c r="V71" i="3"/>
  <c r="U88" i="3"/>
  <c r="S32" i="3"/>
  <c r="U34" i="3"/>
  <c r="T48" i="3"/>
  <c r="S177" i="3"/>
  <c r="X66" i="3"/>
  <c r="S227" i="3"/>
  <c r="X133" i="3"/>
  <c r="R178" i="3"/>
  <c r="S51" i="3"/>
  <c r="U146" i="3"/>
  <c r="R286" i="3"/>
  <c r="U212" i="3"/>
  <c r="V109" i="3"/>
  <c r="X232" i="3"/>
  <c r="U142" i="3"/>
  <c r="W191" i="3"/>
  <c r="W76" i="3"/>
  <c r="S294" i="3"/>
  <c r="R221" i="3"/>
  <c r="T124" i="3"/>
  <c r="V58" i="3"/>
  <c r="W150" i="3"/>
  <c r="W72" i="3"/>
  <c r="W67" i="3"/>
  <c r="S99" i="3"/>
  <c r="S20" i="3"/>
  <c r="T145" i="3"/>
  <c r="T67" i="3"/>
  <c r="X139" i="3"/>
  <c r="W61" i="3"/>
  <c r="W78" i="3"/>
  <c r="U29" i="3"/>
  <c r="R127" i="3"/>
  <c r="T16" i="3"/>
  <c r="T65" i="3"/>
  <c r="W96" i="3"/>
  <c r="V17" i="3"/>
  <c r="X142" i="3"/>
  <c r="X64" i="3"/>
  <c r="T137" i="3"/>
  <c r="T59" i="3"/>
  <c r="T76" i="3"/>
  <c r="X26" i="3"/>
  <c r="S122" i="3"/>
  <c r="W11" i="3"/>
  <c r="V128" i="3"/>
  <c r="W179" i="3"/>
  <c r="V54" i="3"/>
  <c r="R285" i="3"/>
  <c r="T211" i="3"/>
  <c r="X107" i="3"/>
  <c r="U36" i="3"/>
  <c r="R141" i="3"/>
  <c r="R63" i="3"/>
  <c r="R58" i="3"/>
  <c r="T89" i="3"/>
  <c r="W212" i="3"/>
  <c r="V135" i="3"/>
  <c r="V57" i="3"/>
  <c r="R130" i="3"/>
  <c r="R52" i="3"/>
  <c r="X73" i="3"/>
  <c r="W21" i="3"/>
  <c r="R88" i="3"/>
  <c r="S136" i="3"/>
  <c r="S58" i="3"/>
  <c r="S53" i="3"/>
  <c r="U84" i="3"/>
  <c r="S208" i="3"/>
  <c r="W130" i="3"/>
  <c r="V52" i="3"/>
  <c r="S125" i="3"/>
  <c r="S47" i="3"/>
  <c r="V61" i="3"/>
  <c r="T200" i="3"/>
  <c r="R49" i="3"/>
  <c r="U183" i="3"/>
  <c r="R72" i="3"/>
  <c r="S267" i="3"/>
  <c r="V218" i="3"/>
  <c r="T138" i="3"/>
  <c r="T379" i="3"/>
  <c r="W342" i="3"/>
  <c r="S306" i="3"/>
  <c r="R264" i="3"/>
  <c r="W214" i="3"/>
  <c r="S131" i="3"/>
  <c r="R136" i="3"/>
  <c r="R282" i="3"/>
  <c r="U245" i="3"/>
  <c r="X207" i="3"/>
  <c r="S160" i="3"/>
  <c r="S102" i="3"/>
  <c r="T17" i="3"/>
  <c r="T153" i="3"/>
  <c r="W92" i="3"/>
  <c r="V217" i="3"/>
  <c r="X171" i="3"/>
  <c r="W118" i="3"/>
  <c r="R40" i="3"/>
  <c r="W267" i="3"/>
  <c r="S231" i="3"/>
  <c r="V189" i="3"/>
  <c r="R140" i="3"/>
  <c r="X72" i="3"/>
  <c r="S251" i="3"/>
  <c r="U214" i="3"/>
  <c r="R168" i="3"/>
  <c r="S113" i="3"/>
  <c r="W32" i="3"/>
  <c r="W167" i="3"/>
  <c r="W112" i="3"/>
  <c r="V31" i="3"/>
  <c r="W42" i="3"/>
  <c r="X275" i="3"/>
  <c r="T239" i="3"/>
  <c r="U200" i="3"/>
  <c r="U151" i="3"/>
  <c r="T90" i="3"/>
  <c r="X98" i="3"/>
  <c r="X12" i="3"/>
  <c r="T170" i="3"/>
  <c r="T131" i="3"/>
  <c r="T92" i="3"/>
  <c r="T53" i="3"/>
  <c r="W12" i="3"/>
  <c r="S48" i="3"/>
  <c r="V118" i="3"/>
  <c r="V79" i="3"/>
  <c r="V40" i="3"/>
  <c r="V203" i="3"/>
  <c r="W164" i="3"/>
  <c r="W125" i="3"/>
  <c r="W86" i="3"/>
  <c r="W47" i="3"/>
  <c r="T159" i="3"/>
  <c r="T120" i="3"/>
  <c r="T81" i="3"/>
  <c r="T42" i="3"/>
  <c r="U110" i="3"/>
  <c r="U71" i="3"/>
  <c r="U32" i="3"/>
  <c r="X63" i="3"/>
  <c r="T24" i="3"/>
  <c r="R193" i="3"/>
  <c r="R154" i="3"/>
  <c r="R115" i="3"/>
  <c r="R76" i="3"/>
  <c r="R37" i="3"/>
  <c r="V124" i="3"/>
  <c r="V85" i="3"/>
  <c r="V46" i="3"/>
  <c r="X196" i="3"/>
  <c r="T160" i="3"/>
  <c r="W123" i="3"/>
  <c r="S87" i="3"/>
  <c r="V50" i="3"/>
  <c r="R14" i="3"/>
  <c r="X172" i="3"/>
  <c r="U46" i="3"/>
  <c r="T261" i="3"/>
  <c r="U211" i="3"/>
  <c r="V125" i="3"/>
  <c r="W374" i="3"/>
  <c r="S338" i="3"/>
  <c r="V301" i="3"/>
  <c r="X257" i="3"/>
  <c r="R207" i="3"/>
  <c r="S118" i="3"/>
  <c r="V123" i="3"/>
  <c r="U277" i="3"/>
  <c r="X240" i="3"/>
  <c r="T202" i="3"/>
  <c r="W153" i="3"/>
  <c r="V93" i="3"/>
  <c r="R196" i="3"/>
  <c r="X146" i="3"/>
  <c r="S84" i="3"/>
  <c r="V212" i="3"/>
  <c r="X165" i="3"/>
  <c r="W109" i="3"/>
  <c r="T28" i="3"/>
  <c r="S263" i="3"/>
  <c r="V226" i="3"/>
  <c r="W183" i="3"/>
  <c r="R133" i="3"/>
  <c r="X61" i="3"/>
  <c r="V246" i="3"/>
  <c r="S209" i="3"/>
  <c r="X161" i="3"/>
  <c r="T104" i="3"/>
  <c r="T20" i="3"/>
  <c r="V161" i="3"/>
  <c r="S104" i="3"/>
  <c r="X19" i="3"/>
  <c r="U31" i="3"/>
  <c r="T271" i="3"/>
  <c r="W234" i="3"/>
  <c r="T194" i="3"/>
  <c r="R145" i="3"/>
  <c r="V81" i="3"/>
  <c r="S90" i="3"/>
  <c r="S204" i="3"/>
  <c r="U165" i="3"/>
  <c r="U126" i="3"/>
  <c r="U87" i="3"/>
  <c r="U48" i="3"/>
  <c r="T82" i="3"/>
  <c r="T43" i="3"/>
  <c r="W113" i="3"/>
  <c r="W74" i="3"/>
  <c r="W35" i="3"/>
  <c r="X198" i="3"/>
  <c r="X159" i="3"/>
  <c r="X120" i="3"/>
  <c r="X81" i="3"/>
  <c r="X42" i="3"/>
  <c r="U154" i="3"/>
  <c r="U115" i="3"/>
  <c r="U76" i="3"/>
  <c r="U37" i="3"/>
  <c r="V105" i="3"/>
  <c r="U66" i="3"/>
  <c r="R27" i="3"/>
  <c r="R59" i="3"/>
  <c r="S19" i="3"/>
  <c r="S188" i="3"/>
  <c r="S149" i="3"/>
  <c r="S110" i="3"/>
  <c r="R71" i="3"/>
  <c r="R32" i="3"/>
  <c r="W119" i="3"/>
  <c r="W80" i="3"/>
  <c r="W41" i="3"/>
  <c r="T192" i="3"/>
  <c r="W155" i="3"/>
  <c r="S119" i="3"/>
  <c r="V82" i="3"/>
  <c r="R46" i="3"/>
  <c r="X13" i="3"/>
  <c r="R167" i="3"/>
  <c r="U33" i="3"/>
  <c r="T258" i="3"/>
  <c r="W207" i="3"/>
  <c r="V119" i="3"/>
  <c r="U372" i="3"/>
  <c r="X335" i="3"/>
  <c r="T299" i="3"/>
  <c r="X254" i="3"/>
  <c r="X202" i="3"/>
  <c r="R111" i="3"/>
  <c r="T116" i="3"/>
  <c r="S275" i="3"/>
  <c r="V238" i="3"/>
  <c r="U199" i="3"/>
  <c r="U150" i="3"/>
  <c r="R89" i="3"/>
  <c r="S193" i="3"/>
  <c r="V143" i="3"/>
  <c r="S79" i="3"/>
  <c r="R210" i="3"/>
  <c r="X162" i="3"/>
  <c r="X105" i="3"/>
  <c r="T22" i="3"/>
  <c r="X260" i="3"/>
  <c r="T224" i="3"/>
  <c r="V180" i="3"/>
  <c r="T129" i="3"/>
  <c r="R56" i="3"/>
  <c r="T244" i="3"/>
  <c r="V206" i="3"/>
  <c r="V158" i="3"/>
  <c r="X99" i="3"/>
  <c r="V14" i="3"/>
  <c r="U158" i="3"/>
  <c r="W99" i="3"/>
  <c r="U14" i="3"/>
  <c r="W25" i="3"/>
  <c r="R269" i="3"/>
  <c r="U232" i="3"/>
  <c r="T191" i="3"/>
  <c r="V141" i="3"/>
  <c r="V75" i="3"/>
  <c r="X85" i="3"/>
  <c r="X201" i="3"/>
  <c r="R163" i="3"/>
  <c r="R124" i="3"/>
  <c r="R85" i="3"/>
  <c r="X45" i="3"/>
  <c r="X79" i="3"/>
  <c r="X40" i="3"/>
  <c r="T111" i="3"/>
  <c r="T72" i="3"/>
  <c r="T33" i="3"/>
  <c r="U196" i="3"/>
  <c r="U157" i="3"/>
  <c r="U118" i="3"/>
  <c r="U79" i="3"/>
  <c r="U40" i="3"/>
  <c r="R152" i="3"/>
  <c r="R113" i="3"/>
  <c r="R74" i="3"/>
  <c r="R35" i="3"/>
  <c r="R103" i="3"/>
  <c r="R64" i="3"/>
  <c r="U24" i="3"/>
  <c r="V56" i="3"/>
  <c r="V16" i="3"/>
  <c r="W185" i="3"/>
  <c r="W146" i="3"/>
  <c r="V107" i="3"/>
  <c r="V68" i="3"/>
  <c r="T29" i="3"/>
  <c r="T117" i="3"/>
  <c r="T78" i="3"/>
  <c r="T39" i="3"/>
  <c r="R190" i="3"/>
  <c r="U153" i="3"/>
  <c r="X116" i="3"/>
  <c r="T80" i="3"/>
  <c r="W43" i="3"/>
  <c r="V11" i="3"/>
  <c r="T183" i="3"/>
  <c r="S144" i="3"/>
  <c r="S105" i="3"/>
  <c r="S66" i="3"/>
  <c r="W26" i="3"/>
  <c r="X114" i="3"/>
  <c r="X75" i="3"/>
  <c r="W36" i="3"/>
  <c r="W187" i="3"/>
  <c r="S151" i="3"/>
  <c r="V114" i="3"/>
  <c r="R78" i="3"/>
  <c r="U41" i="3"/>
  <c r="X31" i="3"/>
  <c r="W315" i="3"/>
  <c r="W275" i="3"/>
  <c r="R228" i="3"/>
  <c r="R156" i="3"/>
  <c r="S297" i="3"/>
  <c r="S252" i="3"/>
  <c r="R199" i="3"/>
  <c r="X102" i="3"/>
  <c r="X367" i="3"/>
  <c r="T331" i="3"/>
  <c r="U294" i="3"/>
  <c r="W248" i="3"/>
  <c r="T193" i="3"/>
  <c r="S92" i="3"/>
  <c r="R100" i="3"/>
  <c r="V270" i="3"/>
  <c r="R234" i="3"/>
  <c r="U193" i="3"/>
  <c r="X143" i="3"/>
  <c r="W79" i="3"/>
  <c r="R187" i="3"/>
  <c r="R137" i="3"/>
  <c r="R68" i="3"/>
  <c r="V204" i="3"/>
  <c r="T156" i="3"/>
  <c r="R97" i="3"/>
  <c r="S10" i="3"/>
  <c r="T256" i="3"/>
  <c r="W219" i="3"/>
  <c r="W174" i="3"/>
  <c r="U122" i="3"/>
  <c r="R45" i="3"/>
  <c r="W239" i="3"/>
  <c r="X200" i="3"/>
  <c r="S152" i="3"/>
  <c r="T91" i="3"/>
  <c r="W200" i="3"/>
  <c r="X151" i="3"/>
  <c r="S91" i="3"/>
  <c r="U99" i="3"/>
  <c r="S13" i="3"/>
  <c r="U264" i="3"/>
  <c r="X227" i="3"/>
  <c r="T185" i="3"/>
  <c r="R135" i="3"/>
  <c r="W64" i="3"/>
  <c r="U75" i="3"/>
  <c r="S197" i="3"/>
  <c r="S158" i="3"/>
  <c r="R119" i="3"/>
  <c r="R80" i="3"/>
  <c r="R41" i="3"/>
  <c r="R75" i="3"/>
  <c r="R36" i="3"/>
  <c r="U106" i="3"/>
  <c r="U67" i="3"/>
  <c r="S28" i="3"/>
  <c r="V191" i="3"/>
  <c r="V152" i="3"/>
  <c r="V113" i="3"/>
  <c r="V74" i="3"/>
  <c r="V35" i="3"/>
  <c r="S147" i="3"/>
  <c r="S108" i="3"/>
  <c r="S69" i="3"/>
  <c r="X29" i="3"/>
  <c r="S98" i="3"/>
  <c r="S59" i="3"/>
  <c r="T19" i="3"/>
  <c r="W51" i="3"/>
  <c r="X10" i="3"/>
  <c r="W180" i="3"/>
  <c r="W141" i="3"/>
  <c r="W102" i="3"/>
  <c r="W63" i="3"/>
  <c r="S24" i="3"/>
  <c r="U112" i="3"/>
  <c r="T73" i="3"/>
  <c r="T34" i="3"/>
  <c r="U185" i="3"/>
  <c r="X148" i="3"/>
  <c r="T112" i="3"/>
  <c r="W75" i="3"/>
  <c r="S39" i="3"/>
  <c r="V29" i="3"/>
  <c r="W294" i="3"/>
  <c r="S249" i="3"/>
  <c r="W193" i="3"/>
  <c r="W93" i="3"/>
  <c r="V365" i="3"/>
  <c r="R329" i="3"/>
  <c r="R292" i="3"/>
  <c r="W245" i="3"/>
  <c r="X187" i="3"/>
  <c r="X82" i="3"/>
  <c r="W89" i="3"/>
  <c r="T268" i="3"/>
  <c r="W231" i="3"/>
  <c r="U190" i="3"/>
  <c r="W140" i="3"/>
  <c r="T74" i="3"/>
  <c r="R184" i="3"/>
  <c r="U133" i="3"/>
  <c r="T62" i="3"/>
  <c r="W201" i="3"/>
  <c r="R153" i="3"/>
  <c r="V92" i="3"/>
  <c r="V290" i="3"/>
  <c r="R254" i="3"/>
  <c r="U217" i="3"/>
  <c r="V171" i="3"/>
  <c r="T118" i="3"/>
  <c r="R39" i="3"/>
  <c r="U237" i="3"/>
  <c r="R198" i="3"/>
  <c r="W148" i="3"/>
  <c r="R87" i="3"/>
  <c r="W197" i="3"/>
  <c r="V148" i="3"/>
  <c r="V86" i="3"/>
  <c r="R95" i="3"/>
  <c r="W298" i="3"/>
  <c r="S262" i="3"/>
  <c r="V225" i="3"/>
  <c r="T182" i="3"/>
  <c r="U131" i="3"/>
  <c r="U59" i="3"/>
  <c r="R70" i="3"/>
  <c r="W194" i="3"/>
  <c r="V155" i="3"/>
  <c r="V116" i="3"/>
  <c r="V77" i="3"/>
  <c r="V38" i="3"/>
  <c r="V72" i="3"/>
  <c r="V33" i="3"/>
  <c r="R104" i="3"/>
  <c r="R65" i="3"/>
  <c r="V25" i="3"/>
  <c r="S189" i="3"/>
  <c r="S150" i="3"/>
  <c r="S111" i="3"/>
  <c r="S72" i="3"/>
  <c r="S33" i="3"/>
  <c r="W144" i="3"/>
  <c r="W105" i="3"/>
  <c r="W66" i="3"/>
  <c r="S27" i="3"/>
  <c r="W95" i="3"/>
  <c r="W56" i="3"/>
  <c r="W16" i="3"/>
  <c r="T49" i="3"/>
  <c r="T216" i="3"/>
  <c r="T178" i="3"/>
  <c r="T139" i="3"/>
  <c r="T100" i="3"/>
  <c r="T61" i="3"/>
  <c r="V21" i="3"/>
  <c r="X109" i="3"/>
  <c r="X70" i="3"/>
  <c r="W31" i="3"/>
  <c r="S183" i="3"/>
  <c r="V146" i="3"/>
  <c r="R110" i="3"/>
  <c r="U73" i="3"/>
  <c r="X36" i="3"/>
  <c r="T27" i="3"/>
  <c r="V144" i="3"/>
  <c r="T292" i="3"/>
  <c r="R246" i="3"/>
  <c r="T188" i="3"/>
  <c r="U83" i="3"/>
  <c r="T363" i="3"/>
  <c r="W326" i="3"/>
  <c r="T289" i="3"/>
  <c r="W242" i="3"/>
  <c r="S182" i="3"/>
  <c r="U69" i="3"/>
  <c r="T79" i="3"/>
  <c r="R266" i="3"/>
  <c r="U229" i="3"/>
  <c r="U187" i="3"/>
  <c r="V137" i="3"/>
  <c r="T68" i="3"/>
  <c r="S181" i="3"/>
  <c r="X129" i="3"/>
  <c r="R57" i="3"/>
  <c r="W198" i="3"/>
  <c r="X149" i="3"/>
  <c r="T88" i="3"/>
  <c r="T288" i="3"/>
  <c r="W251" i="3"/>
  <c r="R215" i="3"/>
  <c r="W168" i="3"/>
  <c r="R114" i="3"/>
  <c r="X33" i="3"/>
  <c r="S235" i="3"/>
  <c r="R195" i="3"/>
  <c r="V145" i="3"/>
  <c r="W82" i="3"/>
  <c r="X194" i="3"/>
  <c r="U145" i="3"/>
  <c r="S82" i="3"/>
  <c r="W90" i="3"/>
  <c r="U296" i="3"/>
  <c r="X259" i="3"/>
  <c r="T223" i="3"/>
  <c r="T179" i="3"/>
  <c r="X127" i="3"/>
  <c r="V53" i="3"/>
  <c r="V64" i="3"/>
  <c r="S192" i="3"/>
  <c r="S153" i="3"/>
  <c r="S114" i="3"/>
  <c r="S75" i="3"/>
  <c r="S36" i="3"/>
  <c r="S70" i="3"/>
  <c r="R31" i="3"/>
  <c r="V101" i="3"/>
  <c r="V62" i="3"/>
  <c r="X22" i="3"/>
  <c r="W186" i="3"/>
  <c r="W147" i="3"/>
  <c r="W108" i="3"/>
  <c r="W69" i="3"/>
  <c r="V30" i="3"/>
  <c r="T142" i="3"/>
  <c r="T103" i="3"/>
  <c r="S64" i="3"/>
  <c r="V24" i="3"/>
  <c r="T93" i="3"/>
  <c r="T54" i="3"/>
  <c r="S14" i="3"/>
  <c r="X46" i="3"/>
  <c r="R214" i="3"/>
  <c r="X175" i="3"/>
  <c r="X136" i="3"/>
  <c r="X97" i="3"/>
  <c r="X58" i="3"/>
  <c r="R19" i="3"/>
  <c r="U107" i="3"/>
  <c r="U68" i="3"/>
  <c r="S29" i="3"/>
  <c r="X180" i="3"/>
  <c r="T144" i="3"/>
  <c r="W107" i="3"/>
  <c r="S71" i="3"/>
  <c r="V34" i="3"/>
  <c r="R25" i="3"/>
  <c r="X90" i="3"/>
  <c r="X51" i="3"/>
  <c r="R11" i="3"/>
  <c r="U44" i="3"/>
  <c r="W211" i="3"/>
  <c r="U173" i="3"/>
  <c r="U134" i="3"/>
  <c r="U95" i="3"/>
  <c r="U56" i="3"/>
  <c r="U16" i="3"/>
  <c r="R105" i="3"/>
  <c r="R66" i="3"/>
  <c r="V26" i="3"/>
  <c r="V178" i="3"/>
  <c r="R142" i="3"/>
  <c r="U105" i="3"/>
  <c r="X68" i="3"/>
  <c r="T32" i="3"/>
  <c r="W22" i="3"/>
  <c r="U49" i="3"/>
  <c r="R81" i="3"/>
  <c r="R42" i="3"/>
  <c r="U209" i="3"/>
  <c r="R171" i="3"/>
  <c r="R132" i="3"/>
  <c r="R93" i="3"/>
  <c r="R54" i="3"/>
  <c r="U13" i="3"/>
  <c r="V102" i="3"/>
  <c r="V63" i="3"/>
  <c r="R24" i="3"/>
  <c r="T176" i="3"/>
  <c r="W139" i="3"/>
  <c r="S103" i="3"/>
  <c r="V66" i="3"/>
  <c r="R30" i="3"/>
  <c r="U20" i="3"/>
  <c r="V126" i="3"/>
  <c r="R284" i="3"/>
  <c r="X236" i="3"/>
  <c r="V172" i="3"/>
  <c r="S46" i="3"/>
  <c r="U356" i="3"/>
  <c r="X319" i="3"/>
  <c r="X280" i="3"/>
  <c r="V233" i="3"/>
  <c r="V166" i="3"/>
  <c r="U30" i="3"/>
  <c r="S41" i="3"/>
  <c r="S259" i="3"/>
  <c r="V222" i="3"/>
  <c r="U178" i="3"/>
  <c r="W126" i="3"/>
  <c r="S52" i="3"/>
  <c r="R172" i="3"/>
  <c r="X118" i="3"/>
  <c r="S40" i="3"/>
  <c r="X189" i="3"/>
  <c r="S140" i="3"/>
  <c r="R73" i="3"/>
  <c r="U281" i="3"/>
  <c r="X244" i="3"/>
  <c r="T207" i="3"/>
  <c r="U159" i="3"/>
  <c r="S101" i="3"/>
  <c r="W15" i="3"/>
  <c r="T228" i="3"/>
  <c r="R186" i="3"/>
  <c r="W135" i="3"/>
  <c r="W65" i="3"/>
  <c r="X185" i="3"/>
  <c r="U135" i="3"/>
  <c r="V65" i="3"/>
  <c r="V76" i="3"/>
  <c r="V289" i="3"/>
  <c r="R253" i="3"/>
  <c r="U216" i="3"/>
  <c r="U170" i="3"/>
  <c r="U116" i="3"/>
  <c r="V36" i="3"/>
  <c r="V47" i="3"/>
  <c r="X184" i="3"/>
  <c r="X145" i="3"/>
  <c r="X106" i="3"/>
  <c r="X67" i="3"/>
  <c r="V28" i="3"/>
  <c r="X62" i="3"/>
  <c r="T23" i="3"/>
  <c r="T94" i="3"/>
  <c r="T55" i="3"/>
  <c r="R15" i="3"/>
  <c r="U179" i="3"/>
  <c r="U140" i="3"/>
  <c r="U101" i="3"/>
  <c r="U62" i="3"/>
  <c r="V22" i="3"/>
  <c r="X134" i="3"/>
  <c r="X95" i="3"/>
  <c r="X56" i="3"/>
  <c r="X16" i="3"/>
  <c r="R86" i="3"/>
  <c r="R47" i="3"/>
  <c r="V78" i="3"/>
  <c r="V39" i="3"/>
  <c r="S207" i="3"/>
  <c r="V168" i="3"/>
  <c r="V129" i="3"/>
  <c r="V90" i="3"/>
  <c r="V51" i="3"/>
  <c r="W10" i="3"/>
  <c r="S100" i="3"/>
  <c r="S61" i="3"/>
  <c r="U21" i="3"/>
  <c r="R174" i="3"/>
  <c r="U137" i="3"/>
  <c r="X100" i="3"/>
  <c r="T64" i="3"/>
  <c r="W27" i="3"/>
  <c r="S18" i="3"/>
  <c r="R120" i="3"/>
  <c r="S281" i="3"/>
  <c r="X233" i="3"/>
  <c r="X166" i="3"/>
  <c r="R33" i="3"/>
  <c r="S354" i="3"/>
  <c r="V317" i="3"/>
  <c r="R278" i="3"/>
  <c r="U230" i="3"/>
  <c r="X160" i="3"/>
  <c r="W17" i="3"/>
  <c r="V27" i="3"/>
  <c r="X256" i="3"/>
  <c r="T220" i="3"/>
  <c r="U175" i="3"/>
  <c r="S123" i="3"/>
  <c r="T46" i="3"/>
  <c r="R169" i="3"/>
  <c r="U114" i="3"/>
  <c r="S34" i="3"/>
  <c r="X186" i="3"/>
  <c r="V136" i="3"/>
  <c r="V67" i="3"/>
  <c r="S279" i="3"/>
  <c r="V242" i="3"/>
  <c r="U204" i="3"/>
  <c r="S156" i="3"/>
  <c r="X96" i="3"/>
  <c r="V262" i="3"/>
  <c r="R226" i="3"/>
  <c r="X182" i="3"/>
  <c r="S132" i="3"/>
  <c r="T60" i="3"/>
  <c r="W182" i="3"/>
  <c r="W131" i="3"/>
  <c r="X59" i="3"/>
  <c r="V70" i="3"/>
  <c r="T287" i="3"/>
  <c r="W250" i="3"/>
  <c r="X213" i="3"/>
  <c r="U167" i="3"/>
  <c r="R112" i="3"/>
  <c r="T31" i="3"/>
  <c r="U42" i="3"/>
  <c r="U182" i="3"/>
  <c r="U143" i="3"/>
  <c r="U104" i="3"/>
  <c r="U65" i="3"/>
  <c r="R26" i="3"/>
  <c r="U60" i="3"/>
  <c r="V20" i="3"/>
  <c r="X91" i="3"/>
  <c r="W52" i="3"/>
  <c r="T12" i="3"/>
  <c r="R177" i="3"/>
  <c r="R138" i="3"/>
  <c r="R99" i="3"/>
  <c r="R60" i="3"/>
  <c r="R20" i="3"/>
  <c r="U132" i="3"/>
  <c r="U93" i="3"/>
  <c r="U54" i="3"/>
  <c r="T14" i="3"/>
  <c r="V83" i="3"/>
  <c r="V44" i="3"/>
  <c r="S76" i="3"/>
  <c r="S37" i="3"/>
  <c r="X204" i="3"/>
  <c r="S166" i="3"/>
  <c r="S127" i="3"/>
  <c r="S88" i="3"/>
  <c r="S49" i="3"/>
  <c r="W136" i="3"/>
  <c r="W97" i="3"/>
  <c r="W58" i="3"/>
  <c r="X18" i="3"/>
  <c r="W171" i="3"/>
  <c r="S135" i="3"/>
  <c r="V98" i="3"/>
  <c r="R62" i="3"/>
  <c r="U25" i="3"/>
  <c r="X15" i="3"/>
  <c r="S11" i="3"/>
  <c r="S81" i="3"/>
  <c r="S42" i="3"/>
  <c r="W73" i="3"/>
  <c r="W34" i="3"/>
  <c r="V202" i="3"/>
  <c r="W163" i="3"/>
  <c r="W124" i="3"/>
  <c r="W85" i="3"/>
  <c r="W46" i="3"/>
  <c r="T134" i="3"/>
  <c r="T95" i="3"/>
  <c r="T56" i="3"/>
  <c r="S16" i="3"/>
  <c r="U169" i="3"/>
  <c r="X132" i="3"/>
  <c r="T96" i="3"/>
  <c r="W59" i="3"/>
  <c r="S23" i="3"/>
  <c r="V13" i="3"/>
  <c r="T161" i="3"/>
  <c r="T122" i="3"/>
  <c r="T83" i="3"/>
  <c r="T44" i="3"/>
  <c r="X131" i="3"/>
  <c r="X92" i="3"/>
  <c r="X53" i="3"/>
  <c r="T13" i="3"/>
  <c r="S167" i="3"/>
  <c r="V130" i="3"/>
  <c r="R94" i="3"/>
  <c r="U57" i="3"/>
  <c r="X20" i="3"/>
  <c r="T11" i="3"/>
  <c r="X158" i="3"/>
  <c r="X119" i="3"/>
  <c r="X80" i="3"/>
  <c r="X41" i="3"/>
  <c r="U129" i="3"/>
  <c r="U90" i="3"/>
  <c r="U51" i="3"/>
  <c r="V10" i="3"/>
  <c r="X164" i="3"/>
  <c r="T128" i="3"/>
  <c r="W91" i="3"/>
  <c r="S55" i="3"/>
  <c r="Y638" i="3" l="1"/>
  <c r="Y637" i="3"/>
  <c r="Y636" i="3"/>
  <c r="Y635" i="3"/>
  <c r="Y634" i="3"/>
  <c r="Y633" i="3"/>
  <c r="Y632" i="3"/>
  <c r="Y626" i="3"/>
  <c r="Y627" i="3"/>
  <c r="Y628" i="3"/>
  <c r="Y624" i="3"/>
  <c r="Y629" i="3"/>
  <c r="Y630" i="3"/>
  <c r="Y625" i="3"/>
  <c r="Y631" i="3"/>
  <c r="Y622" i="3"/>
  <c r="Y623" i="3"/>
  <c r="Y618" i="3"/>
  <c r="Y619" i="3"/>
  <c r="Y621" i="3"/>
  <c r="Y620" i="3"/>
  <c r="Y617" i="3"/>
  <c r="N9" i="3"/>
  <c r="L9" i="3"/>
  <c r="X9" i="3"/>
  <c r="U9" i="3"/>
  <c r="H9" i="3"/>
  <c r="W9" i="3"/>
  <c r="G9" i="3"/>
  <c r="T9" i="3"/>
  <c r="K9" i="3"/>
  <c r="S9" i="3"/>
  <c r="M9" i="3"/>
  <c r="F9" i="3"/>
  <c r="I9" i="3"/>
  <c r="V9" i="3"/>
  <c r="J9" i="3"/>
  <c r="E9" i="3"/>
  <c r="R9" i="3"/>
  <c r="Q9" i="3"/>
  <c r="D9" i="3"/>
  <c r="P9" i="3"/>
  <c r="C9" i="3"/>
  <c r="Y599" i="3"/>
  <c r="Y538" i="3"/>
  <c r="Y554" i="3"/>
  <c r="Y595" i="3"/>
  <c r="Y476" i="3"/>
  <c r="Y604" i="3"/>
  <c r="Y598" i="3"/>
  <c r="Y520" i="3"/>
  <c r="Y461" i="3"/>
  <c r="Y278" i="3"/>
  <c r="Y250" i="3"/>
  <c r="Y597" i="3"/>
  <c r="Y516" i="3"/>
  <c r="Y552" i="3"/>
  <c r="Y404" i="3"/>
  <c r="Y332" i="3"/>
  <c r="Y614" i="3"/>
  <c r="Y579" i="3"/>
  <c r="Y562" i="3"/>
  <c r="Y469" i="3"/>
  <c r="Y502" i="3"/>
  <c r="Y531" i="3"/>
  <c r="Y401" i="3"/>
  <c r="Y434" i="3"/>
  <c r="Y556" i="3"/>
  <c r="Y492" i="3"/>
  <c r="Y485" i="3"/>
  <c r="Y199" i="3"/>
  <c r="Y449" i="3"/>
  <c r="Y287" i="3"/>
  <c r="Y486" i="3"/>
  <c r="Y470" i="3"/>
  <c r="Y366" i="3"/>
  <c r="Y607" i="3"/>
  <c r="Y347" i="3"/>
  <c r="Y483" i="3"/>
  <c r="Y108" i="3"/>
  <c r="Y307" i="3"/>
  <c r="Y248" i="3"/>
  <c r="Y343" i="3"/>
  <c r="Y350" i="3"/>
  <c r="Y526" i="3"/>
  <c r="Y539" i="3"/>
  <c r="Y312" i="3"/>
  <c r="Y460" i="3"/>
  <c r="Y423" i="3"/>
  <c r="Y511" i="3"/>
  <c r="Y360" i="3"/>
  <c r="Y555" i="3"/>
  <c r="Y428" i="3"/>
  <c r="Y89" i="3"/>
  <c r="Y569" i="3"/>
  <c r="Y575" i="3"/>
  <c r="Y257" i="3"/>
  <c r="Y247" i="3"/>
  <c r="Y367" i="3"/>
  <c r="Y302" i="3"/>
  <c r="Y221" i="3"/>
  <c r="Y326" i="3"/>
  <c r="Y291" i="3"/>
  <c r="Y457" i="3"/>
  <c r="Y322" i="3"/>
  <c r="Y424" i="3"/>
  <c r="Y364" i="3"/>
  <c r="Y394" i="3"/>
  <c r="Y377" i="3"/>
  <c r="Y345" i="3"/>
  <c r="Y368" i="3"/>
  <c r="Y392" i="3"/>
  <c r="Y157" i="3"/>
  <c r="Y242" i="3"/>
  <c r="Y396" i="3"/>
  <c r="Y357" i="3"/>
  <c r="Y337" i="3"/>
  <c r="Y453" i="3"/>
  <c r="Y397" i="3"/>
  <c r="Y603" i="3"/>
  <c r="Y559" i="3"/>
  <c r="Y448" i="3"/>
  <c r="Y320" i="3"/>
  <c r="Y576" i="3"/>
  <c r="Y399" i="3"/>
  <c r="Y528" i="3"/>
  <c r="Y413" i="3"/>
  <c r="Y534" i="3"/>
  <c r="Y588" i="3"/>
  <c r="Y586" i="3"/>
  <c r="Y479" i="3"/>
  <c r="Y551" i="3"/>
  <c r="Y382" i="3"/>
  <c r="Y442" i="3"/>
  <c r="Y530" i="3"/>
  <c r="Y563" i="3"/>
  <c r="Y573" i="3"/>
  <c r="Y328" i="3"/>
  <c r="Y338" i="3"/>
  <c r="Y518" i="3"/>
  <c r="Y535" i="3"/>
  <c r="Y611" i="3"/>
  <c r="Y610" i="3"/>
  <c r="Y451" i="3"/>
  <c r="Y271" i="3"/>
  <c r="Y249" i="3"/>
  <c r="Y209" i="3"/>
  <c r="Y601" i="3"/>
  <c r="Y172" i="3"/>
  <c r="Y261" i="3"/>
  <c r="Y318" i="3"/>
  <c r="Y464" i="3"/>
  <c r="Y296" i="3"/>
  <c r="Y346" i="3"/>
  <c r="Y309" i="3"/>
  <c r="Y314" i="3"/>
  <c r="Y327" i="3"/>
  <c r="Y284" i="3"/>
  <c r="Y433" i="3"/>
  <c r="Y220" i="3"/>
  <c r="Y613" i="3"/>
  <c r="Y498" i="3"/>
  <c r="Y406" i="3"/>
  <c r="Y329" i="3"/>
  <c r="Y321" i="3"/>
  <c r="Y426" i="3"/>
  <c r="Y430" i="3"/>
  <c r="Y471" i="3"/>
  <c r="Y567" i="3"/>
  <c r="Y80" i="3"/>
  <c r="Y372" i="3"/>
  <c r="Y143" i="3"/>
  <c r="Y121" i="3"/>
  <c r="Y416" i="3"/>
  <c r="Y550" i="3"/>
  <c r="Y605" i="3"/>
  <c r="Y500" i="3"/>
  <c r="Y228" i="3"/>
  <c r="Y103" i="3"/>
  <c r="Y298" i="3"/>
  <c r="Y400" i="3"/>
  <c r="Y113" i="3"/>
  <c r="Y78" i="3"/>
  <c r="Y333" i="3"/>
  <c r="Y308" i="3"/>
  <c r="Y282" i="3"/>
  <c r="Y600" i="3"/>
  <c r="Y300" i="3"/>
  <c r="Y584" i="3"/>
  <c r="Y429" i="3"/>
  <c r="Y529" i="3"/>
  <c r="Y405" i="3"/>
  <c r="Y578" i="3"/>
  <c r="Y390" i="3"/>
  <c r="Y414" i="3"/>
  <c r="Y417" i="3"/>
  <c r="Y548" i="3"/>
  <c r="Y254" i="3"/>
  <c r="Y517" i="3"/>
  <c r="Y533" i="3"/>
  <c r="Y546" i="3"/>
  <c r="Y568" i="3"/>
  <c r="Y374" i="3"/>
  <c r="Y370" i="3"/>
  <c r="Y503" i="3"/>
  <c r="Y473" i="3"/>
  <c r="Y395" i="3"/>
  <c r="Y519" i="3"/>
  <c r="Y452" i="3"/>
  <c r="Y425" i="3"/>
  <c r="Y376" i="3"/>
  <c r="Y590" i="3"/>
  <c r="Y582" i="3"/>
  <c r="Y536" i="3"/>
  <c r="Y514" i="3"/>
  <c r="Y381" i="3"/>
  <c r="Y490" i="3"/>
  <c r="Y210" i="3"/>
  <c r="Y467" i="3"/>
  <c r="Y507" i="3"/>
  <c r="Y358" i="3"/>
  <c r="Y558" i="3"/>
  <c r="Y339" i="3"/>
  <c r="Y391" i="3"/>
  <c r="Y522" i="3"/>
  <c r="Y110" i="3"/>
  <c r="Y45" i="3"/>
  <c r="Y612" i="3"/>
  <c r="Y615" i="3"/>
  <c r="Y524" i="3"/>
  <c r="Y118" i="3"/>
  <c r="Y354" i="3"/>
  <c r="Y482" i="3"/>
  <c r="Y150" i="3"/>
  <c r="Y212" i="3"/>
  <c r="Y515" i="3"/>
  <c r="Y389" i="3"/>
  <c r="Y219" i="3"/>
  <c r="Y542" i="3"/>
  <c r="Y203" i="3"/>
  <c r="Y266" i="3"/>
  <c r="Y232" i="3"/>
  <c r="Y230" i="3"/>
  <c r="Y185" i="3"/>
  <c r="Y290" i="3"/>
  <c r="Y238" i="3"/>
  <c r="Y549" i="3"/>
  <c r="Y493" i="3"/>
  <c r="Y200" i="3"/>
  <c r="Y161" i="3"/>
  <c r="Y67" i="3"/>
  <c r="Y317" i="3"/>
  <c r="Y72" i="3"/>
  <c r="Y252" i="3"/>
  <c r="Y28" i="3"/>
  <c r="Y301" i="3"/>
  <c r="Y253" i="3"/>
  <c r="Y335" i="3"/>
  <c r="Y158" i="3"/>
  <c r="Y114" i="3"/>
  <c r="Y104" i="3"/>
  <c r="Y128" i="3"/>
  <c r="Y285" i="3"/>
  <c r="Y403" i="3"/>
  <c r="Y231" i="3"/>
  <c r="Y213" i="3"/>
  <c r="Y74" i="3"/>
  <c r="Y29" i="3"/>
  <c r="Y324" i="3"/>
  <c r="Y223" i="3"/>
  <c r="Y195" i="3"/>
  <c r="Y173" i="3"/>
  <c r="Y187" i="3"/>
  <c r="Y412" i="3"/>
  <c r="Y255" i="3"/>
  <c r="Y472" i="3"/>
  <c r="Y183" i="3"/>
  <c r="Y348" i="3"/>
  <c r="Y206" i="3"/>
  <c r="Y505" i="3"/>
  <c r="Y146" i="3"/>
  <c r="Y385" i="3"/>
  <c r="Y69" i="3"/>
  <c r="Y432" i="3"/>
  <c r="Y427" i="3"/>
  <c r="Y553" i="3"/>
  <c r="Y439" i="3"/>
  <c r="Y304" i="3"/>
  <c r="Y190" i="3"/>
  <c r="Y565" i="3"/>
  <c r="Y393" i="3"/>
  <c r="Y488" i="3"/>
  <c r="Y198" i="3"/>
  <c r="Y63" i="3"/>
  <c r="Y506" i="3"/>
  <c r="Y489" i="3"/>
  <c r="Y303" i="3"/>
  <c r="Y311" i="3"/>
  <c r="Y440" i="3"/>
  <c r="Y501" i="3"/>
  <c r="Y608" i="3"/>
  <c r="Y227" i="3"/>
  <c r="Y294" i="3"/>
  <c r="Y75" i="3"/>
  <c r="Y192" i="3"/>
  <c r="Y61" i="3"/>
  <c r="Y277" i="3"/>
  <c r="Y155" i="3"/>
  <c r="Y211" i="3"/>
  <c r="Y237" i="3"/>
  <c r="Y281" i="3"/>
  <c r="Y48" i="3"/>
  <c r="Y384" i="3"/>
  <c r="Y523" i="3"/>
  <c r="Y19" i="3"/>
  <c r="Y205" i="3"/>
  <c r="Y407" i="3"/>
  <c r="Y215" i="3"/>
  <c r="Y541" i="3"/>
  <c r="Y276" i="3"/>
  <c r="Y459" i="3"/>
  <c r="Y477" i="3"/>
  <c r="Y286" i="3"/>
  <c r="Y275" i="3"/>
  <c r="Y422" i="3"/>
  <c r="Y280" i="3"/>
  <c r="Y398" i="3"/>
  <c r="Y409" i="3"/>
  <c r="Y181" i="3"/>
  <c r="Y341" i="3"/>
  <c r="Y265" i="3"/>
  <c r="Y418" i="3"/>
  <c r="Y585" i="3"/>
  <c r="Y225" i="3"/>
  <c r="Y436" i="3"/>
  <c r="Y510" i="3"/>
  <c r="Y359" i="3"/>
  <c r="Y525" i="3"/>
  <c r="Y566" i="3"/>
  <c r="Y495" i="3"/>
  <c r="Y468" i="3"/>
  <c r="Y267" i="3"/>
  <c r="Y371" i="3"/>
  <c r="Y356" i="3"/>
  <c r="Y545" i="3"/>
  <c r="Y310" i="3"/>
  <c r="Y408" i="3"/>
  <c r="Y544" i="3"/>
  <c r="Y513" i="3"/>
  <c r="Y455" i="3"/>
  <c r="Y236" i="3"/>
  <c r="Y438" i="3"/>
  <c r="Y283" i="3"/>
  <c r="Y415" i="3"/>
  <c r="Y484" i="3"/>
  <c r="Y353" i="3"/>
  <c r="Y577" i="3"/>
  <c r="Y351" i="3"/>
  <c r="Y537" i="3"/>
  <c r="Y18" i="3"/>
  <c r="Y58" i="3"/>
  <c r="Y17" i="3"/>
  <c r="Y184" i="3"/>
  <c r="Y188" i="3"/>
  <c r="Y264" i="3"/>
  <c r="Y117" i="3"/>
  <c r="Y224" i="3"/>
  <c r="Y123" i="3"/>
  <c r="Y251" i="3"/>
  <c r="Y245" i="3"/>
  <c r="Y124" i="3"/>
  <c r="Y112" i="3"/>
  <c r="Y159" i="3"/>
  <c r="Y474" i="3"/>
  <c r="Y580" i="3"/>
  <c r="Y97" i="3"/>
  <c r="Y160" i="3"/>
  <c r="Y21" i="3"/>
  <c r="Y163" i="3"/>
  <c r="Y138" i="3"/>
  <c r="Y269" i="3"/>
  <c r="Y263" i="3"/>
  <c r="Y52" i="3"/>
  <c r="Y77" i="3"/>
  <c r="Y342" i="3"/>
  <c r="Y218" i="3"/>
  <c r="Y115" i="3"/>
  <c r="Y162" i="3"/>
  <c r="Y71" i="3"/>
  <c r="Y125" i="3"/>
  <c r="Y334" i="3"/>
  <c r="Y102" i="3"/>
  <c r="Y38" i="3"/>
  <c r="Y175" i="3"/>
  <c r="Y383" i="3"/>
  <c r="Y141" i="3"/>
  <c r="Y243" i="3"/>
  <c r="Y201" i="3"/>
  <c r="Y362" i="3"/>
  <c r="Y293" i="3"/>
  <c r="Y349" i="3"/>
  <c r="Y313" i="3"/>
  <c r="Y176" i="3"/>
  <c r="Y270" i="3"/>
  <c r="Y361" i="3"/>
  <c r="Y315" i="3"/>
  <c r="Y527" i="3"/>
  <c r="Y421" i="3"/>
  <c r="Y260" i="3"/>
  <c r="Y499" i="3"/>
  <c r="Y246" i="3"/>
  <c r="Y273" i="3"/>
  <c r="Y475" i="3"/>
  <c r="Y299" i="3"/>
  <c r="Y458" i="3"/>
  <c r="Y258" i="3"/>
  <c r="Y140" i="3"/>
  <c r="Y379" i="3"/>
  <c r="Y380" i="3"/>
  <c r="Y375" i="3"/>
  <c r="Y344" i="3"/>
  <c r="Y444" i="3"/>
  <c r="Y450" i="3"/>
  <c r="Y316" i="3"/>
  <c r="Y197" i="3"/>
  <c r="Y571" i="3"/>
  <c r="Y50" i="3"/>
  <c r="Y340" i="3"/>
  <c r="Y292" i="3"/>
  <c r="Y487" i="3"/>
  <c r="Y154" i="3"/>
  <c r="Y609" i="3"/>
  <c r="Y540" i="3"/>
  <c r="Y226" i="3"/>
  <c r="Y463" i="3"/>
  <c r="Y352" i="3"/>
  <c r="Y369" i="3"/>
  <c r="Y512" i="3"/>
  <c r="Y88" i="3"/>
  <c r="Y127" i="3"/>
  <c r="Y12" i="3"/>
  <c r="Y179" i="3"/>
  <c r="Y319" i="3"/>
  <c r="Y64" i="3"/>
  <c r="Y235" i="3"/>
  <c r="Y229" i="3"/>
  <c r="Y39" i="3"/>
  <c r="Y111" i="3"/>
  <c r="Y99" i="3"/>
  <c r="Y79" i="3"/>
  <c r="Y149" i="3"/>
  <c r="Y35" i="3"/>
  <c r="Y165" i="3"/>
  <c r="Y76" i="3"/>
  <c r="Y239" i="3"/>
  <c r="Y306" i="3"/>
  <c r="Y233" i="3"/>
  <c r="Y56" i="3"/>
  <c r="Y214" i="3"/>
  <c r="Y93" i="3"/>
  <c r="Y262" i="3"/>
  <c r="Y256" i="3"/>
  <c r="Y363" i="3"/>
  <c r="Y288" i="3"/>
  <c r="Y386" i="3"/>
  <c r="Y378" i="3"/>
  <c r="Y297" i="3"/>
  <c r="Y373" i="3"/>
  <c r="Y387" i="3"/>
  <c r="Y411" i="3"/>
  <c r="Y454" i="3"/>
  <c r="Y419" i="3"/>
  <c r="Y594" i="3"/>
  <c r="Y330" i="3"/>
  <c r="Y410" i="3"/>
  <c r="Y289" i="3"/>
  <c r="Y465" i="3"/>
  <c r="Y543" i="3"/>
  <c r="Y564" i="3"/>
  <c r="Y274" i="3"/>
  <c r="Y388" i="3"/>
  <c r="Y336" i="3"/>
  <c r="Y431" i="3"/>
  <c r="Y547" i="3"/>
  <c r="Y355" i="3"/>
  <c r="Y589" i="3"/>
  <c r="Y180" i="3"/>
  <c r="Y325" i="3"/>
  <c r="Y295" i="3"/>
  <c r="Y583" i="3"/>
  <c r="Y268" i="3"/>
  <c r="Y217" i="3"/>
  <c r="Y497" i="3"/>
  <c r="Y521" i="3"/>
  <c r="Y456" i="3"/>
  <c r="Y494" i="3"/>
  <c r="Y443" i="3"/>
  <c r="Y272" i="3"/>
  <c r="Y496" i="3"/>
  <c r="Y478" i="3"/>
  <c r="Y593" i="3"/>
  <c r="Y446" i="3"/>
  <c r="Y441" i="3"/>
  <c r="Y420" i="3"/>
  <c r="Y435" i="3"/>
  <c r="Y560" i="3"/>
  <c r="Y509" i="3"/>
  <c r="Y480" i="3"/>
  <c r="Y574" i="3"/>
  <c r="Y561" i="3"/>
  <c r="Y86" i="3"/>
  <c r="Y447" i="3"/>
  <c r="Y504" i="3"/>
  <c r="Y305" i="3"/>
  <c r="Y591" i="3"/>
  <c r="Y557" i="3"/>
  <c r="Y592" i="3"/>
  <c r="Y602" i="3"/>
  <c r="Y241" i="3"/>
  <c r="Y331" i="3"/>
  <c r="Y491" i="3"/>
  <c r="Y402" i="3"/>
  <c r="Y151" i="3"/>
  <c r="Y437" i="3"/>
  <c r="Y606" i="3"/>
  <c r="Y84" i="3"/>
  <c r="Y572" i="3"/>
  <c r="Y581" i="3"/>
  <c r="Y208" i="3"/>
  <c r="Y323" i="3"/>
  <c r="Y147" i="3"/>
  <c r="Y481" i="3"/>
  <c r="Y170" i="3"/>
  <c r="Y43" i="3"/>
  <c r="Y87" i="3"/>
  <c r="Y462" i="3"/>
  <c r="Y587" i="3"/>
  <c r="Y570" i="3"/>
  <c r="Y109" i="3"/>
  <c r="Y153" i="3"/>
  <c r="Y466" i="3"/>
  <c r="Y23" i="3"/>
  <c r="Y596" i="3"/>
  <c r="Y240" i="3"/>
  <c r="Y126" i="3"/>
  <c r="Y616" i="3"/>
  <c r="Y508" i="3"/>
  <c r="Y532" i="3"/>
  <c r="Y59" i="3"/>
  <c r="Y81" i="3"/>
  <c r="Y37" i="3"/>
  <c r="Y168" i="3"/>
  <c r="Y40" i="3"/>
  <c r="Y234" i="3"/>
  <c r="Y55" i="3"/>
  <c r="Y130" i="3"/>
  <c r="Y135" i="3"/>
  <c r="Y53" i="3"/>
  <c r="Y134" i="3"/>
  <c r="Y171" i="3"/>
  <c r="Y186" i="3"/>
  <c r="Y30" i="3"/>
  <c r="Y98" i="3"/>
  <c r="Y164" i="3"/>
  <c r="Y137" i="3"/>
  <c r="Y222" i="3"/>
  <c r="Y66" i="3"/>
  <c r="Y31" i="3"/>
  <c r="Y156" i="3"/>
  <c r="Y174" i="3"/>
  <c r="Y15" i="3"/>
  <c r="Y259" i="3"/>
  <c r="Y101" i="3"/>
  <c r="Y365" i="3"/>
  <c r="Y445" i="3"/>
  <c r="Y51" i="3"/>
  <c r="Y122" i="3"/>
  <c r="Y202" i="3"/>
  <c r="Y279" i="3"/>
  <c r="Y116" i="3"/>
  <c r="Y177" i="3"/>
  <c r="Y119" i="3"/>
  <c r="Y73" i="3"/>
  <c r="Y83" i="3"/>
  <c r="Y136" i="3"/>
  <c r="Y216" i="3"/>
  <c r="Y193" i="3"/>
  <c r="Y169" i="3"/>
  <c r="Y132" i="3"/>
  <c r="Y27" i="3"/>
  <c r="Y57" i="3"/>
  <c r="Y49" i="3"/>
  <c r="Y82" i="3"/>
  <c r="Y133" i="3"/>
  <c r="Y70" i="3"/>
  <c r="Y94" i="3"/>
  <c r="Y25" i="3"/>
  <c r="Y16" i="3"/>
  <c r="Y20" i="3"/>
  <c r="Y167" i="3"/>
  <c r="Y14" i="3"/>
  <c r="Y139" i="3"/>
  <c r="Y178" i="3"/>
  <c r="Y65" i="3"/>
  <c r="Y95" i="3"/>
  <c r="Y129" i="3"/>
  <c r="Y196" i="3"/>
  <c r="Y46" i="3"/>
  <c r="Y96" i="3"/>
  <c r="Y145" i="3"/>
  <c r="Y22" i="3"/>
  <c r="Y11" i="3"/>
  <c r="Y92" i="3"/>
  <c r="Y42" i="3"/>
  <c r="Y13" i="3"/>
  <c r="Y182" i="3"/>
  <c r="Y90" i="3"/>
  <c r="Y44" i="3"/>
  <c r="Y60" i="3"/>
  <c r="Y204" i="3"/>
  <c r="Y41" i="3"/>
  <c r="Y191" i="3"/>
  <c r="Y100" i="3"/>
  <c r="Y207" i="3"/>
  <c r="Y166" i="3"/>
  <c r="Y24" i="3"/>
  <c r="Y142" i="3"/>
  <c r="Y34" i="3"/>
  <c r="Y54" i="3"/>
  <c r="Y36" i="3"/>
  <c r="Y144" i="3"/>
  <c r="Y33" i="3"/>
  <c r="Y148" i="3"/>
  <c r="Y10" i="3"/>
  <c r="Y106" i="3"/>
  <c r="Y91" i="3"/>
  <c r="Y68" i="3"/>
  <c r="Y26" i="3"/>
  <c r="Y107" i="3"/>
  <c r="Y105" i="3"/>
  <c r="Y32" i="3"/>
  <c r="Y120" i="3"/>
  <c r="Y194" i="3"/>
  <c r="Y85" i="3"/>
  <c r="Y47" i="3"/>
  <c r="Y189" i="3"/>
  <c r="Y131" i="3"/>
  <c r="Y152" i="3"/>
  <c r="Y62" i="3"/>
  <c r="Y244" i="3"/>
  <c r="AD7" i="3" l="1"/>
  <c r="AF7" i="3" s="1"/>
  <c r="AD5" i="3"/>
  <c r="AF5" i="3" s="1"/>
  <c r="AD8" i="3"/>
  <c r="AF8" i="3" s="1"/>
  <c r="AD3" i="3"/>
  <c r="AF3" i="3" s="1"/>
  <c r="AD4" i="3"/>
  <c r="AF4" i="3" s="1"/>
  <c r="AD6" i="3"/>
  <c r="AF6" i="3" s="1"/>
  <c r="Y9" i="3"/>
  <c r="AD2" i="3" s="1"/>
  <c r="AF2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770853-876A-41B6-A563-9184CB758A0C}" keepAlive="1" name="Query - iwr_lake_wbids" description="Connection to the 'iwr_lake_wbids' query in the workbook." type="5" refreshedVersion="0" background="1">
    <dbPr connection="Provider=Microsoft.Mashup.OleDb.1;Data Source=$Workbook$;Location=iwr_lake_wbids;Extended Properties=&quot;&quot;" command="SELECT * FROM [iwr_lake_wbids]"/>
  </connection>
  <connection id="2" xr16:uid="{7E98645D-26C8-4190-B711-76C3E9EADEC2}" keepAlive="1" name="Query - iwr_tables" description="Connection to the 'iwr_tables' query in the workbook." type="5" refreshedVersion="0" background="1">
    <dbPr connection="Provider=Microsoft.Mashup.OleDb.1;Data Source=$Workbook$;Location=iwr_tables;Extended Properties=&quot;&quot;" command="SELECT * FROM [iwr_tables]"/>
  </connection>
  <connection id="3" xr16:uid="{E2CE749B-EAD8-481E-8734-65878F2E2CA4}" keepAlive="1" name="Query - Path" description="Connection to the 'Path' query in the workbook." type="5" refreshedVersion="0" background="1">
    <dbPr connection="Provider=Microsoft.Mashup.OleDb.1;Data Source=$Workbook$;Location=Path;Extended Properties=&quot;&quot;" command="SELECT * FROM [Path]"/>
  </connection>
  <connection id="4" xr16:uid="{A155D8A9-1999-4C53-A6BA-8167429E7D6C}" keepAlive="1" name="Query - roc_lake_wbids" description="Connection to the 'roc_lake_wbids' query in the workbook." type="5" refreshedVersion="7" background="1" saveData="1">
    <dbPr connection="Provider=Microsoft.Mashup.OleDb.1;Data Source=$Workbook$;Location=roc_lake_wbids;Extended Properties=&quot;&quot;" command="SELECT * FROM [roc_lake_wbids]"/>
  </connection>
  <connection id="5" xr16:uid="{FE8890F7-BF32-409E-ACF7-C1264C13BB5A}" keepAlive="1" name="Query - ROC_Region" description="Connection to the 'ROC_Region' query in the workbook." type="5" refreshedVersion="0" background="1">
    <dbPr connection="Provider=Microsoft.Mashup.OleDb.1;Data Source=$Workbook$;Location=ROC_Region;Extended Properties=&quot;&quot;" command="SELECT * FROM [ROC_Region]"/>
  </connection>
  <connection id="6" xr16:uid="{86C8C965-6355-4C58-BCCE-862BB1C57066}" keepAlive="1" name="Query - WASNetworkFolder" description="Connection to the 'WASNetworkFolder' query in the workbook." type="5" refreshedVersion="0" background="1">
    <dbPr connection="Provider=Microsoft.Mashup.OleDb.1;Data Source=$Workbook$;Location=WASNetworkFolder;Extended Properties=&quot;&quot;" command="SELECT * FROM [WASNetworkFolder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<sst xmlns="http://schemas.openxmlformats.org/spreadsheetml/2006/main" count="22205" uniqueCount="2861">
  <si>
    <t>ROC</t>
  </si>
  <si>
    <t>County</t>
  </si>
  <si>
    <t>body</t>
  </si>
  <si>
    <t>CLASS</t>
  </si>
  <si>
    <t>NWROC</t>
  </si>
  <si>
    <t>Walton</t>
  </si>
  <si>
    <t>ESTUARY</t>
  </si>
  <si>
    <t>3M</t>
  </si>
  <si>
    <t>789</t>
  </si>
  <si>
    <t>-</t>
  </si>
  <si>
    <t>STREAM</t>
  </si>
  <si>
    <t>3F</t>
  </si>
  <si>
    <t>269</t>
  </si>
  <si>
    <t>Escambia</t>
  </si>
  <si>
    <t>135</t>
  </si>
  <si>
    <t>Santa Rosa</t>
  </si>
  <si>
    <t>36</t>
  </si>
  <si>
    <t>7</t>
  </si>
  <si>
    <t>5</t>
  </si>
  <si>
    <t>111</t>
  </si>
  <si>
    <t>49A</t>
  </si>
  <si>
    <t>646</t>
  </si>
  <si>
    <t>567</t>
  </si>
  <si>
    <t>548GA</t>
  </si>
  <si>
    <t>Okaloosa</t>
  </si>
  <si>
    <t>843</t>
  </si>
  <si>
    <t>Baldwin (AL)</t>
  </si>
  <si>
    <t>ESTUARY11</t>
  </si>
  <si>
    <t>462B</t>
  </si>
  <si>
    <t>673</t>
  </si>
  <si>
    <t>462C</t>
  </si>
  <si>
    <t>343</t>
  </si>
  <si>
    <t>330</t>
  </si>
  <si>
    <t>331</t>
  </si>
  <si>
    <t>24D</t>
  </si>
  <si>
    <t>256</t>
  </si>
  <si>
    <t>231</t>
  </si>
  <si>
    <t>35A</t>
  </si>
  <si>
    <t>76</t>
  </si>
  <si>
    <t>30C</t>
  </si>
  <si>
    <t>101</t>
  </si>
  <si>
    <t>30G</t>
  </si>
  <si>
    <t>495</t>
  </si>
  <si>
    <t>361</t>
  </si>
  <si>
    <t>683</t>
  </si>
  <si>
    <t>18A</t>
  </si>
  <si>
    <t>754</t>
  </si>
  <si>
    <t>864A</t>
  </si>
  <si>
    <t>740</t>
  </si>
  <si>
    <t>160A</t>
  </si>
  <si>
    <t>568</t>
  </si>
  <si>
    <t>100</t>
  </si>
  <si>
    <t>429</t>
  </si>
  <si>
    <t>644</t>
  </si>
  <si>
    <t>161</t>
  </si>
  <si>
    <t>24AC</t>
  </si>
  <si>
    <t>468</t>
  </si>
  <si>
    <t>30D</t>
  </si>
  <si>
    <t>Bay</t>
  </si>
  <si>
    <t>973</t>
  </si>
  <si>
    <t>144</t>
  </si>
  <si>
    <t>494</t>
  </si>
  <si>
    <t>107</t>
  </si>
  <si>
    <t>539</t>
  </si>
  <si>
    <t>88</t>
  </si>
  <si>
    <t>730</t>
  </si>
  <si>
    <t>Holmes</t>
  </si>
  <si>
    <t>210</t>
  </si>
  <si>
    <t>UWF</t>
  </si>
  <si>
    <t>ENRM6</t>
  </si>
  <si>
    <t>ENRL6</t>
  </si>
  <si>
    <t>ENRM9</t>
  </si>
  <si>
    <t>ENRM5</t>
  </si>
  <si>
    <t>E. coli</t>
  </si>
  <si>
    <t>Enterococci</t>
  </si>
  <si>
    <t>lab</t>
  </si>
  <si>
    <t>enr</t>
  </si>
  <si>
    <t>Analyte</t>
  </si>
  <si>
    <t>Samples</t>
  </si>
  <si>
    <t>STA</t>
  </si>
  <si>
    <t>CEROC</t>
  </si>
  <si>
    <t>DEP</t>
  </si>
  <si>
    <t>2678</t>
  </si>
  <si>
    <t>ENRS1</t>
  </si>
  <si>
    <t>21FLCEN G5CE0130</t>
  </si>
  <si>
    <t>Nutrients</t>
  </si>
  <si>
    <t>W-CT-CI-R</t>
  </si>
  <si>
    <t>W-PCB-TQ-R</t>
  </si>
  <si>
    <t>W-PCL-TQ-R</t>
  </si>
  <si>
    <t>3028</t>
  </si>
  <si>
    <t>21FLCEN G5CE0112</t>
  </si>
  <si>
    <t>Markers (qPCR)</t>
  </si>
  <si>
    <t>Tracers</t>
  </si>
  <si>
    <t>3082</t>
  </si>
  <si>
    <t>21FLCEN G5CE0131</t>
  </si>
  <si>
    <t>2363A</t>
  </si>
  <si>
    <t>21FLCEN G5CE0108</t>
  </si>
  <si>
    <t>Metals</t>
  </si>
  <si>
    <t>2942A</t>
  </si>
  <si>
    <t>21FLSJWM44882</t>
  </si>
  <si>
    <t>2963F2</t>
  </si>
  <si>
    <t>21FLSJWM79633</t>
  </si>
  <si>
    <t>2664</t>
  </si>
  <si>
    <t>21FLCEN G5CE0156</t>
  </si>
  <si>
    <t>2674A</t>
  </si>
  <si>
    <t>21FLCEN G5CE0099</t>
  </si>
  <si>
    <t>2995</t>
  </si>
  <si>
    <t>LAKE</t>
  </si>
  <si>
    <t>21FLCEN G2CE0080</t>
  </si>
  <si>
    <t>1329B</t>
  </si>
  <si>
    <t>21FLTPA G4SW0118</t>
  </si>
  <si>
    <t>1329V</t>
  </si>
  <si>
    <t>21FLCEN G4CE0022</t>
  </si>
  <si>
    <t>2790B</t>
  </si>
  <si>
    <t>21FLCEN G1CE0014</t>
  </si>
  <si>
    <t>2994V1</t>
  </si>
  <si>
    <t>21FLCEN G2CE0214</t>
  </si>
  <si>
    <t>2997Q</t>
  </si>
  <si>
    <t>21FLCEN G2CE0067</t>
  </si>
  <si>
    <t>2998D</t>
  </si>
  <si>
    <t>21FLCEN G2CE0278</t>
  </si>
  <si>
    <t>2999B</t>
  </si>
  <si>
    <t>21FLCEN G2CE0068</t>
  </si>
  <si>
    <t>3002P</t>
  </si>
  <si>
    <t>21FLCEN G2CE0265</t>
  </si>
  <si>
    <t>3003D</t>
  </si>
  <si>
    <t>21FLSEM KIW</t>
  </si>
  <si>
    <t>3004R</t>
  </si>
  <si>
    <t>21FLCEN G2CE0016</t>
  </si>
  <si>
    <t>3008A</t>
  </si>
  <si>
    <t>21FLCEN G3CE0022</t>
  </si>
  <si>
    <t>3009J</t>
  </si>
  <si>
    <t>21FLCEN HABCE0178</t>
  </si>
  <si>
    <t>3011A</t>
  </si>
  <si>
    <t>3064A</t>
  </si>
  <si>
    <t>21FLCEN G3CE0012</t>
  </si>
  <si>
    <t>3168X2</t>
  </si>
  <si>
    <t>21FLCEN G4CE0178</t>
  </si>
  <si>
    <t>3168X9</t>
  </si>
  <si>
    <t>21FLCEN G4CE0152</t>
  </si>
  <si>
    <t>3168Y1</t>
  </si>
  <si>
    <t>21FLCEN G4CE0204</t>
  </si>
  <si>
    <t>3168Z1</t>
  </si>
  <si>
    <t>21FLCEN G4CE0202</t>
  </si>
  <si>
    <t>3169G2</t>
  </si>
  <si>
    <t>21FLCEN 26011433</t>
  </si>
  <si>
    <t>3169G5</t>
  </si>
  <si>
    <t>21FLCEN G4CE0238</t>
  </si>
  <si>
    <t>3169G7</t>
  </si>
  <si>
    <t>21FLCEN HABCE0165</t>
  </si>
  <si>
    <t>3170L</t>
  </si>
  <si>
    <t>21FLCEN G4CE0155</t>
  </si>
  <si>
    <t>3731A</t>
  </si>
  <si>
    <t>BOD</t>
  </si>
  <si>
    <t>21FLBRA 3731A-A</t>
  </si>
  <si>
    <t>28933</t>
  </si>
  <si>
    <t>SPRING</t>
  </si>
  <si>
    <t>21FLCEN G2CE0242</t>
  </si>
  <si>
    <t>1346A</t>
  </si>
  <si>
    <t>112WRD  285207082054101</t>
  </si>
  <si>
    <t>1356C</t>
  </si>
  <si>
    <t>N28.77971,W-82.04342</t>
  </si>
  <si>
    <t>2905B</t>
  </si>
  <si>
    <t>112WRD  02236147</t>
  </si>
  <si>
    <t>1313</t>
  </si>
  <si>
    <t>21FLTLHRG1TLHR0173</t>
  </si>
  <si>
    <t>1325</t>
  </si>
  <si>
    <t>21FLSUW 129938</t>
  </si>
  <si>
    <t>1406</t>
  </si>
  <si>
    <t>21FLCEN G1CE0117</t>
  </si>
  <si>
    <t>1435</t>
  </si>
  <si>
    <t>21FLCEN G4CE0247</t>
  </si>
  <si>
    <t>2675</t>
  </si>
  <si>
    <t>21FLCEN G5CE0076</t>
  </si>
  <si>
    <t>21FLCEN G5CE0094</t>
  </si>
  <si>
    <t>2832</t>
  </si>
  <si>
    <t>21FLCEN G1CE0120</t>
  </si>
  <si>
    <t>2939</t>
  </si>
  <si>
    <t>21FLCEN G5CE0120</t>
  </si>
  <si>
    <t>2947</t>
  </si>
  <si>
    <t>N28.9417382, W-80.941904</t>
  </si>
  <si>
    <t>2973</t>
  </si>
  <si>
    <t>21FLCEN 20011017</t>
  </si>
  <si>
    <t>21FLSEM CL01</t>
  </si>
  <si>
    <t>2985</t>
  </si>
  <si>
    <t>21FLSEM CHUBB</t>
  </si>
  <si>
    <t>2990</t>
  </si>
  <si>
    <t>21FLCEN 20010763</t>
  </si>
  <si>
    <t>2999</t>
  </si>
  <si>
    <t>21FLCEN G2CE0182</t>
  </si>
  <si>
    <t>21FLCEN G2CE0260</t>
  </si>
  <si>
    <t>3006</t>
  </si>
  <si>
    <t>21FLCEN G3CE0065</t>
  </si>
  <si>
    <t>3013</t>
  </si>
  <si>
    <t>21FLCEN G3CE0054</t>
  </si>
  <si>
    <t>3021</t>
  </si>
  <si>
    <t>21FLCEN G2CE0253</t>
  </si>
  <si>
    <t>3042</t>
  </si>
  <si>
    <t>21FLCEN G3CE0047</t>
  </si>
  <si>
    <t>3051</t>
  </si>
  <si>
    <t>21FLCEN G3CE0066</t>
  </si>
  <si>
    <t>3077</t>
  </si>
  <si>
    <t>3081</t>
  </si>
  <si>
    <t>21FLCEN G5CE0078</t>
  </si>
  <si>
    <t>3090</t>
  </si>
  <si>
    <t>21FLCEN 20010885</t>
  </si>
  <si>
    <t>21FLCEN 20011291</t>
  </si>
  <si>
    <t>21FLCEN 20011292</t>
  </si>
  <si>
    <t>1351C</t>
  </si>
  <si>
    <t>21FLSWFD23169</t>
  </si>
  <si>
    <t>1685G</t>
  </si>
  <si>
    <t>21FLCEN G4CE0224</t>
  </si>
  <si>
    <t>2817C</t>
  </si>
  <si>
    <t>21FLCEN G1CE0100</t>
  </si>
  <si>
    <t>2893EC</t>
  </si>
  <si>
    <t>21FLCEN G2CE0233</t>
  </si>
  <si>
    <t>N28.808477,W-81.285966</t>
  </si>
  <si>
    <t>2893O1</t>
  </si>
  <si>
    <t>21FLCEN 20011086</t>
  </si>
  <si>
    <t>21FLCEN 20011127</t>
  </si>
  <si>
    <t>N28.157162,W-80.720882</t>
  </si>
  <si>
    <t>2942B</t>
  </si>
  <si>
    <t>21FLSJWMTBH</t>
  </si>
  <si>
    <t>2997A3</t>
  </si>
  <si>
    <t>21FLCEN G2CE0072</t>
  </si>
  <si>
    <t>3170A</t>
  </si>
  <si>
    <t>21FLCEN G4CE0145</t>
  </si>
  <si>
    <t>3170K</t>
  </si>
  <si>
    <t>21FLCEN G4CE0023</t>
  </si>
  <si>
    <t>3171EB</t>
  </si>
  <si>
    <t>21FLCEN G4CE0201</t>
  </si>
  <si>
    <t>3172A</t>
  </si>
  <si>
    <t>21FLCEN G4CE0244</t>
  </si>
  <si>
    <t>NEROC</t>
  </si>
  <si>
    <t>Diversified</t>
  </si>
  <si>
    <t>2097N</t>
  </si>
  <si>
    <t>ENRCC3</t>
  </si>
  <si>
    <t>21FLA   G4NE0293</t>
  </si>
  <si>
    <t>2127A</t>
  </si>
  <si>
    <t>ENRCC1</t>
  </si>
  <si>
    <t>21FLA   G4NE0285</t>
  </si>
  <si>
    <t>2148B</t>
  </si>
  <si>
    <t>ENRU4</t>
  </si>
  <si>
    <t>21FLA   19020002</t>
  </si>
  <si>
    <t>2161C</t>
  </si>
  <si>
    <t>21FLA   G4NE0008</t>
  </si>
  <si>
    <t>2189B</t>
  </si>
  <si>
    <t>21FLA   20030352</t>
  </si>
  <si>
    <t>2191B</t>
  </si>
  <si>
    <t>21FLA   20030146</t>
  </si>
  <si>
    <t>2203A</t>
  </si>
  <si>
    <t>ENRBB1</t>
  </si>
  <si>
    <t>21FLA   20030121</t>
  </si>
  <si>
    <t>2203D</t>
  </si>
  <si>
    <t>21FLA   20030025</t>
  </si>
  <si>
    <t>2213C</t>
  </si>
  <si>
    <t>2224A</t>
  </si>
  <si>
    <t>21FLA   G2NE1161</t>
  </si>
  <si>
    <t>2228A</t>
  </si>
  <si>
    <t>21FLA   20030114</t>
  </si>
  <si>
    <t>2265D</t>
  </si>
  <si>
    <t>21FLA   20030067</t>
  </si>
  <si>
    <t>2284A</t>
  </si>
  <si>
    <t>21FLA   20030679</t>
  </si>
  <si>
    <t>2363B</t>
  </si>
  <si>
    <t>ENRS2</t>
  </si>
  <si>
    <t>21FLCEN G5CE0109</t>
  </si>
  <si>
    <t>2363H</t>
  </si>
  <si>
    <t>ENRT2</t>
  </si>
  <si>
    <t>21FLA   G5NE0587</t>
  </si>
  <si>
    <t>2406C</t>
  </si>
  <si>
    <t>ENRT1</t>
  </si>
  <si>
    <t>2</t>
  </si>
  <si>
    <t>21FLA   27010165</t>
  </si>
  <si>
    <t>2206</t>
  </si>
  <si>
    <t>21FLA   20030739</t>
  </si>
  <si>
    <t>2233</t>
  </si>
  <si>
    <t>21FLA   G2NE0165</t>
  </si>
  <si>
    <t>2256</t>
  </si>
  <si>
    <t>21FLA   20030792</t>
  </si>
  <si>
    <t>2266</t>
  </si>
  <si>
    <t>21FLA   20030698</t>
  </si>
  <si>
    <t>2499</t>
  </si>
  <si>
    <t>21FLA   27010056</t>
  </si>
  <si>
    <t>2642</t>
  </si>
  <si>
    <t>21FLCEN G5CE0017</t>
  </si>
  <si>
    <t>2647</t>
  </si>
  <si>
    <t>21FLCEN G5CE0158</t>
  </si>
  <si>
    <t>2203E</t>
  </si>
  <si>
    <t>21FLA   G2NE1207</t>
  </si>
  <si>
    <t>2207B</t>
  </si>
  <si>
    <t>21FLA   G2NE1180</t>
  </si>
  <si>
    <t>2213EA</t>
  </si>
  <si>
    <t>21FLA   20030740</t>
  </si>
  <si>
    <t>21FLA   20030761</t>
  </si>
  <si>
    <t>2220B</t>
  </si>
  <si>
    <t>21FLA   20030749</t>
  </si>
  <si>
    <t>21FLA   20030780</t>
  </si>
  <si>
    <t>2224B</t>
  </si>
  <si>
    <t>21FLA   20030133</t>
  </si>
  <si>
    <t>2270A</t>
  </si>
  <si>
    <t>21FLA   20030696</t>
  </si>
  <si>
    <t>2280B</t>
  </si>
  <si>
    <t>21FLA   20030139</t>
  </si>
  <si>
    <t>2493B</t>
  </si>
  <si>
    <t>21FLA   27010055</t>
  </si>
  <si>
    <t>2582</t>
  </si>
  <si>
    <t>21FLA   20030922</t>
  </si>
  <si>
    <t>2700</t>
  </si>
  <si>
    <t>21FLA   G3NE0002</t>
  </si>
  <si>
    <t>2105A</t>
  </si>
  <si>
    <t>21FLA   G4NE0292</t>
  </si>
  <si>
    <t>2320B1</t>
  </si>
  <si>
    <t>21FLA   27010180</t>
  </si>
  <si>
    <t>2582A</t>
  </si>
  <si>
    <t>21FLA   G2NE0006</t>
  </si>
  <si>
    <t>2718B</t>
  </si>
  <si>
    <t>21FLA   20020097</t>
  </si>
  <si>
    <t>2719A</t>
  </si>
  <si>
    <t>21FLA   20020052</t>
  </si>
  <si>
    <t>2720A</t>
  </si>
  <si>
    <t>21FLA   G1NE0953</t>
  </si>
  <si>
    <t>2771A</t>
  </si>
  <si>
    <t>21FLA   G1NE0954</t>
  </si>
  <si>
    <t>3438A</t>
  </si>
  <si>
    <t>21FLA   21020097</t>
  </si>
  <si>
    <t>3496A</t>
  </si>
  <si>
    <t>21FLA   21020065</t>
  </si>
  <si>
    <t>3530B</t>
  </si>
  <si>
    <t>21FLA   21030066</t>
  </si>
  <si>
    <t>2153</t>
  </si>
  <si>
    <t>21FLA   19021007</t>
  </si>
  <si>
    <t>2156</t>
  </si>
  <si>
    <t>21FLA   G4NE0288</t>
  </si>
  <si>
    <t>2178</t>
  </si>
  <si>
    <t>21FLA   19010127</t>
  </si>
  <si>
    <t>2225</t>
  </si>
  <si>
    <t>21FLA   G4NE0297</t>
  </si>
  <si>
    <t>2236</t>
  </si>
  <si>
    <t>21FLA   19010125</t>
  </si>
  <si>
    <t>2245</t>
  </si>
  <si>
    <t>21FLA   19010085</t>
  </si>
  <si>
    <t>2252</t>
  </si>
  <si>
    <t>21FLA   20030692</t>
  </si>
  <si>
    <t>2288</t>
  </si>
  <si>
    <t>21FLA   19010123</t>
  </si>
  <si>
    <t>2321</t>
  </si>
  <si>
    <t>21FLA   20030863</t>
  </si>
  <si>
    <t>2368</t>
  </si>
  <si>
    <t>21FLA   20030629</t>
  </si>
  <si>
    <t>2381</t>
  </si>
  <si>
    <t>21FLA   20030852</t>
  </si>
  <si>
    <t>2423</t>
  </si>
  <si>
    <t>21FLA   G2NE1150</t>
  </si>
  <si>
    <t>2577</t>
  </si>
  <si>
    <t>21FLA   27010203</t>
  </si>
  <si>
    <t>2592</t>
  </si>
  <si>
    <t>21FLA   20030577</t>
  </si>
  <si>
    <t>W-PSNP-TQ</t>
  </si>
  <si>
    <t>W-TR-SQ-R</t>
  </si>
  <si>
    <t>2641</t>
  </si>
  <si>
    <t>21FLCEN G5CE0032</t>
  </si>
  <si>
    <t>2645</t>
  </si>
  <si>
    <t>21FLCEN 27010068</t>
  </si>
  <si>
    <t>2693</t>
  </si>
  <si>
    <t>21FLA   G3NE0015</t>
  </si>
  <si>
    <t>2701</t>
  </si>
  <si>
    <t>21FLA   G1NE0949</t>
  </si>
  <si>
    <t>3368</t>
  </si>
  <si>
    <t>21FLA   21010033</t>
  </si>
  <si>
    <t>3388</t>
  </si>
  <si>
    <t>21FLA   G1NE0940</t>
  </si>
  <si>
    <t>3389</t>
  </si>
  <si>
    <t>3531</t>
  </si>
  <si>
    <t>21FLSUW 135050</t>
  </si>
  <si>
    <t>3549</t>
  </si>
  <si>
    <t>3626</t>
  </si>
  <si>
    <t>21FLA   G1NE0906</t>
  </si>
  <si>
    <t>3641</t>
  </si>
  <si>
    <t>21FLA   G1NE0020</t>
  </si>
  <si>
    <t>3644</t>
  </si>
  <si>
    <t>21FLA   21030126</t>
  </si>
  <si>
    <t>3747</t>
  </si>
  <si>
    <t>2097D</t>
  </si>
  <si>
    <t>21FLA   19010001</t>
  </si>
  <si>
    <t>2097I</t>
  </si>
  <si>
    <t>21FLA   19010002</t>
  </si>
  <si>
    <t>2203F</t>
  </si>
  <si>
    <t>21FLA   G2NE1208</t>
  </si>
  <si>
    <t>2535B</t>
  </si>
  <si>
    <t>21FLA   27010050</t>
  </si>
  <si>
    <t>2551B</t>
  </si>
  <si>
    <t>21FLA   G5NE0599</t>
  </si>
  <si>
    <t>2718A</t>
  </si>
  <si>
    <t>21FLA   G1NE0902</t>
  </si>
  <si>
    <t>3504A</t>
  </si>
  <si>
    <t>21FLA   21020009</t>
  </si>
  <si>
    <t>3506B</t>
  </si>
  <si>
    <t>21FLA   21030082</t>
  </si>
  <si>
    <t>3605F</t>
  </si>
  <si>
    <t>21FLA   21030114</t>
  </si>
  <si>
    <t>3678A</t>
  </si>
  <si>
    <t>21FLA   21030152</t>
  </si>
  <si>
    <t>21FLA   G1NE0021</t>
  </si>
  <si>
    <t>722</t>
  </si>
  <si>
    <t>ENRM8</t>
  </si>
  <si>
    <t>21FLPNS G3NW0230</t>
  </si>
  <si>
    <t>Fecal Coliforms</t>
  </si>
  <si>
    <t>987</t>
  </si>
  <si>
    <t>ENRK3</t>
  </si>
  <si>
    <t>21FLPNS G5NW0152</t>
  </si>
  <si>
    <t>10F</t>
  </si>
  <si>
    <t>ENRL7</t>
  </si>
  <si>
    <t>21FLPNS G4NW0009</t>
  </si>
  <si>
    <t>24AB</t>
  </si>
  <si>
    <t>21FLPNS G4NW0243</t>
  </si>
  <si>
    <t>462A</t>
  </si>
  <si>
    <t>ENRK2</t>
  </si>
  <si>
    <t>21FLPNS G5NW0070</t>
  </si>
  <si>
    <t>548AA</t>
  </si>
  <si>
    <t>21FLPNS G4NW0025</t>
  </si>
  <si>
    <t>548AC</t>
  </si>
  <si>
    <t>ENRL1</t>
  </si>
  <si>
    <t>21FLPNS G4NW0029</t>
  </si>
  <si>
    <t>548H</t>
  </si>
  <si>
    <t>ENRL2</t>
  </si>
  <si>
    <t>21FLPNS G4NW0035</t>
  </si>
  <si>
    <t>778C</t>
  </si>
  <si>
    <t>ENRM7</t>
  </si>
  <si>
    <t>21FLPNS G3NW0235</t>
  </si>
  <si>
    <t>635</t>
  </si>
  <si>
    <t>21FLPNS G4NW0387</t>
  </si>
  <si>
    <t>694</t>
  </si>
  <si>
    <t>21FLPNS G4NW0443</t>
  </si>
  <si>
    <t>738</t>
  </si>
  <si>
    <t>21FLPNS G4NW0516</t>
  </si>
  <si>
    <t>784</t>
  </si>
  <si>
    <t>21FLPNS G5NW0035</t>
  </si>
  <si>
    <t>846</t>
  </si>
  <si>
    <t>21FLPNS G4NW0021</t>
  </si>
  <si>
    <t>893</t>
  </si>
  <si>
    <t>21FLPNS G4NW0211</t>
  </si>
  <si>
    <t>944</t>
  </si>
  <si>
    <t>21FLPNS G3NW0218</t>
  </si>
  <si>
    <t>21FLPNS G3NW0238</t>
  </si>
  <si>
    <t>957</t>
  </si>
  <si>
    <t>21FLPNS G3NW0234</t>
  </si>
  <si>
    <t>21FLPNS G3NW0240</t>
  </si>
  <si>
    <t>1055B</t>
  </si>
  <si>
    <t>21FLPNS G3NW0009</t>
  </si>
  <si>
    <t>489D</t>
  </si>
  <si>
    <t>21FLPNS G5NW0007</t>
  </si>
  <si>
    <t>21FLPNS G5NW0008</t>
  </si>
  <si>
    <t>701C</t>
  </si>
  <si>
    <t>21FLPNS G4NW0015</t>
  </si>
  <si>
    <t>21FLPNS G4NW0400</t>
  </si>
  <si>
    <t>21FLPNS G3NW0233</t>
  </si>
  <si>
    <t>778D</t>
  </si>
  <si>
    <t>21FLPNS G3NW0010</t>
  </si>
  <si>
    <t>846C</t>
  </si>
  <si>
    <t>21FLPNS G4NW0022</t>
  </si>
  <si>
    <t>874A</t>
  </si>
  <si>
    <t>21FLPNS G3NW0003</t>
  </si>
  <si>
    <t>1040B</t>
  </si>
  <si>
    <t>21FLPNS G3NW0220</t>
  </si>
  <si>
    <t>179A</t>
  </si>
  <si>
    <t>21FLPNS G4NW0361</t>
  </si>
  <si>
    <t>24AF</t>
  </si>
  <si>
    <t>21FLPNS G4NW0437</t>
  </si>
  <si>
    <t>25A</t>
  </si>
  <si>
    <t>21FLPNS G4NW0426</t>
  </si>
  <si>
    <t>266A</t>
  </si>
  <si>
    <t>21FLPNS G4NW0537</t>
  </si>
  <si>
    <t>266B</t>
  </si>
  <si>
    <t>21FLPNS G4NW0517</t>
  </si>
  <si>
    <t>697A</t>
  </si>
  <si>
    <t>21FLPNS G5NW0159</t>
  </si>
  <si>
    <t>722D</t>
  </si>
  <si>
    <t>21FLPNS G3NW0223</t>
  </si>
  <si>
    <t>906A</t>
  </si>
  <si>
    <t>21FLPNS G3NW0215</t>
  </si>
  <si>
    <t>906B</t>
  </si>
  <si>
    <t>21FLPNS G3NW0216</t>
  </si>
  <si>
    <t>10</t>
  </si>
  <si>
    <t>21FLPNS G4NW0421</t>
  </si>
  <si>
    <t>25</t>
  </si>
  <si>
    <t>21FLPNS G4NW0163</t>
  </si>
  <si>
    <t>27</t>
  </si>
  <si>
    <t>21FLPNS G4NW0417</t>
  </si>
  <si>
    <t>34</t>
  </si>
  <si>
    <t>21FLPNS G4NW0515</t>
  </si>
  <si>
    <t>35</t>
  </si>
  <si>
    <t>21FLPNS G4NW0062</t>
  </si>
  <si>
    <t>50</t>
  </si>
  <si>
    <t>21FLPNS G4NW0161</t>
  </si>
  <si>
    <t>71</t>
  </si>
  <si>
    <t>21FLPNS G4NW0116</t>
  </si>
  <si>
    <t>92</t>
  </si>
  <si>
    <t>21FLPNS G4NW0208</t>
  </si>
  <si>
    <t>176</t>
  </si>
  <si>
    <t>21FLPNS G4NW0277</t>
  </si>
  <si>
    <t>246</t>
  </si>
  <si>
    <t>21FLPNS G3NW0135</t>
  </si>
  <si>
    <t>275</t>
  </si>
  <si>
    <t>21FLPNS G4NW0336</t>
  </si>
  <si>
    <t>281</t>
  </si>
  <si>
    <t>21FLPNS G4NW0013</t>
  </si>
  <si>
    <t>345</t>
  </si>
  <si>
    <t>21FLPNS G5NW0011</t>
  </si>
  <si>
    <t>356</t>
  </si>
  <si>
    <t>21FLPNS G4NW0532</t>
  </si>
  <si>
    <t>420</t>
  </si>
  <si>
    <t>21FLPNS G4NW0481</t>
  </si>
  <si>
    <t>534</t>
  </si>
  <si>
    <t>21FLPNS G4NW0080</t>
  </si>
  <si>
    <t>542</t>
  </si>
  <si>
    <t>21FLPNS G5NW0050</t>
  </si>
  <si>
    <t>620</t>
  </si>
  <si>
    <t>21FLPNS G3NW0045</t>
  </si>
  <si>
    <t>712</t>
  </si>
  <si>
    <t>21FLPNS G3NW0137</t>
  </si>
  <si>
    <t>725</t>
  </si>
  <si>
    <t>21FLPNS G4NW0179</t>
  </si>
  <si>
    <t>751</t>
  </si>
  <si>
    <t>21FLPNS G3NW0151</t>
  </si>
  <si>
    <t>881</t>
  </si>
  <si>
    <t>21FLPNS G3NW0038</t>
  </si>
  <si>
    <t>21FLPNS G3NW0241</t>
  </si>
  <si>
    <t>943</t>
  </si>
  <si>
    <t>21FLPNS G3NW0239</t>
  </si>
  <si>
    <t>950</t>
  </si>
  <si>
    <t>21FLPNS G3NW0133</t>
  </si>
  <si>
    <t>951</t>
  </si>
  <si>
    <t>21FLPNS G3NW0154</t>
  </si>
  <si>
    <t>10A</t>
  </si>
  <si>
    <t>21FLPNS G4NW0403</t>
  </si>
  <si>
    <t>10E</t>
  </si>
  <si>
    <t>21FLPNS G4NW0264</t>
  </si>
  <si>
    <t>11A</t>
  </si>
  <si>
    <t>21FLPNS G4NW0016</t>
  </si>
  <si>
    <t>167A</t>
  </si>
  <si>
    <t>21FLPNS G4NW0382</t>
  </si>
  <si>
    <t>226A</t>
  </si>
  <si>
    <t>21FLPNS G3NW0224</t>
  </si>
  <si>
    <t>24AA</t>
  </si>
  <si>
    <t>21FLPNS G4NW0508</t>
  </si>
  <si>
    <t>489A</t>
  </si>
  <si>
    <t>21FLPNS G5NW0051</t>
  </si>
  <si>
    <t>495A</t>
  </si>
  <si>
    <t>21FLPNS 32020124</t>
  </si>
  <si>
    <t>49E</t>
  </si>
  <si>
    <t>21FLPNS G3NW0130</t>
  </si>
  <si>
    <t>697C</t>
  </si>
  <si>
    <t>21FLPNS G5NW0006</t>
  </si>
  <si>
    <t>843A</t>
  </si>
  <si>
    <t>21FLPNS G3NW0142</t>
  </si>
  <si>
    <t>846A</t>
  </si>
  <si>
    <t>21FLPNS G4NW0429</t>
  </si>
  <si>
    <t>SEROC</t>
  </si>
  <si>
    <t>3085A</t>
  </si>
  <si>
    <t>21FLCEN G5CE0097</t>
  </si>
  <si>
    <t>3098A</t>
  </si>
  <si>
    <t>28.02073, -80.59812</t>
  </si>
  <si>
    <t>21FLWPB 20010719</t>
  </si>
  <si>
    <t>3098C</t>
  </si>
  <si>
    <t>21FLCEN 27010032</t>
  </si>
  <si>
    <t>3107A</t>
  </si>
  <si>
    <t>21FLMRC GOAT CREEK</t>
  </si>
  <si>
    <t>3129B1</t>
  </si>
  <si>
    <t>ENRAA7</t>
  </si>
  <si>
    <t>21FLWPB G5SE0079</t>
  </si>
  <si>
    <t>3210A</t>
  </si>
  <si>
    <t>ENRZ5</t>
  </si>
  <si>
    <t>21FLWPB G2SE0077</t>
  </si>
  <si>
    <t>3226F4</t>
  </si>
  <si>
    <t>ENRY5</t>
  </si>
  <si>
    <t>21FLWPB G4SE0147</t>
  </si>
  <si>
    <t>5003C1</t>
  </si>
  <si>
    <t>ENRAA5</t>
  </si>
  <si>
    <t>21FLWPB G5SE0088</t>
  </si>
  <si>
    <t>21FLWPB G5SE0089</t>
  </si>
  <si>
    <t>3226G4</t>
  </si>
  <si>
    <t>21FLWPB G4SE0032</t>
  </si>
  <si>
    <t>1938</t>
  </si>
  <si>
    <t>21FLWPB G4SE0162</t>
  </si>
  <si>
    <t>1813B</t>
  </si>
  <si>
    <t>21FLWPB G4SE0172</t>
  </si>
  <si>
    <t>1813F</t>
  </si>
  <si>
    <t>21FLFTM 25501</t>
  </si>
  <si>
    <t>1842B</t>
  </si>
  <si>
    <t>21FLWPB G4SE0158</t>
  </si>
  <si>
    <t>1860G</t>
  </si>
  <si>
    <t>21FLWPB G4SE0166</t>
  </si>
  <si>
    <t>1932A</t>
  </si>
  <si>
    <t>21FLFTM 26010622</t>
  </si>
  <si>
    <t>1932G</t>
  </si>
  <si>
    <t>21FLWPB G4SE0161</t>
  </si>
  <si>
    <t>1932I</t>
  </si>
  <si>
    <t>21FLWPB G4SE0167</t>
  </si>
  <si>
    <t>1932N</t>
  </si>
  <si>
    <t>21FLFTM 26010744FTM</t>
  </si>
  <si>
    <t>1938C</t>
  </si>
  <si>
    <t>21FLWPB G4SE0163</t>
  </si>
  <si>
    <t>1938D</t>
  </si>
  <si>
    <t>21FLWPB G4SE0164</t>
  </si>
  <si>
    <t>1938G</t>
  </si>
  <si>
    <t>21FLWPB G4SE0165</t>
  </si>
  <si>
    <t>3201C</t>
  </si>
  <si>
    <t>21FLWPB G4SE0168</t>
  </si>
  <si>
    <t>3245B</t>
  </si>
  <si>
    <t>21FLWPB G3SE0043</t>
  </si>
  <si>
    <t>3087</t>
  </si>
  <si>
    <t>21FLCEN G5CE0070</t>
  </si>
  <si>
    <t>3095</t>
  </si>
  <si>
    <t>3096</t>
  </si>
  <si>
    <t>28.023722, -80.59938</t>
  </si>
  <si>
    <t>3097</t>
  </si>
  <si>
    <t>3099</t>
  </si>
  <si>
    <t>n28.025693, w-80.605654</t>
  </si>
  <si>
    <t>3106</t>
  </si>
  <si>
    <t>28.010669, -80.602146</t>
  </si>
  <si>
    <t>3115</t>
  </si>
  <si>
    <t>21FLWPB G5SE0050</t>
  </si>
  <si>
    <t>3119</t>
  </si>
  <si>
    <t>27.92823, -80.53604</t>
  </si>
  <si>
    <t>3121</t>
  </si>
  <si>
    <t>21FLWPB G5SE0063</t>
  </si>
  <si>
    <t>3122</t>
  </si>
  <si>
    <t>27.9093751, -80.5182334</t>
  </si>
  <si>
    <t>3123</t>
  </si>
  <si>
    <t>27.90019, -80.511533</t>
  </si>
  <si>
    <t>3124</t>
  </si>
  <si>
    <t>27.888607, -80.621695</t>
  </si>
  <si>
    <t>3134</t>
  </si>
  <si>
    <t>21FLWPB G5SE0062</t>
  </si>
  <si>
    <t>3136</t>
  </si>
  <si>
    <t>21FLWPB G5SE0085</t>
  </si>
  <si>
    <t>3146</t>
  </si>
  <si>
    <t>27.719499464655538, -80.49513511028348</t>
  </si>
  <si>
    <t>3147</t>
  </si>
  <si>
    <t>21FLWPB G5SE0069</t>
  </si>
  <si>
    <t>3158</t>
  </si>
  <si>
    <t>21FLWPB G5SE0086</t>
  </si>
  <si>
    <t>3160</t>
  </si>
  <si>
    <t>3163</t>
  </si>
  <si>
    <t>21FLWPB G2SE0002</t>
  </si>
  <si>
    <t>3189</t>
  </si>
  <si>
    <t>21FLWPB 28042343</t>
  </si>
  <si>
    <t>3206</t>
  </si>
  <si>
    <t>21FLFTM G4SD0174</t>
  </si>
  <si>
    <t>3238</t>
  </si>
  <si>
    <t>21FLWPB G5SE0091</t>
  </si>
  <si>
    <t>3244</t>
  </si>
  <si>
    <t>21FLWPB G5SE0059</t>
  </si>
  <si>
    <t>3302</t>
  </si>
  <si>
    <t>21FLWPB G4SE0066</t>
  </si>
  <si>
    <t>1761C</t>
  </si>
  <si>
    <t>1761D1</t>
  </si>
  <si>
    <t>21FLFTM G4SD0201</t>
  </si>
  <si>
    <t>1860C</t>
  </si>
  <si>
    <t>3085B</t>
  </si>
  <si>
    <t>21FLCEN G5CE0068</t>
  </si>
  <si>
    <t>3098B</t>
  </si>
  <si>
    <t>21FLCEN 27010200</t>
  </si>
  <si>
    <t>3107B</t>
  </si>
  <si>
    <t>21FLWPB G5SE0080</t>
  </si>
  <si>
    <t>3128A</t>
  </si>
  <si>
    <t>21FLWPB 20010710</t>
  </si>
  <si>
    <t>3128Q</t>
  </si>
  <si>
    <t>3129B2</t>
  </si>
  <si>
    <t>3129X</t>
  </si>
  <si>
    <t>27.748897, -80.494938</t>
  </si>
  <si>
    <t>3129Y</t>
  </si>
  <si>
    <t>27.7488214, -80.4867511</t>
  </si>
  <si>
    <t>3142A</t>
  </si>
  <si>
    <t>27.8046162, -80.5025669</t>
  </si>
  <si>
    <t>3153A</t>
  </si>
  <si>
    <t>21FLWPB G5SE0115</t>
  </si>
  <si>
    <t>3154A</t>
  </si>
  <si>
    <t>21FLWPB G3SE0046</t>
  </si>
  <si>
    <t>3163B</t>
  </si>
  <si>
    <t>21FLGW  54908</t>
  </si>
  <si>
    <t>3187E</t>
  </si>
  <si>
    <t>21FLWPB G4SE0153</t>
  </si>
  <si>
    <t>3188A</t>
  </si>
  <si>
    <t>21FLWPB G4SE0141</t>
  </si>
  <si>
    <t>3192B</t>
  </si>
  <si>
    <t>21FLWPB G4SE0144</t>
  </si>
  <si>
    <t>3192C</t>
  </si>
  <si>
    <t>21FLWPB G4SE0080</t>
  </si>
  <si>
    <t>3203A</t>
  </si>
  <si>
    <t>21FLWPB G1SE0004</t>
  </si>
  <si>
    <t>21FLWPB G1SE0031</t>
  </si>
  <si>
    <t>3205B</t>
  </si>
  <si>
    <t>21FLWPB G1SE0025</t>
  </si>
  <si>
    <t>3205D</t>
  </si>
  <si>
    <t>21FLWPB G1SE0007</t>
  </si>
  <si>
    <t>3213B</t>
  </si>
  <si>
    <t>21FLWPB G1SE0030</t>
  </si>
  <si>
    <t>3245F</t>
  </si>
  <si>
    <t>21FLWPB G3SE0053</t>
  </si>
  <si>
    <t>21FLWPB G3SE0072</t>
  </si>
  <si>
    <t>21FLWPB G3SE0073</t>
  </si>
  <si>
    <t>21FLWPB G3SE0074</t>
  </si>
  <si>
    <t>21FLWPB G3SE0075</t>
  </si>
  <si>
    <t>21FLWPB G3SE0076</t>
  </si>
  <si>
    <t>21FLWPB G3SE0077</t>
  </si>
  <si>
    <t>3252B</t>
  </si>
  <si>
    <t>21FLWPB G5SE0046</t>
  </si>
  <si>
    <t>3264D</t>
  </si>
  <si>
    <t>21FLWPB G3SE0019</t>
  </si>
  <si>
    <t>3210E</t>
  </si>
  <si>
    <t>Tidal Creek</t>
  </si>
  <si>
    <t>21FLWPB G2SE0029</t>
  </si>
  <si>
    <t>Buckskin tr</t>
  </si>
  <si>
    <t>SW 96th St</t>
  </si>
  <si>
    <t>Tropical Ave</t>
  </si>
  <si>
    <t>SROC</t>
  </si>
  <si>
    <t>Benchmark</t>
  </si>
  <si>
    <t>1991B</t>
  </si>
  <si>
    <t>ENRD7</t>
  </si>
  <si>
    <t>21FLFTM G3SD0220</t>
  </si>
  <si>
    <t>2056B</t>
  </si>
  <si>
    <t>ENRD8</t>
  </si>
  <si>
    <t>21FLFTM G3SD0239</t>
  </si>
  <si>
    <t>2056C2</t>
  </si>
  <si>
    <t>21FLFTM G3SD0148</t>
  </si>
  <si>
    <t>2060A1</t>
  </si>
  <si>
    <t>21FLFTM G3SD0073</t>
  </si>
  <si>
    <t>Sanders</t>
  </si>
  <si>
    <t>3240O</t>
  </si>
  <si>
    <t>ENRD6</t>
  </si>
  <si>
    <t>21FLFTM G2SD0047</t>
  </si>
  <si>
    <t>3278U</t>
  </si>
  <si>
    <t>ENRE3</t>
  </si>
  <si>
    <t>21FLFTM G1SD0111</t>
  </si>
  <si>
    <t>21FLFTM G1SD0112</t>
  </si>
  <si>
    <t>3289C</t>
  </si>
  <si>
    <t>ENRE11</t>
  </si>
  <si>
    <t>21FLFTM G5SD0026</t>
  </si>
  <si>
    <t>2015</t>
  </si>
  <si>
    <t>21FLFTM G3SD0191</t>
  </si>
  <si>
    <t>2030</t>
  </si>
  <si>
    <t>21FLFTM G2SD0025</t>
  </si>
  <si>
    <t>2047</t>
  </si>
  <si>
    <t>21FLFTM 25020605FTM</t>
  </si>
  <si>
    <t>2049</t>
  </si>
  <si>
    <t>21FLFTM G2SD0028</t>
  </si>
  <si>
    <t>2061</t>
  </si>
  <si>
    <t>21FLFTM G3SD0216</t>
  </si>
  <si>
    <t>2066</t>
  </si>
  <si>
    <t>21FLCCSWSGC_03</t>
  </si>
  <si>
    <t>1976C</t>
  </si>
  <si>
    <t>21FLFTM G3SD0161</t>
  </si>
  <si>
    <t>2009B</t>
  </si>
  <si>
    <t>21FLFTM G3SD0066</t>
  </si>
  <si>
    <t>2048A</t>
  </si>
  <si>
    <t>21FLCHCOMC2048A01</t>
  </si>
  <si>
    <t>21FLCHCOMC2048A02</t>
  </si>
  <si>
    <t>2048B</t>
  </si>
  <si>
    <t>21FLCHCOMC2048B02</t>
  </si>
  <si>
    <t>2056C1</t>
  </si>
  <si>
    <t>21FLFTM G3SD0241</t>
  </si>
  <si>
    <t>2082B2</t>
  </si>
  <si>
    <t>21FLFTM G2SD0015</t>
  </si>
  <si>
    <t>2082C2</t>
  </si>
  <si>
    <t>21FLFTM G2SD0052</t>
  </si>
  <si>
    <t>3259M3</t>
  </si>
  <si>
    <t>21FLFTM G1SD0125</t>
  </si>
  <si>
    <t>1981</t>
  </si>
  <si>
    <t>1</t>
  </si>
  <si>
    <t>21FLFTM G3SD0107</t>
  </si>
  <si>
    <t>1813G</t>
  </si>
  <si>
    <t>21FLFTM G4SD0169</t>
  </si>
  <si>
    <t>1813L</t>
  </si>
  <si>
    <t>21FLFTM G4SD0179</t>
  </si>
  <si>
    <t>1932M</t>
  </si>
  <si>
    <t>21FLFTM G4SD0157</t>
  </si>
  <si>
    <t>1938A</t>
  </si>
  <si>
    <t>21FLFTM G4SD0186</t>
  </si>
  <si>
    <t>1938F</t>
  </si>
  <si>
    <t>21FLFTM G4SD0224</t>
  </si>
  <si>
    <t>2041B</t>
  </si>
  <si>
    <t>21FLFTM G3SD0204</t>
  </si>
  <si>
    <t>1939</t>
  </si>
  <si>
    <t>21FLFTM G3SD0083</t>
  </si>
  <si>
    <t>1944</t>
  </si>
  <si>
    <t>21FLFTM G3SD0173</t>
  </si>
  <si>
    <t>1955</t>
  </si>
  <si>
    <t>21FLTPA 271410308206241</t>
  </si>
  <si>
    <t>1962</t>
  </si>
  <si>
    <t>21FLFTM G3SD0067</t>
  </si>
  <si>
    <t>1967</t>
  </si>
  <si>
    <t>21FLMANABU01A</t>
  </si>
  <si>
    <t>21FLSWFD25789</t>
  </si>
  <si>
    <t>1995</t>
  </si>
  <si>
    <t>21FLFTM G3SD0095</t>
  </si>
  <si>
    <t>1997</t>
  </si>
  <si>
    <t>21FLFTM G3SD0011</t>
  </si>
  <si>
    <t>2001</t>
  </si>
  <si>
    <t>21FLFTM G3SD0096</t>
  </si>
  <si>
    <t>2028</t>
  </si>
  <si>
    <t>21FLFTM G3SD0132</t>
  </si>
  <si>
    <t>2035</t>
  </si>
  <si>
    <t>21FLFTM G3SD0212</t>
  </si>
  <si>
    <t>2040</t>
  </si>
  <si>
    <t>21FLFTM G3SD0097</t>
  </si>
  <si>
    <t>2071</t>
  </si>
  <si>
    <t>21FLFTM G2SD0032</t>
  </si>
  <si>
    <t>2074</t>
  </si>
  <si>
    <t>21FLCHCOSC207401</t>
  </si>
  <si>
    <t>2086</t>
  </si>
  <si>
    <t>21FLCHCOSC208601</t>
  </si>
  <si>
    <t>3227</t>
  </si>
  <si>
    <t>21FLFTM G4SD0194</t>
  </si>
  <si>
    <t>3253</t>
  </si>
  <si>
    <t>21FLWPB G5SE0029</t>
  </si>
  <si>
    <t>1623B</t>
  </si>
  <si>
    <t>21FLFTM G3SD0154</t>
  </si>
  <si>
    <t>1761I</t>
  </si>
  <si>
    <t>21FLFTM G4SD0107</t>
  </si>
  <si>
    <t>21FLFTM G4SD0211</t>
  </si>
  <si>
    <t>1787A1</t>
  </si>
  <si>
    <t>21FLFTM G3SD0157</t>
  </si>
  <si>
    <t>1938Y</t>
  </si>
  <si>
    <t>21FLFTM G4SD0213</t>
  </si>
  <si>
    <t>1950A</t>
  </si>
  <si>
    <t>21FLFTM G3SD0184</t>
  </si>
  <si>
    <t>1976B</t>
  </si>
  <si>
    <t>21FLFTM G3SD0168</t>
  </si>
  <si>
    <t>2015A</t>
  </si>
  <si>
    <t>21FLFTM G3SD0103</t>
  </si>
  <si>
    <t>2030A</t>
  </si>
  <si>
    <t>21FLFTM G2SD0026</t>
  </si>
  <si>
    <t>2056EA</t>
  </si>
  <si>
    <t>21FLFTM HAB-SD-0135</t>
  </si>
  <si>
    <t>3201B</t>
  </si>
  <si>
    <t>21FLFTM G4SD0214</t>
  </si>
  <si>
    <t>3201E</t>
  </si>
  <si>
    <t>21FLFTM G4SD0111</t>
  </si>
  <si>
    <t>3201F</t>
  </si>
  <si>
    <t>21FLFTM G4SD0105</t>
  </si>
  <si>
    <t>3201H</t>
  </si>
  <si>
    <t>21FLFTM G4SD0215</t>
  </si>
  <si>
    <t>3201J</t>
  </si>
  <si>
    <t>21FLFTM G4SD0216</t>
  </si>
  <si>
    <t>3235B1</t>
  </si>
  <si>
    <t>21FLSCCFCLEW04</t>
  </si>
  <si>
    <t>3235B2</t>
  </si>
  <si>
    <t>21FLFTM G3SD0178</t>
  </si>
  <si>
    <t>3235D</t>
  </si>
  <si>
    <t>21FLFTM G3SD0176</t>
  </si>
  <si>
    <t>3235E</t>
  </si>
  <si>
    <t>21FLFTM G3SD0085</t>
  </si>
  <si>
    <t>21FLFTM G3SD0226</t>
  </si>
  <si>
    <t>3235F</t>
  </si>
  <si>
    <t>21FLFTM G3SD0098</t>
  </si>
  <si>
    <t>3235G</t>
  </si>
  <si>
    <t>21FLFTM G3SD0223</t>
  </si>
  <si>
    <t>21FLFTM G3SD0224</t>
  </si>
  <si>
    <t>3235K1</t>
  </si>
  <si>
    <t>21FLFTM G3SD0230</t>
  </si>
  <si>
    <t>3235L</t>
  </si>
  <si>
    <t>21FLFTM G3SD0221</t>
  </si>
  <si>
    <t>3237A</t>
  </si>
  <si>
    <t>21FLFTM G3SD0150</t>
  </si>
  <si>
    <t>3237D</t>
  </si>
  <si>
    <t>21FLFTM G3SD0088</t>
  </si>
  <si>
    <t>3237E</t>
  </si>
  <si>
    <t>21FLFTM G3SD0162</t>
  </si>
  <si>
    <t>3240V</t>
  </si>
  <si>
    <t>21FLFTM G1SD0070</t>
  </si>
  <si>
    <t>SWROC</t>
  </si>
  <si>
    <t>1361</t>
  </si>
  <si>
    <t>ENRW6</t>
  </si>
  <si>
    <t>21FLTPA G5SW0065</t>
  </si>
  <si>
    <t>1512</t>
  </si>
  <si>
    <t>ENRA1</t>
  </si>
  <si>
    <t>21FLTPA G5SW0080</t>
  </si>
  <si>
    <t>21FLTPA G5SW0081</t>
  </si>
  <si>
    <t>1345F</t>
  </si>
  <si>
    <t>ENRW10</t>
  </si>
  <si>
    <t>21FLTPA G5SW0189</t>
  </si>
  <si>
    <t>1409C</t>
  </si>
  <si>
    <t>ENRW12</t>
  </si>
  <si>
    <t>21FLTPA G5SW0029</t>
  </si>
  <si>
    <t>8044E</t>
  </si>
  <si>
    <t>ENRW11</t>
  </si>
  <si>
    <t>21FLTPA G5SW0059</t>
  </si>
  <si>
    <t>21FLTPA G5SW0061</t>
  </si>
  <si>
    <t>1530</t>
  </si>
  <si>
    <t>21FLTPA G1SW0051</t>
  </si>
  <si>
    <t>1575</t>
  </si>
  <si>
    <t>21FLTPA G1SW0055</t>
  </si>
  <si>
    <t>1615</t>
  </si>
  <si>
    <t>1633</t>
  </si>
  <si>
    <t>21FLTPA G5SW0130</t>
  </si>
  <si>
    <t>1683</t>
  </si>
  <si>
    <t>21FLCOSP32-03</t>
  </si>
  <si>
    <t>1700</t>
  </si>
  <si>
    <t>21FLPDEM44-02</t>
  </si>
  <si>
    <t>1771</t>
  </si>
  <si>
    <t>21FLTPA G2SW0138</t>
  </si>
  <si>
    <t>1876</t>
  </si>
  <si>
    <t>21FLTPA G2SW0111</t>
  </si>
  <si>
    <t>1887</t>
  </si>
  <si>
    <t>21FLTPA G2SW0163</t>
  </si>
  <si>
    <t>1896</t>
  </si>
  <si>
    <t>21FLMANABC2</t>
  </si>
  <si>
    <t>1953</t>
  </si>
  <si>
    <t>21FLTPA G3SW0108</t>
  </si>
  <si>
    <t>1507A</t>
  </si>
  <si>
    <t>21FLHILL102</t>
  </si>
  <si>
    <t>1541A</t>
  </si>
  <si>
    <t>21FLTPA G1SW0131</t>
  </si>
  <si>
    <t>1587A</t>
  </si>
  <si>
    <t>21FLTPA G1SW0137</t>
  </si>
  <si>
    <t>1668E</t>
  </si>
  <si>
    <t>21FLTPA G5SW0170</t>
  </si>
  <si>
    <t>1725B</t>
  </si>
  <si>
    <t>21FLTPA G1SW0092</t>
  </si>
  <si>
    <t>1848D1</t>
  </si>
  <si>
    <t>21FLTPA G2SW0108</t>
  </si>
  <si>
    <t>1872A</t>
  </si>
  <si>
    <t>21FLTPA G2SW0040</t>
  </si>
  <si>
    <t>1885A</t>
  </si>
  <si>
    <t>21FLTPA G3SW0109</t>
  </si>
  <si>
    <t>1991G</t>
  </si>
  <si>
    <t>21FLGW  3499</t>
  </si>
  <si>
    <t>1503</t>
  </si>
  <si>
    <t>21FLTPA G4SW0106</t>
  </si>
  <si>
    <t>1329H</t>
  </si>
  <si>
    <t>21FLTPA G4SW0124</t>
  </si>
  <si>
    <t>1329M</t>
  </si>
  <si>
    <t>21FLTPA G4SW0025</t>
  </si>
  <si>
    <t>1329N</t>
  </si>
  <si>
    <t>21FLTPA G4SW0114</t>
  </si>
  <si>
    <t>1329P</t>
  </si>
  <si>
    <t>21FLTPA G4SW0084</t>
  </si>
  <si>
    <t>1329Y</t>
  </si>
  <si>
    <t>21FLTPA G4SW0103</t>
  </si>
  <si>
    <t>1423B</t>
  </si>
  <si>
    <t>21FLTPA G5SW0107</t>
  </si>
  <si>
    <t>1456A</t>
  </si>
  <si>
    <t>21FLTPA G5SW0112</t>
  </si>
  <si>
    <t>1464A</t>
  </si>
  <si>
    <t>21FLTPA G1SW0077</t>
  </si>
  <si>
    <t>1474A</t>
  </si>
  <si>
    <t>21FLTPA G1SW0020</t>
  </si>
  <si>
    <t>1491A</t>
  </si>
  <si>
    <t>21FLSWFD19079</t>
  </si>
  <si>
    <t>1493D</t>
  </si>
  <si>
    <t>21FLTPA G1SW0071</t>
  </si>
  <si>
    <t>1501Z</t>
  </si>
  <si>
    <t>21FLTPA G3SW0100</t>
  </si>
  <si>
    <t>1504A</t>
  </si>
  <si>
    <t>21FLCEN G3CE0040</t>
  </si>
  <si>
    <t>1508B</t>
  </si>
  <si>
    <t>21FLTPA G5SW0040</t>
  </si>
  <si>
    <t>1516F</t>
  </si>
  <si>
    <t>21FLTPA G1SW0104</t>
  </si>
  <si>
    <t>1539H</t>
  </si>
  <si>
    <t>21FLSWFD25299</t>
  </si>
  <si>
    <t>1561B</t>
  </si>
  <si>
    <t>21FLTPA 24040170</t>
  </si>
  <si>
    <t>1576A</t>
  </si>
  <si>
    <t>21FLTPA G1SW0034</t>
  </si>
  <si>
    <t>1597A</t>
  </si>
  <si>
    <t>21FLTPA G2SW0060</t>
  </si>
  <si>
    <t>1603E</t>
  </si>
  <si>
    <t>21FLTPA G1SW0126</t>
  </si>
  <si>
    <t>1617A</t>
  </si>
  <si>
    <t>21FLTPA G3SW0050</t>
  </si>
  <si>
    <t>1619C</t>
  </si>
  <si>
    <t>21FLTPA G4SW0117</t>
  </si>
  <si>
    <t>1623X</t>
  </si>
  <si>
    <t>21FLTPA G3SW0074</t>
  </si>
  <si>
    <t>1677C</t>
  </si>
  <si>
    <t>21FLTPA TPLKBUF01L</t>
  </si>
  <si>
    <t>1725C</t>
  </si>
  <si>
    <t>21FLTPA G1SW0139</t>
  </si>
  <si>
    <t>1451</t>
  </si>
  <si>
    <t>21FLTPA G2SW0143</t>
  </si>
  <si>
    <t>1478</t>
  </si>
  <si>
    <t>21FLTPA G1SW0147</t>
  </si>
  <si>
    <t>1499</t>
  </si>
  <si>
    <t>21FLTPA G2SW0158</t>
  </si>
  <si>
    <t>1517</t>
  </si>
  <si>
    <t>21FLTPA G1SW0136</t>
  </si>
  <si>
    <t>1542</t>
  </si>
  <si>
    <t>21FLTPA G2SW0085</t>
  </si>
  <si>
    <t>1652</t>
  </si>
  <si>
    <t>21FLTPA G2SW0160</t>
  </si>
  <si>
    <t>1667</t>
  </si>
  <si>
    <t>21FLTPA G2SW0161</t>
  </si>
  <si>
    <t>1678</t>
  </si>
  <si>
    <t>21FLTPA G2SW0135</t>
  </si>
  <si>
    <t>1724</t>
  </si>
  <si>
    <t>21FLTPA G2SW0099</t>
  </si>
  <si>
    <t>1736</t>
  </si>
  <si>
    <t>21FLTPA G1SW0129</t>
  </si>
  <si>
    <t>21FLTPA G1SW0130</t>
  </si>
  <si>
    <t>1754</t>
  </si>
  <si>
    <t>21FLTPA G2SW0166</t>
  </si>
  <si>
    <t>1768</t>
  </si>
  <si>
    <t>21FLTPA G2SW0101</t>
  </si>
  <si>
    <t>1793</t>
  </si>
  <si>
    <t>21FLTPA G2SW0104</t>
  </si>
  <si>
    <t>1805</t>
  </si>
  <si>
    <t>21FLTPA G3SW0121</t>
  </si>
  <si>
    <t>1808</t>
  </si>
  <si>
    <t>21FLTPA G3SW0126</t>
  </si>
  <si>
    <t>1823</t>
  </si>
  <si>
    <t>21FLTPA G1SW0140</t>
  </si>
  <si>
    <t>1840</t>
  </si>
  <si>
    <t>21FLTPA G2SW0039</t>
  </si>
  <si>
    <t>1933</t>
  </si>
  <si>
    <t>21FLTPA G3SW0056</t>
  </si>
  <si>
    <t>1935</t>
  </si>
  <si>
    <t>21FLTPA G3SW0087</t>
  </si>
  <si>
    <t>3703</t>
  </si>
  <si>
    <t>21FLTPA G1SW0103</t>
  </si>
  <si>
    <t>1521C</t>
  </si>
  <si>
    <t>21FLFTM G3SD0017</t>
  </si>
  <si>
    <t>21FLFTM G3SD0018</t>
  </si>
  <si>
    <t>1623F</t>
  </si>
  <si>
    <t>21FLFTM HAB-SD-0129</t>
  </si>
  <si>
    <t>1685F</t>
  </si>
  <si>
    <t>21FLTPA G4SW0104</t>
  </si>
  <si>
    <t>1725A</t>
  </si>
  <si>
    <t>21FLTPA G1SW0119</t>
  </si>
  <si>
    <t>1757B</t>
  </si>
  <si>
    <t>21FLTPA G3SW0118</t>
  </si>
  <si>
    <t>1787B</t>
  </si>
  <si>
    <t>21FLTPA G3SW0012</t>
  </si>
  <si>
    <t>TLHROC</t>
  </si>
  <si>
    <t>8027</t>
  </si>
  <si>
    <t>ENRX4</t>
  </si>
  <si>
    <t>COASTAL</t>
  </si>
  <si>
    <t>21FLWQA G1WA0048</t>
  </si>
  <si>
    <t>8033</t>
  </si>
  <si>
    <t>ENRX13</t>
  </si>
  <si>
    <t>21FLSUW 127919</t>
  </si>
  <si>
    <t>8037D</t>
  </si>
  <si>
    <t>ENRX15</t>
  </si>
  <si>
    <t>21FLWQA 30SEAS111</t>
  </si>
  <si>
    <t>1089</t>
  </si>
  <si>
    <t>ENRX3</t>
  </si>
  <si>
    <t>21FLWQA G1WA0011</t>
  </si>
  <si>
    <t>21FLWQA G1WA0056</t>
  </si>
  <si>
    <t>1239</t>
  </si>
  <si>
    <t>21FLTLHRG2TLHR0029</t>
  </si>
  <si>
    <t>1061G</t>
  </si>
  <si>
    <t>ENRN2</t>
  </si>
  <si>
    <t>21FLTLHRG3TLHR0055</t>
  </si>
  <si>
    <t>1176C</t>
  </si>
  <si>
    <t>21FLTLHRG1TLHR0134</t>
  </si>
  <si>
    <t>1248A</t>
  </si>
  <si>
    <t>ENRX1</t>
  </si>
  <si>
    <t>21FLTLHRG1TLHR0155</t>
  </si>
  <si>
    <t>1274A</t>
  </si>
  <si>
    <t>ENRP3</t>
  </si>
  <si>
    <t>21FLTLHRG2TLHR0027</t>
  </si>
  <si>
    <t>793A</t>
  </si>
  <si>
    <t>21FLWQA G1WA0055</t>
  </si>
  <si>
    <t>1034</t>
  </si>
  <si>
    <t>21FLTLHRG2TLHR0053</t>
  </si>
  <si>
    <t>1098</t>
  </si>
  <si>
    <t>21FLTLHRG3TLHR0031</t>
  </si>
  <si>
    <t>21FLTLHRG3TLHR0028</t>
  </si>
  <si>
    <t>1061H</t>
  </si>
  <si>
    <t>21FLTLHRG3TLHR0035</t>
  </si>
  <si>
    <t>21FLTLHRG3TLHR0036</t>
  </si>
  <si>
    <t>1275A</t>
  </si>
  <si>
    <t>21FLTLHRG2TLHR0052</t>
  </si>
  <si>
    <t>540</t>
  </si>
  <si>
    <t>21FLTLHRG1TLHR0160</t>
  </si>
  <si>
    <t>21FLTLHRG1TLHR0165</t>
  </si>
  <si>
    <t>3322A</t>
  </si>
  <si>
    <t>3f</t>
  </si>
  <si>
    <t>21FLTLHRG1TLHR0048</t>
  </si>
  <si>
    <t>3366A</t>
  </si>
  <si>
    <t>21FLTLHRG1TLHR0045</t>
  </si>
  <si>
    <t>540A</t>
  </si>
  <si>
    <t>21FLTLHRG1TLHR0117</t>
  </si>
  <si>
    <t>546C</t>
  </si>
  <si>
    <t>21FLTLHRG1TLHR0083</t>
  </si>
  <si>
    <t>564B</t>
  </si>
  <si>
    <t>21FLTLHRG1TLHR0098</t>
  </si>
  <si>
    <t>878A</t>
  </si>
  <si>
    <t>21FLTLHRTLHRHAB0008</t>
  </si>
  <si>
    <t>55</t>
  </si>
  <si>
    <t>21FLPNS G3NW0157</t>
  </si>
  <si>
    <t>80</t>
  </si>
  <si>
    <t>21FLTLHRG3TLHR0002</t>
  </si>
  <si>
    <t>239</t>
  </si>
  <si>
    <t>21FLPNS G3NW0439</t>
  </si>
  <si>
    <t>21FLPNS G3NW0452</t>
  </si>
  <si>
    <t>251</t>
  </si>
  <si>
    <t>21FLTLHRG3TLHR0004</t>
  </si>
  <si>
    <t>337</t>
  </si>
  <si>
    <t>21FLTLHRG3TLHR0007</t>
  </si>
  <si>
    <t>393</t>
  </si>
  <si>
    <t>21FLTLHRG2TLHR0057</t>
  </si>
  <si>
    <t>424</t>
  </si>
  <si>
    <t>21FLTLHRG1TLHR0158</t>
  </si>
  <si>
    <t>427</t>
  </si>
  <si>
    <t>21FLTLHRG1TLHR0175</t>
  </si>
  <si>
    <t>440</t>
  </si>
  <si>
    <t>21FLTLHRG1TLHR0159</t>
  </si>
  <si>
    <t>459</t>
  </si>
  <si>
    <t>21FLTLHRG1TLHR0186</t>
  </si>
  <si>
    <t>21FLTLHRG1TLHR0187</t>
  </si>
  <si>
    <t>21FLTLHRG1TLHR0188</t>
  </si>
  <si>
    <t>21FLTLHRG1TLHR0189</t>
  </si>
  <si>
    <t>480</t>
  </si>
  <si>
    <t>21FLTLHRG1TLHR0176</t>
  </si>
  <si>
    <t>487</t>
  </si>
  <si>
    <t>21FLTLHRG2TLHR0020</t>
  </si>
  <si>
    <t>488</t>
  </si>
  <si>
    <t>21FLTLHRG2TLHR0041</t>
  </si>
  <si>
    <t>533</t>
  </si>
  <si>
    <t>21FLWQA G1WA0102</t>
  </si>
  <si>
    <t>569</t>
  </si>
  <si>
    <t>21FLTLHRG2TLHR0001</t>
  </si>
  <si>
    <t>21FLTLHRG2TLHR0055</t>
  </si>
  <si>
    <t>595</t>
  </si>
  <si>
    <t>21FLTLHRG1TLHR0190</t>
  </si>
  <si>
    <t>630</t>
  </si>
  <si>
    <t>21FLTLHRG1TLHR0171</t>
  </si>
  <si>
    <t>680</t>
  </si>
  <si>
    <t>21FLTLHRG1TLHR0162</t>
  </si>
  <si>
    <t>684</t>
  </si>
  <si>
    <t>21FLTLHRG1TLHR0063</t>
  </si>
  <si>
    <t>716</t>
  </si>
  <si>
    <t>21FLTLHRG1TLHR0185</t>
  </si>
  <si>
    <t>728</t>
  </si>
  <si>
    <t>21FLTLHRG2TLHR0018</t>
  </si>
  <si>
    <t>757</t>
  </si>
  <si>
    <t>21FLTLHRG1TLHR0052</t>
  </si>
  <si>
    <t>808</t>
  </si>
  <si>
    <t>21FLBRA 808-A</t>
  </si>
  <si>
    <t>811</t>
  </si>
  <si>
    <t>21FLTLHRG1TLHR0053</t>
  </si>
  <si>
    <t>820</t>
  </si>
  <si>
    <t>21FLTLHRG1TLHR0182</t>
  </si>
  <si>
    <t>852</t>
  </si>
  <si>
    <t>21FLWQA G1WA0076</t>
  </si>
  <si>
    <t>879</t>
  </si>
  <si>
    <t>N30.42424,w-84.690591</t>
  </si>
  <si>
    <t>965</t>
  </si>
  <si>
    <t>21FLTLHRG1TLHR0040</t>
  </si>
  <si>
    <t>977</t>
  </si>
  <si>
    <t>21FLTLHRG1TLHR0041</t>
  </si>
  <si>
    <t>1240</t>
  </si>
  <si>
    <t>21FLTLHRG2TLHR0012</t>
  </si>
  <si>
    <t>1242</t>
  </si>
  <si>
    <t>21FLTLHRG2TLHR0006</t>
  </si>
  <si>
    <t>1303</t>
  </si>
  <si>
    <t>21FLWQA G1WA0049</t>
  </si>
  <si>
    <t>3314</t>
  </si>
  <si>
    <t>21FLTLHRG1TLHR0099</t>
  </si>
  <si>
    <t>3318</t>
  </si>
  <si>
    <t>21FLTLHRG1TLHR0033</t>
  </si>
  <si>
    <t>3337</t>
  </si>
  <si>
    <t>21FLTLHRG1TLHR0195</t>
  </si>
  <si>
    <t>3366</t>
  </si>
  <si>
    <t>21FLTLHRG1TLHR0147</t>
  </si>
  <si>
    <t>3512</t>
  </si>
  <si>
    <t>21FLTLHRG1TLHR0067</t>
  </si>
  <si>
    <t>3573B</t>
  </si>
  <si>
    <t>21FLTLHRG1TLHR0065</t>
  </si>
  <si>
    <t>375I</t>
  </si>
  <si>
    <t>21FLTLHRG2TLHR0024</t>
  </si>
  <si>
    <t>376C</t>
  </si>
  <si>
    <t>21FLTLHRG2TLHR0092</t>
  </si>
  <si>
    <t>pk</t>
  </si>
  <si>
    <t>PK</t>
  </si>
  <si>
    <t>BODY</t>
  </si>
  <si>
    <t>Class</t>
  </si>
  <si>
    <t>LVI</t>
  </si>
  <si>
    <t>W-PO4-F</t>
  </si>
  <si>
    <t>HA</t>
  </si>
  <si>
    <t>LVS</t>
  </si>
  <si>
    <t>PhysChem</t>
  </si>
  <si>
    <t>RPS</t>
  </si>
  <si>
    <t>SCI</t>
  </si>
  <si>
    <t>hrs</t>
  </si>
  <si>
    <t>work</t>
  </si>
  <si>
    <t>WorkTarget</t>
  </si>
  <si>
    <t>ea.($)</t>
  </si>
  <si>
    <t>Lab</t>
  </si>
  <si>
    <t>Total</t>
  </si>
  <si>
    <t>lat</t>
  </si>
  <si>
    <t>long</t>
  </si>
  <si>
    <t>Volusia</t>
  </si>
  <si>
    <t>Brevard</t>
  </si>
  <si>
    <t>Seminole</t>
  </si>
  <si>
    <t>Citrus</t>
  </si>
  <si>
    <t>Marion</t>
  </si>
  <si>
    <t>Orange</t>
  </si>
  <si>
    <t>Levy</t>
  </si>
  <si>
    <t>Sumter</t>
  </si>
  <si>
    <t>Lake</t>
  </si>
  <si>
    <t>Polk</t>
  </si>
  <si>
    <t>Osceola</t>
  </si>
  <si>
    <t>St. Johns</t>
  </si>
  <si>
    <t>Nassau</t>
  </si>
  <si>
    <t>Duval</t>
  </si>
  <si>
    <t>Putnam</t>
  </si>
  <si>
    <t>Alachua</t>
  </si>
  <si>
    <t>Suwannee</t>
  </si>
  <si>
    <t>Union</t>
  </si>
  <si>
    <t>Baker</t>
  </si>
  <si>
    <t>Clay</t>
  </si>
  <si>
    <t>Flagler</t>
  </si>
  <si>
    <t>Columbia</t>
  </si>
  <si>
    <t>Hamilton</t>
  </si>
  <si>
    <t>Bradford</t>
  </si>
  <si>
    <t>LEVY</t>
  </si>
  <si>
    <t>Camden (GA)</t>
  </si>
  <si>
    <t>Washington</t>
  </si>
  <si>
    <t>Indian River</t>
  </si>
  <si>
    <t>Martin</t>
  </si>
  <si>
    <t>Broward</t>
  </si>
  <si>
    <t>Highlands</t>
  </si>
  <si>
    <t>HIGHLANDS</t>
  </si>
  <si>
    <t>Palm Beach</t>
  </si>
  <si>
    <t>St. Lucie</t>
  </si>
  <si>
    <t>Okeechobee</t>
  </si>
  <si>
    <t>Miami-Dade</t>
  </si>
  <si>
    <t>BREVARD</t>
  </si>
  <si>
    <t>Sarasota</t>
  </si>
  <si>
    <t>Charlotte</t>
  </si>
  <si>
    <t>Lee</t>
  </si>
  <si>
    <t>Collier</t>
  </si>
  <si>
    <t>Monroe</t>
  </si>
  <si>
    <t>DeSoto</t>
  </si>
  <si>
    <t>Manatee</t>
  </si>
  <si>
    <t>Glades</t>
  </si>
  <si>
    <t>Hendry</t>
  </si>
  <si>
    <t>Pinellas</t>
  </si>
  <si>
    <t>Pasco</t>
  </si>
  <si>
    <t>Hillsborough</t>
  </si>
  <si>
    <t>Hernando</t>
  </si>
  <si>
    <t>HILLSBOROUGH</t>
  </si>
  <si>
    <t>HARDEE</t>
  </si>
  <si>
    <t>Hardee</t>
  </si>
  <si>
    <t>Wakulla</t>
  </si>
  <si>
    <t>Taylor</t>
  </si>
  <si>
    <t>Franklin</t>
  </si>
  <si>
    <t>Madison</t>
  </si>
  <si>
    <t>Gadsden</t>
  </si>
  <si>
    <t>Leon</t>
  </si>
  <si>
    <t>Jackson</t>
  </si>
  <si>
    <t>Jefferson</t>
  </si>
  <si>
    <t>LEON</t>
  </si>
  <si>
    <t>Calhoun</t>
  </si>
  <si>
    <t>Liberty</t>
  </si>
  <si>
    <t>Lowndes (GA)</t>
  </si>
  <si>
    <t>Lafayette</t>
  </si>
  <si>
    <t>Gulf</t>
  </si>
  <si>
    <t>21FLA   27020435</t>
  </si>
  <si>
    <t>N30.37834, W-83.34598</t>
  </si>
  <si>
    <t>ADDISON CREEK</t>
  </si>
  <si>
    <t>EAU GALLIE RIVER</t>
  </si>
  <si>
    <t>BIG FLOUNDER CREEK</t>
  </si>
  <si>
    <t>TURNBULL BAY (CREEK)</t>
  </si>
  <si>
    <t>HALIFAX RIVER</t>
  </si>
  <si>
    <t>TURNBULL CREEK (MARINE SEGMENT)</t>
  </si>
  <si>
    <t>REED CANAL</t>
  </si>
  <si>
    <t>SPRUCE CREEK</t>
  </si>
  <si>
    <t>FOX LAKE</t>
  </si>
  <si>
    <t>FLORENCE LAKE</t>
  </si>
  <si>
    <t>LAKE ROUSSEAU</t>
  </si>
  <si>
    <t>LAKE MARION</t>
  </si>
  <si>
    <t>LAKE BLUE COVE</t>
  </si>
  <si>
    <t>LITTLE LAKE WEIR</t>
  </si>
  <si>
    <t>LAKE DOT</t>
  </si>
  <si>
    <t>CROOKED LAKE (ORANGE COUNTY)</t>
  </si>
  <si>
    <t>LAKE FAIRHOPE</t>
  </si>
  <si>
    <t>LAKE PEARL</t>
  </si>
  <si>
    <t>LAKE WESTON</t>
  </si>
  <si>
    <t>HOURGLASS LAKE</t>
  </si>
  <si>
    <t>LAKE JANE (ORANGE COUNTY)</t>
  </si>
  <si>
    <t>LAKE EMERALD</t>
  </si>
  <si>
    <t>LAKE LUCERNE (WEST)</t>
  </si>
  <si>
    <t>LAKE PAMELA</t>
  </si>
  <si>
    <t>LAKE WALKER</t>
  </si>
  <si>
    <t>SUNSET LAKE (ORANGE COUNTY)</t>
  </si>
  <si>
    <t>LAKE INGRAM</t>
  </si>
  <si>
    <t>LAKE CHARM</t>
  </si>
  <si>
    <t>QUEEN'S MIRROR LAKE</t>
  </si>
  <si>
    <t>NONAME LAKE</t>
  </si>
  <si>
    <t>LAKE GORE (KIWANIS LAKE)</t>
  </si>
  <si>
    <t>SHADY BROOK #3 SPRING</t>
  </si>
  <si>
    <t>SWEETWATER SPRING</t>
  </si>
  <si>
    <t>HENRY GREEN SPRING</t>
  </si>
  <si>
    <t>VOLUSIA BLUE SPRING</t>
  </si>
  <si>
    <t>LITTLE COW CREEK</t>
  </si>
  <si>
    <t>PINEDA GOLF COURSE DRAIN</t>
  </si>
  <si>
    <t>MILLS CREEK TO LAKE MONROE</t>
  </si>
  <si>
    <t>LAKE WASHINGTON DRAIN</t>
  </si>
  <si>
    <t>BIRD LAKE SLOUGH</t>
  </si>
  <si>
    <t>HORSE CREEK</t>
  </si>
  <si>
    <t>MELBOURNE-TILLMAN (C-1) CANAL</t>
  </si>
  <si>
    <t>BIG CREEK</t>
  </si>
  <si>
    <t>HELENA RUN</t>
  </si>
  <si>
    <t>DEAD RIVER</t>
  </si>
  <si>
    <t>COW CREEK</t>
  </si>
  <si>
    <t>TENMILE CREEK</t>
  </si>
  <si>
    <t>ROBERTS BRANCH</t>
  </si>
  <si>
    <t>UNNAMED BRANCH</t>
  </si>
  <si>
    <t>JIM CREEK</t>
  </si>
  <si>
    <t>SECOND CREEK</t>
  </si>
  <si>
    <t>HART BRANCH</t>
  </si>
  <si>
    <t>DAVENPORT CREEK</t>
  </si>
  <si>
    <t>JIM BRANCH</t>
  </si>
  <si>
    <t>MATTRESS DRAIN</t>
  </si>
  <si>
    <t>REEDY LAKE BASIN</t>
  </si>
  <si>
    <t>REEDY CREEK BELOW LAKE RUSSELL</t>
  </si>
  <si>
    <t>LOCKHART-SMITH CANAL</t>
  </si>
  <si>
    <t>CHUB CREEK</t>
  </si>
  <si>
    <t>SALT CREEK</t>
  </si>
  <si>
    <t>BEAR CREEK</t>
  </si>
  <si>
    <t>HOWELL CREEK ABOVE LAKE HOWELL</t>
  </si>
  <si>
    <t>OUTLET RIVER</t>
  </si>
  <si>
    <t>SAND CREEK</t>
  </si>
  <si>
    <t>UNNAMED DITCHES</t>
  </si>
  <si>
    <t>TURNBULL CREEK (FRESHWATER SEGMENT)</t>
  </si>
  <si>
    <t>DEEP CREEK (MARINE SEGMENT)</t>
  </si>
  <si>
    <t>RUSHING BRANCH (MARINE SEGMENT)</t>
  </si>
  <si>
    <t>BROWARD RIVER (UPSTREAM MARINE SEGMENT)</t>
  </si>
  <si>
    <t>TROUT RIVER (LOWER REACH)</t>
  </si>
  <si>
    <t>HIGHLANDS CREEK</t>
  </si>
  <si>
    <t>ST JOHNS RIVER ABOVE DAMES POINT</t>
  </si>
  <si>
    <t>RIBAULT RIVER (MARINE SEGMENT)</t>
  </si>
  <si>
    <t>MONCRIEF CREEK (MARINE PORTION)</t>
  </si>
  <si>
    <t>POTTSBURG CREEK (MARINE SEGMENT)</t>
  </si>
  <si>
    <t>LITTLE POTTSBURG CREEK (MARINE PORTION)</t>
  </si>
  <si>
    <t>ST MARYS RIVER</t>
  </si>
  <si>
    <t>EGANS CREEK</t>
  </si>
  <si>
    <t>NASSAU RIVER</t>
  </si>
  <si>
    <t>THOMAS CREEK (LOWER MARINE SEGMENT)</t>
  </si>
  <si>
    <t>ST AUGUSTINE INLET</t>
  </si>
  <si>
    <t>LITTLE TROUT RIVER</t>
  </si>
  <si>
    <t>LONG BRANCH</t>
  </si>
  <si>
    <t>DEER CREEK</t>
  </si>
  <si>
    <t>HOPKINS CREEK</t>
  </si>
  <si>
    <t>TRIBUTARY TO TROUT RIVER (MARINE SEGMENT)</t>
  </si>
  <si>
    <t>BLOCKHOUSE CREEK (MARINE SEGMENT)</t>
  </si>
  <si>
    <t>WILLOW BRANCH</t>
  </si>
  <si>
    <t>NINEMILE CREEK (MARINE SEGMENT)</t>
  </si>
  <si>
    <t>RIBAULT RIVER (TIDAL SEGMENT)</t>
  </si>
  <si>
    <t>HOGPEN CREEK (MARINE SEGMENT)</t>
  </si>
  <si>
    <t>BIG FISHWEIR CREEK (MARINE SEGMENT)</t>
  </si>
  <si>
    <t>OYSTER CREEK</t>
  </si>
  <si>
    <t>MOULTRIE CREEK LOWER SEGMENT</t>
  </si>
  <si>
    <t>HOLLY HILL DITCH</t>
  </si>
  <si>
    <t>HAMMOCKS LAKE</t>
  </si>
  <si>
    <t>BIVANS ARM</t>
  </si>
  <si>
    <t>LAKE ALICE</t>
  </si>
  <si>
    <t>ALACHUA SINK</t>
  </si>
  <si>
    <t>LAKE EATON</t>
  </si>
  <si>
    <t>HAMPTON LAKE</t>
  </si>
  <si>
    <t>LAKE SUGGS</t>
  </si>
  <si>
    <t>ROWAN LAKE</t>
  </si>
  <si>
    <t>LAKE VEDRA</t>
  </si>
  <si>
    <t>PEACOCK LAKE</t>
  </si>
  <si>
    <t>LOW LAKE</t>
  </si>
  <si>
    <t>SWIFT CREEK POND</t>
  </si>
  <si>
    <t>LITTLE WACCASASSA RIVER</t>
  </si>
  <si>
    <t>LOCHLOOSA CREEK</t>
  </si>
  <si>
    <t>UPPER LITTLE HATCHET CREEK</t>
  </si>
  <si>
    <t>PARENERS BRANCH</t>
  </si>
  <si>
    <t>ROCKY CREEK</t>
  </si>
  <si>
    <t>MILL CREEK</t>
  </si>
  <si>
    <t>TUMBLIN CREEK</t>
  </si>
  <si>
    <t>CELLON CREEK</t>
  </si>
  <si>
    <t>DAUGHERTY BRANCH</t>
  </si>
  <si>
    <t>ALLIGATOR CREEK</t>
  </si>
  <si>
    <t>NEW RIVER</t>
  </si>
  <si>
    <t>SANTA FE RIVER HEADWATERS</t>
  </si>
  <si>
    <t>LITTLE BLACK CREEK</t>
  </si>
  <si>
    <t>MILL LOG CREEK</t>
  </si>
  <si>
    <t>LITTLE CREEK</t>
  </si>
  <si>
    <t>DEEP CREEK</t>
  </si>
  <si>
    <t>ROSE CREEK</t>
  </si>
  <si>
    <t>UNNAMED DRAIN</t>
  </si>
  <si>
    <t>HOGAN CREEK</t>
  </si>
  <si>
    <t>CHRISTOPHER CREEK</t>
  </si>
  <si>
    <t>CORMORANT BRANCH</t>
  </si>
  <si>
    <t>TRIBUTARY TO TROUT RIVER (FRESHWATER SEGMENT)</t>
  </si>
  <si>
    <t>PRINGLE BRANCH</t>
  </si>
  <si>
    <t>SUGAR CREEK</t>
  </si>
  <si>
    <t>UNNAMED STREAM</t>
  </si>
  <si>
    <t>MILL BRANCH</t>
  </si>
  <si>
    <t>MOSES CREEK (FRESHWATER SEGMENT)</t>
  </si>
  <si>
    <t>SCHOOLHOUSE BRANCH</t>
  </si>
  <si>
    <t>OLUSTEE CREEK</t>
  </si>
  <si>
    <t>MIZNERS BRANCH</t>
  </si>
  <si>
    <t>ESCAMBIA BAY NORTH (SHELLFISH)</t>
  </si>
  <si>
    <t>ROCKY BAYOU</t>
  </si>
  <si>
    <t>EAST BAY</t>
  </si>
  <si>
    <t>CHOCTAWHATCHEE BAY (MIDDLE SEGMENT2)</t>
  </si>
  <si>
    <t>MULATTO BAYOU</t>
  </si>
  <si>
    <t>DIRECT RUNOFF TO BAY</t>
  </si>
  <si>
    <t>POQUITO BAYOU</t>
  </si>
  <si>
    <t>LAGRANGE BAYOU</t>
  </si>
  <si>
    <t>CINCO BAYOU</t>
  </si>
  <si>
    <t>CROOKED CREEK</t>
  </si>
  <si>
    <t>BLACKWATER BAY (NORTH SEGMENT)</t>
  </si>
  <si>
    <t>BAYOU GARCON</t>
  </si>
  <si>
    <t>ESCAMBIA RIVER</t>
  </si>
  <si>
    <t>PERDIDO RIVER (SOUTH MARINE)</t>
  </si>
  <si>
    <t>ESCAMBIA BAY (NORTH SEGMENT)</t>
  </si>
  <si>
    <t>BLACKWATER RIVER (TIDAL)</t>
  </si>
  <si>
    <t>EAST BAY RIVER (MARINE PORTION)</t>
  </si>
  <si>
    <t>HEWETT BAYOU</t>
  </si>
  <si>
    <t>MUSSETT BAYOU</t>
  </si>
  <si>
    <t>CHOCTAWHATCHEE BAY (UPPER SEGMENT)</t>
  </si>
  <si>
    <t>DRAIN TO BAYOU GRANDE</t>
  </si>
  <si>
    <t>PERDIDO RIVER (MARINE)</t>
  </si>
  <si>
    <t>LAKE POWELL DRAIN</t>
  </si>
  <si>
    <t>TEXAR BAYOU</t>
  </si>
  <si>
    <t>TEE AND WICKER LAKES</t>
  </si>
  <si>
    <t>BAYOU CHICO</t>
  </si>
  <si>
    <t>ELEVENMILE CREEK (MARINE PORTION)</t>
  </si>
  <si>
    <t>BAYOU CHICO DRAIN</t>
  </si>
  <si>
    <t>LAKE EARL</t>
  </si>
  <si>
    <t>WHITEOAK BAYOU</t>
  </si>
  <si>
    <t>TROUT BAYOU</t>
  </si>
  <si>
    <t>LAKE STONE (SOUTHWEST OF CENTURY)</t>
  </si>
  <si>
    <t>CRESCENT LAKE</t>
  </si>
  <si>
    <t>UNNAMED LAKE</t>
  </si>
  <si>
    <t>TWIN LAKES</t>
  </si>
  <si>
    <t>KELL AIRE (COLEMAN) LAKE</t>
  </si>
  <si>
    <t>BEAR LAKE</t>
  </si>
  <si>
    <t>LOCKLIN LAKE</t>
  </si>
  <si>
    <t>LITTLE DEER LAKE</t>
  </si>
  <si>
    <t>KINGS LAKE</t>
  </si>
  <si>
    <t>HOLLY LAKE</t>
  </si>
  <si>
    <t>PINE BARREN CREEK</t>
  </si>
  <si>
    <t>CANOE CREEK</t>
  </si>
  <si>
    <t>BRAY MILL CREEK</t>
  </si>
  <si>
    <t>LONG CREEK</t>
  </si>
  <si>
    <t>MARE CREEK</t>
  </si>
  <si>
    <t>CANEY CREEK</t>
  </si>
  <si>
    <t>PINE LOG CREEK</t>
  </si>
  <si>
    <t>MURDER CREEK</t>
  </si>
  <si>
    <t>MOORE CREEK</t>
  </si>
  <si>
    <t>BOGGY CREEK</t>
  </si>
  <si>
    <t>POVERTY CREEK</t>
  </si>
  <si>
    <t>OTTER CREEK</t>
  </si>
  <si>
    <t>DAVIS MILL CREEK</t>
  </si>
  <si>
    <t>PINEY WOODS CREEK</t>
  </si>
  <si>
    <t>WEST SANDY CREEK</t>
  </si>
  <si>
    <t>HOG CREEK</t>
  </si>
  <si>
    <t>WILLIAMS BRANCH</t>
  </si>
  <si>
    <t>BRUCE CREEK</t>
  </si>
  <si>
    <t>JUNIPER CREEK ABOVE TENMILE CREEK</t>
  </si>
  <si>
    <t>MUSCOGEE CREEK</t>
  </si>
  <si>
    <t>TURKEY CREEK</t>
  </si>
  <si>
    <t>FOURMILE CREEK</t>
  </si>
  <si>
    <t>SWIFT CREEK</t>
  </si>
  <si>
    <t>LAFAYETTE CREEK</t>
  </si>
  <si>
    <t>SANDERS BRANCH</t>
  </si>
  <si>
    <t>DEAN CREEK</t>
  </si>
  <si>
    <t>TURNER CREEK</t>
  </si>
  <si>
    <t>SHOAL RIVER</t>
  </si>
  <si>
    <t>BIG COLDWATER CREEK (EAST FORK)</t>
  </si>
  <si>
    <t>LOCKLIN LAKE DRAIN</t>
  </si>
  <si>
    <t>BLACKWATER RIVER</t>
  </si>
  <si>
    <t>YELLOW RIVER</t>
  </si>
  <si>
    <t>TRAMMEL CREEK</t>
  </si>
  <si>
    <t>POND CREEK IN MCCLOUD BAY</t>
  </si>
  <si>
    <t>PERDIDO RIVER (MIDDLE C)</t>
  </si>
  <si>
    <t>CHOCTAWHATCHEE RIVER</t>
  </si>
  <si>
    <t>WILLIAMS CREEK</t>
  </si>
  <si>
    <t>BIG ESCAMBIA CREEK</t>
  </si>
  <si>
    <t>WIGGINS BRANCH</t>
  </si>
  <si>
    <t>MITCHELL CREEK</t>
  </si>
  <si>
    <t>COWDEVIL CREEK</t>
  </si>
  <si>
    <t>REST AREA RUN</t>
  </si>
  <si>
    <t>MARCUS CREEK EAST</t>
  </si>
  <si>
    <t>BAYOU MARCUS CREEK</t>
  </si>
  <si>
    <t>JONES CREEK</t>
  </si>
  <si>
    <t>PANTHER CREEK</t>
  </si>
  <si>
    <t>HORSEHEAD CREEK</t>
  </si>
  <si>
    <t>POND CREEK</t>
  </si>
  <si>
    <t>OAK CREEK</t>
  </si>
  <si>
    <t>BAGGETT CREEK</t>
  </si>
  <si>
    <t>DEER MOSS CREEK</t>
  </si>
  <si>
    <t>GAP CREEK</t>
  </si>
  <si>
    <t>BUCKET BRANCH</t>
  </si>
  <si>
    <t>PACE MILL CREEK</t>
  </si>
  <si>
    <t>SANDY POINT BAYOU</t>
  </si>
  <si>
    <t>WEST FORK</t>
  </si>
  <si>
    <t>BLACKWATER RIVER (FRESHWATER SEGMENT)</t>
  </si>
  <si>
    <t>HUCKLEBERRY CREEK</t>
  </si>
  <si>
    <t>NARROWS CREEK</t>
  </si>
  <si>
    <t>MULLET CREEK</t>
  </si>
  <si>
    <t>EAGLE CREEK</t>
  </si>
  <si>
    <t>SISTER RIVER</t>
  </si>
  <si>
    <t>GUM CREEK</t>
  </si>
  <si>
    <t>CASSIDY LAKE DRAIN</t>
  </si>
  <si>
    <t>GOAT CREEK (MARINE SEGMENT)</t>
  </si>
  <si>
    <t>SOUTH INDIAN RIVER (ABOVE SR 60)</t>
  </si>
  <si>
    <t>PALM BAY AND TURKEY CREEK (ESTUARINE SEGMENT)</t>
  </si>
  <si>
    <t>CRANE CREEK</t>
  </si>
  <si>
    <t>RESIDENTIAL DRAINS TO TURKEY CREEK</t>
  </si>
  <si>
    <t>SOUTH PRONG ST. SEBASTIAN RIVER (ESTUARINE SEGMENT)</t>
  </si>
  <si>
    <t>NORTH BROWARD COUNTY ICWW</t>
  </si>
  <si>
    <t>ST LUCIE CANAL</t>
  </si>
  <si>
    <t>LAS OLAS ISLES FINGER CANAL SYSTEM</t>
  </si>
  <si>
    <t>LAKE HENRY</t>
  </si>
  <si>
    <t>LAKE LOTELA</t>
  </si>
  <si>
    <t>LAKE ANGELO</t>
  </si>
  <si>
    <t>LAKE DENTON</t>
  </si>
  <si>
    <t>LITTLE LAKE JACKSON</t>
  </si>
  <si>
    <t>LAKE GRASSY</t>
  </si>
  <si>
    <t>LAKE APTHORPE</t>
  </si>
  <si>
    <t>BUCK LAKE</t>
  </si>
  <si>
    <t>LITTLE LAKE GRASSY</t>
  </si>
  <si>
    <t>LAKE PLACID</t>
  </si>
  <si>
    <t>LAKE CARRIE</t>
  </si>
  <si>
    <t>LAKE FRANCIS</t>
  </si>
  <si>
    <t>LAKE CREWS</t>
  </si>
  <si>
    <t>LAKE CLARKE</t>
  </si>
  <si>
    <t>CRANK CREEK UPSTREAM</t>
  </si>
  <si>
    <t>RADIATION DITCH</t>
  </si>
  <si>
    <t>UNNAMED DITCH</t>
  </si>
  <si>
    <t>NORTH DITCH</t>
  </si>
  <si>
    <t>LITTLE TURKEY CREEK</t>
  </si>
  <si>
    <t>TROUT CREEK</t>
  </si>
  <si>
    <t>COASTAL DRAIN</t>
  </si>
  <si>
    <t>SOTTILE CANAL</t>
  </si>
  <si>
    <t>DRAINAGE DITCH Q TO ST. SEBASTIAN RIVER</t>
  </si>
  <si>
    <t>DRAINAGE DITCH X TO ST. SEBASTIAN RIVER</t>
  </si>
  <si>
    <t>DRAINAGE DITCH Y TO ST. SEBASTIAN RIVER</t>
  </si>
  <si>
    <t>TRIBUTARY TO SOUTH PRONG OF ST. SEBASTIAN RIVER</t>
  </si>
  <si>
    <t>ELBOW CREEK</t>
  </si>
  <si>
    <t>KID CREEK</t>
  </si>
  <si>
    <t>MICCO DITCHES</t>
  </si>
  <si>
    <t>C-54 CANAL ABOVE CONTROL</t>
  </si>
  <si>
    <t>FELLSMERE CANAL</t>
  </si>
  <si>
    <t>TURKEY CREEK (FRESHWATER SEGMENT)</t>
  </si>
  <si>
    <t>GOAT CREEK (FRESHWATER SEGMENT)</t>
  </si>
  <si>
    <t>NORTH PRONG ST. SEBASTIAN RIVER</t>
  </si>
  <si>
    <t>INDIAN PRAIRIE CANAL</t>
  </si>
  <si>
    <t>ARBUCKLE BRANCH</t>
  </si>
  <si>
    <t>MORGAN HOLE CREEK</t>
  </si>
  <si>
    <t>JACKSON CREEK</t>
  </si>
  <si>
    <t>NORTH CANAL</t>
  </si>
  <si>
    <t>SOUTH CANAL</t>
  </si>
  <si>
    <t>SOUTH PRONG ST. SEBASTIAN RIVER (FRESHWATER SEGMENT)</t>
  </si>
  <si>
    <t>MAIN CANAL</t>
  </si>
  <si>
    <t>C-103 (MOWRY CANAL)</t>
  </si>
  <si>
    <t>COWBONE CREEK (C-25)</t>
  </si>
  <si>
    <t>FORT DRUM CREEK</t>
  </si>
  <si>
    <t>DUCK SLOUGH</t>
  </si>
  <si>
    <t>CHANDLER SLOUGH</t>
  </si>
  <si>
    <t>STARVATION SLOUGH</t>
  </si>
  <si>
    <t>NUBBIN SLOUGH</t>
  </si>
  <si>
    <t>TAYLOR CREEK (LOWER SEGMENT)</t>
  </si>
  <si>
    <t>HENRY CREEK</t>
  </si>
  <si>
    <t>WEST PALM BEACH CANAL</t>
  </si>
  <si>
    <t>EAST BEACH</t>
  </si>
  <si>
    <t>C-51 EAST</t>
  </si>
  <si>
    <t>WCA 1 (NORTH SECTOR)</t>
  </si>
  <si>
    <t>E-4 CANAL</t>
  </si>
  <si>
    <t>C-25 CANAL WEST (ST JOHNS MARSH)</t>
  </si>
  <si>
    <t>FORT PIERCE FARM CANAL (BELCHER CANAL/TAYLOR CREEK)</t>
  </si>
  <si>
    <t>C-25 EAST SEGMENT</t>
  </si>
  <si>
    <t>ROEBUCK CREEK</t>
  </si>
  <si>
    <t>MYAKKA CUTOFF (WESTERN PORTION)</t>
  </si>
  <si>
    <t>ROOKERY BAY (COASTAL SEGMENT)</t>
  </si>
  <si>
    <t>PUNTA RASA COVE</t>
  </si>
  <si>
    <t>LAST HUSTON BAY</t>
  </si>
  <si>
    <t>MYAKKA RIVER</t>
  </si>
  <si>
    <t>MIDDLE PEACE RIVER ESTUARY (MIDDLE SEGMENT)</t>
  </si>
  <si>
    <t>PEACE RIVER ESTUARY(UPPER SEGMENT SOUTH)</t>
  </si>
  <si>
    <t>BARRON RIVER (MARINE SEGMENT)</t>
  </si>
  <si>
    <t>YUCCA FLAT WOODS</t>
  </si>
  <si>
    <t>SAM KNIGHT CREEK</t>
  </si>
  <si>
    <t>HUCKABY CREEK</t>
  </si>
  <si>
    <t>MANCHESTER WAY</t>
  </si>
  <si>
    <t>DIRECT RUNOFF TO STREAM</t>
  </si>
  <si>
    <t>PEACE RIVER ESTUARY (UPPER SEGMENT NORTH)</t>
  </si>
  <si>
    <t>YUCCA PEN CREEK (MARINE SEGMENT)</t>
  </si>
  <si>
    <t>HATCHETT CREEK (TIDAL)</t>
  </si>
  <si>
    <t>ALLIGATOR CREEK (TIDAL SEGMENT)</t>
  </si>
  <si>
    <t>GOTTFRIED CREEK</t>
  </si>
  <si>
    <t>BIG SLOUGH CANAL (TIDAL PORTION)</t>
  </si>
  <si>
    <t>CURRY CREEK (TIDAL PORTION)</t>
  </si>
  <si>
    <t>SHELL CREEK RESERVOIR (HAMILTON RESERVOIR)</t>
  </si>
  <si>
    <t>LAKE MYAKKA (LOWER SEGMENT)</t>
  </si>
  <si>
    <t>LITTLE BONNET LAKE</t>
  </si>
  <si>
    <t>LAKE GLENADA</t>
  </si>
  <si>
    <t>BLUE LAKE</t>
  </si>
  <si>
    <t>LAKE JUNE IN WINTER</t>
  </si>
  <si>
    <t>RED WATER LAKE</t>
  </si>
  <si>
    <t>PRAIRIE CREEK</t>
  </si>
  <si>
    <t>MYRTLE SLOUGH</t>
  </si>
  <si>
    <t>ALLIGATOR CREEK (NORTH PRONG)</t>
  </si>
  <si>
    <t>PORT CHARLOTTE CANAL SYSTEM</t>
  </si>
  <si>
    <t>BIG SLOUGH CANAL (POTABLE PORTION)</t>
  </si>
  <si>
    <t>WINEGOURD CREEK</t>
  </si>
  <si>
    <t>LEE BRANCH</t>
  </si>
  <si>
    <t>BRANDY BRANCH</t>
  </si>
  <si>
    <t>BUZZARD ROOST BRANCH</t>
  </si>
  <si>
    <t>HAWTHORNE CREEK</t>
  </si>
  <si>
    <t>HOG BAY</t>
  </si>
  <si>
    <t>RUNOFF TO PEACE RIVER</t>
  </si>
  <si>
    <t>PEACE RIVER ABOVE HORSE CREEK</t>
  </si>
  <si>
    <t>JOSHUA CREEK ABOVE PEACE RIVER</t>
  </si>
  <si>
    <t>L-61W</t>
  </si>
  <si>
    <t>RAINEY SLOUGH</t>
  </si>
  <si>
    <t>JOHN HENRY SLOUGH</t>
  </si>
  <si>
    <t>GOPHER GULLY</t>
  </si>
  <si>
    <t>CALOOSAHATCHEE RIVER BETWEEN S-79 AND S-78</t>
  </si>
  <si>
    <t>BEE BRANCH</t>
  </si>
  <si>
    <t>CYPRESS BRANCH</t>
  </si>
  <si>
    <t>CALOOSAHATCHEE RIVER ABOVE S-78</t>
  </si>
  <si>
    <t>C-19 CANAL</t>
  </si>
  <si>
    <t>CALOOSAHATCHEE RIVER ABOVE TOWNSEND CANAL</t>
  </si>
  <si>
    <t>JACKS BRANCH</t>
  </si>
  <si>
    <t>POLLYWOG CREEK</t>
  </si>
  <si>
    <t>FORT SIMMONS BRANCH</t>
  </si>
  <si>
    <t>TOWNSEND CANAL</t>
  </si>
  <si>
    <t>FLAGHOLE CANAL</t>
  </si>
  <si>
    <t>BONNET CREEK</t>
  </si>
  <si>
    <t>LAKE PLACID OUTLET</t>
  </si>
  <si>
    <t>GATOR SLOUGH</t>
  </si>
  <si>
    <t>BOOTHEEL CREEK</t>
  </si>
  <si>
    <t>MANUEL BRANCH</t>
  </si>
  <si>
    <t>WILDCAT SLOUGH</t>
  </si>
  <si>
    <t>BUD SLOUGH</t>
  </si>
  <si>
    <t>SOUTH BAY</t>
  </si>
  <si>
    <t>HATCHETT CREEK</t>
  </si>
  <si>
    <t>CHASSAHOWITZKA RIVER</t>
  </si>
  <si>
    <t>HOMOSASSA RIVER (SHELLFISH PORTION)</t>
  </si>
  <si>
    <t>PITHLACHASCOTEE RIVER TIDAL</t>
  </si>
  <si>
    <t>GULF OF MEXICO (PASCO COUNTY; PITHLACHASCOTEE RIVER)</t>
  </si>
  <si>
    <t>HEALTH SPRING DRAIN / BOGGY BAYOU</t>
  </si>
  <si>
    <t>ROCKY CREEK (CHANNEL A)</t>
  </si>
  <si>
    <t>SMACKS BAYOU</t>
  </si>
  <si>
    <t>COFFEEPOT BAYOU</t>
  </si>
  <si>
    <t>DRAINAGE TO MCKAY BAY</t>
  </si>
  <si>
    <t>HERITAGE PARK CREEK</t>
  </si>
  <si>
    <t>WOODS CREEK</t>
  </si>
  <si>
    <t>WOLF BRANCH CANAL</t>
  </si>
  <si>
    <t>BRADEN RIVER BELOW WARD LAKE</t>
  </si>
  <si>
    <t>SUGARHOUSE CREEK</t>
  </si>
  <si>
    <t>BOWLEES CREEK</t>
  </si>
  <si>
    <t>WARES CREEK (ESTUARINE SEGMENT)</t>
  </si>
  <si>
    <t>MILL CREEK (ESTUARINE SEGMENT)</t>
  </si>
  <si>
    <t>WEST CEDAR HAMMOCK</t>
  </si>
  <si>
    <t>MOCCASIN CREEK TIDAL</t>
  </si>
  <si>
    <t>MULLET CREEK TIDAL</t>
  </si>
  <si>
    <t>MCKAY CREEK (TIDAL)</t>
  </si>
  <si>
    <t>LAKE TARPON CANAL</t>
  </si>
  <si>
    <t>ST JOE CREEK (TIDAL SEGMENT)</t>
  </si>
  <si>
    <t>HUDSON BAYOU TIDAL</t>
  </si>
  <si>
    <t>MYAKKA RIVER BELOW BLACKBURN BRIDGE</t>
  </si>
  <si>
    <t>LAKE LINDSEY</t>
  </si>
  <si>
    <t>IRVIN LAKE</t>
  </si>
  <si>
    <t>SPARKMAN LAKE</t>
  </si>
  <si>
    <t>MOUNTAIN LAKE</t>
  </si>
  <si>
    <t>LAKE WASTENA</t>
  </si>
  <si>
    <t>WILLIAMS LAKE</t>
  </si>
  <si>
    <t>WHITE TROUT LAKE</t>
  </si>
  <si>
    <t>MUD LAKE</t>
  </si>
  <si>
    <t>MANGO LAKE</t>
  </si>
  <si>
    <t>MIRA BAY LAGOON</t>
  </si>
  <si>
    <t>DOWLING LAKE</t>
  </si>
  <si>
    <t>GREEN LAKE</t>
  </si>
  <si>
    <t>LAKE THOMAS</t>
  </si>
  <si>
    <t>BLACK LAKE</t>
  </si>
  <si>
    <t>LAKE INNISBROOK</t>
  </si>
  <si>
    <t>HARBOR LAKE</t>
  </si>
  <si>
    <t>LAKE VAN</t>
  </si>
  <si>
    <t>LESTER LAKE</t>
  </si>
  <si>
    <t>LAKE WHISTLER</t>
  </si>
  <si>
    <t>LAKE VENUS</t>
  </si>
  <si>
    <t>SCOTT LAKE</t>
  </si>
  <si>
    <t>LAKE EFFIE</t>
  </si>
  <si>
    <t>LAKE LEONORE</t>
  </si>
  <si>
    <t>RECLAIMED MINE CUT LAKE</t>
  </si>
  <si>
    <t>LAKE BUFFUM</t>
  </si>
  <si>
    <t>GILLEY CREEK</t>
  </si>
  <si>
    <t>UNNAMED RUN</t>
  </si>
  <si>
    <t>PEACE RIVER ABOVE TROUBLESOME CREEK</t>
  </si>
  <si>
    <t>PAYNE CREEK (UPPER SEGMENT)</t>
  </si>
  <si>
    <t>HORSE CREEK ABOVE BUSHY CREEK</t>
  </si>
  <si>
    <t>LAKE HANNA OUTLET</t>
  </si>
  <si>
    <t>BRUSHY CREEK CANAL</t>
  </si>
  <si>
    <t>THIRTEEN MILE CREEK</t>
  </si>
  <si>
    <t>ROCKY CREEK (UPPER-MID SEGMENT)</t>
  </si>
  <si>
    <t>PEMBERTON CREEK</t>
  </si>
  <si>
    <t>WEST BRANCH</t>
  </si>
  <si>
    <t>MOCCASIN CREEK</t>
  </si>
  <si>
    <t>CHITO BRANCH</t>
  </si>
  <si>
    <t>CARLTON BRANCH</t>
  </si>
  <si>
    <t>WOLF BRANCH</t>
  </si>
  <si>
    <t>LAKE WIMAUMA DRAIN</t>
  </si>
  <si>
    <t>ALDERMAN CREEK</t>
  </si>
  <si>
    <t>SALIX SLOUGH</t>
  </si>
  <si>
    <t>HORSEHOLE CREEK</t>
  </si>
  <si>
    <t>BUFFALO CANAL</t>
  </si>
  <si>
    <t>OWEN CREEK</t>
  </si>
  <si>
    <t>MAPLE CREEK</t>
  </si>
  <si>
    <t>LAKE LULU RUN</t>
  </si>
  <si>
    <t>LIVINGSTON CREEK (WEST SEGMENT)</t>
  </si>
  <si>
    <t>GULF OF MEXICO (CEDAR KEY)</t>
  </si>
  <si>
    <t>GULF OF MEXICO (WAKULLA COUNTY; ST MARKS RIVER)</t>
  </si>
  <si>
    <t>GULF OF MEXICO (TAYLOR COUNTY; STEINHATCHEE RIVER)</t>
  </si>
  <si>
    <t>NORTH BAY (NORTH SEGMENT1)</t>
  </si>
  <si>
    <t>EAST RIVER</t>
  </si>
  <si>
    <t>DICKSON BAY</t>
  </si>
  <si>
    <t>OYSTER BAY</t>
  </si>
  <si>
    <t>OCHLOCKONEE BAY</t>
  </si>
  <si>
    <t>ST MARKS RIVER (MARINE SEGMENT BELOW WAKULLA RIVER)</t>
  </si>
  <si>
    <t>GOOSE BAYOU (UPPER SEGMENT)</t>
  </si>
  <si>
    <t>NORTH BAY (NORTH SEGMENT2)</t>
  </si>
  <si>
    <t>NEW RIVER (MARINE SEGMENT)</t>
  </si>
  <si>
    <t>LAKE TALLAVANA</t>
  </si>
  <si>
    <t>LAKE MONKEY BUSINESS</t>
  </si>
  <si>
    <t>PINE HILL LAKE (BOCKUS LAKE)</t>
  </si>
  <si>
    <t>LAKE BRADFORD</t>
  </si>
  <si>
    <t>CHERRY LAKE</t>
  </si>
  <si>
    <t>QUINCY CREEK (POTABLE PORTION)</t>
  </si>
  <si>
    <t>MOSQUITO CREEK (POTABLE AREA)</t>
  </si>
  <si>
    <t>WOLF CREEK</t>
  </si>
  <si>
    <t>HAMMOCK CREEK</t>
  </si>
  <si>
    <t>FORT GADSDEN CREEK</t>
  </si>
  <si>
    <t>GULLY BRANCH</t>
  </si>
  <si>
    <t>SOUTH MOSQUITO CREEK</t>
  </si>
  <si>
    <t>LITTLE RIVER</t>
  </si>
  <si>
    <t>SWAMP CREEK</t>
  </si>
  <si>
    <t>LEWIS CREEK</t>
  </si>
  <si>
    <t>SALEM BRANCH</t>
  </si>
  <si>
    <t>FLAT CREEK</t>
  </si>
  <si>
    <t>HURRICANE CREEK</t>
  </si>
  <si>
    <t>TANYARD BRANCH</t>
  </si>
  <si>
    <t>DOUBLE BRANCH</t>
  </si>
  <si>
    <t>RICHLANDER CREEK</t>
  </si>
  <si>
    <t>OCKLAWAHA CREEK</t>
  </si>
  <si>
    <t>BROTHERS RIVER</t>
  </si>
  <si>
    <t>EAST PITTMAN CREEK</t>
  </si>
  <si>
    <t>CAMP BRANCH</t>
  </si>
  <si>
    <t>WARD CREEK</t>
  </si>
  <si>
    <t>CANEY BRANCH</t>
  </si>
  <si>
    <t>SWEETWATER BRANCH</t>
  </si>
  <si>
    <t>MOORE BRANCH</t>
  </si>
  <si>
    <t>STEINHATCHEE RIVER</t>
  </si>
  <si>
    <t>PATTY SINK DRAIN</t>
  </si>
  <si>
    <t>COPELAND SINK DRAIN</t>
  </si>
  <si>
    <t>GODBY DITCH</t>
  </si>
  <si>
    <t>THREE POLE CREEK</t>
  </si>
  <si>
    <t>MULE CREEK</t>
  </si>
  <si>
    <t>SWEETWATER CREEK</t>
  </si>
  <si>
    <t>JUMPING GULLY CREEK</t>
  </si>
  <si>
    <t>LITTLE AUCILLA RIVER</t>
  </si>
  <si>
    <t>NORTON CREEK</t>
  </si>
  <si>
    <t>NWROCLVI</t>
  </si>
  <si>
    <t>TLHROCLVI</t>
  </si>
  <si>
    <t>NEROCLVI</t>
  </si>
  <si>
    <t>SWROCLVI</t>
  </si>
  <si>
    <t>CEROCLVI</t>
  </si>
  <si>
    <t>SROCLVI</t>
  </si>
  <si>
    <t>SEROCLVI</t>
  </si>
  <si>
    <t>Stream</t>
  </si>
  <si>
    <r>
      <t xml:space="preserve">- LVIs are ranked 1 - </t>
    </r>
    <r>
      <rPr>
        <b/>
        <i/>
        <vertAlign val="subscript"/>
        <sz val="16"/>
        <color theme="1"/>
        <rFont val="Abadi"/>
        <family val="2"/>
      </rPr>
      <t>∞</t>
    </r>
  </si>
  <si>
    <t>- Priority rank 1 is the highest priority</t>
  </si>
  <si>
    <t>- If the number of priority 1 LVIs is less than this years goal, proceed to then next priority rank, 2, 3, 4 etc...</t>
  </si>
  <si>
    <t>- If a lake cannot be accesses, skip it, move onto the next lake and notify the SMP Program Coordinator.</t>
  </si>
  <si>
    <t>- Completed additional LVIs until this years target number of LVIs is reached or all LVIs in the table have been completed</t>
  </si>
  <si>
    <t>WBID</t>
  </si>
  <si>
    <t>NAME</t>
  </si>
  <si>
    <t>ROC_REGION</t>
  </si>
  <si>
    <t>PriorityRank</t>
  </si>
  <si>
    <t>1813C</t>
  </si>
  <si>
    <t>LAKE LETTA</t>
  </si>
  <si>
    <t>1813E</t>
  </si>
  <si>
    <t>BONNET LAKE</t>
  </si>
  <si>
    <t>1938F1</t>
  </si>
  <si>
    <t>LITTLE RED WATER LAKE</t>
  </si>
  <si>
    <t>1932D</t>
  </si>
  <si>
    <t>PEARL LAKE</t>
  </si>
  <si>
    <t>2893Q</t>
  </si>
  <si>
    <t>LAKE HELEN BLAZES</t>
  </si>
  <si>
    <t>1898</t>
  </si>
  <si>
    <t>LAKE WOLF</t>
  </si>
  <si>
    <t>1906</t>
  </si>
  <si>
    <t>LAKE CHARLOTTE</t>
  </si>
  <si>
    <t>1938I</t>
  </si>
  <si>
    <t>LAKE LACHARD</t>
  </si>
  <si>
    <t>2893V</t>
  </si>
  <si>
    <t>BLUE CYPRESS LAKE</t>
  </si>
  <si>
    <t>2991D</t>
  </si>
  <si>
    <t>HORSESHOE LAKE (SOUTH)</t>
  </si>
  <si>
    <t>3004M</t>
  </si>
  <si>
    <t>LAKE LOTUS</t>
  </si>
  <si>
    <t>2997P</t>
  </si>
  <si>
    <t>LAKE CONCORD</t>
  </si>
  <si>
    <t>1329K</t>
  </si>
  <si>
    <t>LAKE OTTING</t>
  </si>
  <si>
    <t>2973F</t>
  </si>
  <si>
    <t>DEFOREST LAKE</t>
  </si>
  <si>
    <t>2806A</t>
  </si>
  <si>
    <t>LAKE UMATILLA</t>
  </si>
  <si>
    <t>2997U</t>
  </si>
  <si>
    <t>LAKE PARK</t>
  </si>
  <si>
    <t>31703</t>
  </si>
  <si>
    <t>PALM LAKE</t>
  </si>
  <si>
    <t>2925A</t>
  </si>
  <si>
    <t>LAKE ASHBY</t>
  </si>
  <si>
    <t>2829A</t>
  </si>
  <si>
    <t>LAKE LORRAINE</t>
  </si>
  <si>
    <t>2837A</t>
  </si>
  <si>
    <t>LAKE JEM</t>
  </si>
  <si>
    <t>2993C</t>
  </si>
  <si>
    <t>LAKE MCCOY</t>
  </si>
  <si>
    <t>2839A</t>
  </si>
  <si>
    <t>LAKE MINNEOLA</t>
  </si>
  <si>
    <t>2893Y</t>
  </si>
  <si>
    <t>LAKE WINDER</t>
  </si>
  <si>
    <t>2893U</t>
  </si>
  <si>
    <t>LAKE BERESFORD</t>
  </si>
  <si>
    <t>3184</t>
  </si>
  <si>
    <t>LAKE MARIAN</t>
  </si>
  <si>
    <t>3009I</t>
  </si>
  <si>
    <t>GARDEN LAKE</t>
  </si>
  <si>
    <t>3169G</t>
  </si>
  <si>
    <t>CLEAR LAKE</t>
  </si>
  <si>
    <t>3033D</t>
  </si>
  <si>
    <t>LAKE DRAWDY</t>
  </si>
  <si>
    <t>3168N</t>
  </si>
  <si>
    <t>LAKE OLIVE</t>
  </si>
  <si>
    <t>3168W1</t>
  </si>
  <si>
    <t>LAKE MARY GEM</t>
  </si>
  <si>
    <t>3168J</t>
  </si>
  <si>
    <t>JENNIE JEWEL LAKE</t>
  </si>
  <si>
    <t>2986E</t>
  </si>
  <si>
    <t>LAKE SEARCY</t>
  </si>
  <si>
    <t>2872C</t>
  </si>
  <si>
    <t>LAKE LILY</t>
  </si>
  <si>
    <t>2893O</t>
  </si>
  <si>
    <t>LAKE WASHINGTON</t>
  </si>
  <si>
    <t>1351B</t>
  </si>
  <si>
    <t>LAKE PANASOFFKEE</t>
  </si>
  <si>
    <t>2964A</t>
  </si>
  <si>
    <t>LAKE HARNEY</t>
  </si>
  <si>
    <t>3174</t>
  </si>
  <si>
    <t>LAKE CENTER</t>
  </si>
  <si>
    <t>3002G</t>
  </si>
  <si>
    <t>LAKE LOTTA</t>
  </si>
  <si>
    <t>2893D</t>
  </si>
  <si>
    <t>LAKE MONROE</t>
  </si>
  <si>
    <t>2865A</t>
  </si>
  <si>
    <t>LAKE FLORENCE</t>
  </si>
  <si>
    <t>1347</t>
  </si>
  <si>
    <t>LAKE OKAHUMPKA</t>
  </si>
  <si>
    <t>1573C</t>
  </si>
  <si>
    <t>LAKE ROSALIE</t>
  </si>
  <si>
    <t>2973G</t>
  </si>
  <si>
    <t>AMORY LAKE</t>
  </si>
  <si>
    <t>2994B</t>
  </si>
  <si>
    <t>LAKE KATHRYN</t>
  </si>
  <si>
    <t>3168X1</t>
  </si>
  <si>
    <t>LAKE TENNESSEE (ORANGE COUNTY)</t>
  </si>
  <si>
    <t>3168W</t>
  </si>
  <si>
    <t>BEAR HEAD LAKE</t>
  </si>
  <si>
    <t>3002I</t>
  </si>
  <si>
    <t>LAKE ROSE</t>
  </si>
  <si>
    <t>3174D</t>
  </si>
  <si>
    <t>COON LAKE</t>
  </si>
  <si>
    <t>3004O</t>
  </si>
  <si>
    <t>ASHER LAKE</t>
  </si>
  <si>
    <t>3168M</t>
  </si>
  <si>
    <t>LAKE COPELAND</t>
  </si>
  <si>
    <t>2899B</t>
  </si>
  <si>
    <t>LAKE KERR</t>
  </si>
  <si>
    <t>3598B</t>
  </si>
  <si>
    <t>LAKE ROWELL</t>
  </si>
  <si>
    <t>2738A</t>
  </si>
  <si>
    <t>LOCHLOOSA LAKE</t>
  </si>
  <si>
    <t>2541</t>
  </si>
  <si>
    <t>GEORGES LAKE</t>
  </si>
  <si>
    <t>2740B</t>
  </si>
  <si>
    <t>LAKE OCKLAWAHA</t>
  </si>
  <si>
    <t>786A</t>
  </si>
  <si>
    <t>BASS LAKE</t>
  </si>
  <si>
    <t>3258X</t>
  </si>
  <si>
    <t>THE LAKES PARK</t>
  </si>
  <si>
    <t>1623M2</t>
  </si>
  <si>
    <t>MILLSITE LAKE</t>
  </si>
  <si>
    <t>1456C</t>
  </si>
  <si>
    <t>VIENNA LAKE</t>
  </si>
  <si>
    <t>1498A</t>
  </si>
  <si>
    <t>STARVATION LAKE</t>
  </si>
  <si>
    <t>1522B</t>
  </si>
  <si>
    <t>LAKE THONOTOSASSA</t>
  </si>
  <si>
    <t>1537</t>
  </si>
  <si>
    <t>LAKE WIRE</t>
  </si>
  <si>
    <t>1515</t>
  </si>
  <si>
    <t>HORSE LAKE</t>
  </si>
  <si>
    <t>1501X</t>
  </si>
  <si>
    <t>1516G</t>
  </si>
  <si>
    <t>BIRD LAKE</t>
  </si>
  <si>
    <t>1605B</t>
  </si>
  <si>
    <t>GORNTO LAKE</t>
  </si>
  <si>
    <t>1463K</t>
  </si>
  <si>
    <t>LAKE VIRGINIA</t>
  </si>
  <si>
    <t>1549X</t>
  </si>
  <si>
    <t>HOLLINGSWORTH LAKE</t>
  </si>
  <si>
    <t>1502A</t>
  </si>
  <si>
    <t>LAKE ESTES</t>
  </si>
  <si>
    <t>1474X</t>
  </si>
  <si>
    <t>WOOD LAKE</t>
  </si>
  <si>
    <t>1519C</t>
  </si>
  <si>
    <t>LAKE ARMISTEAD</t>
  </si>
  <si>
    <t>1521P</t>
  </si>
  <si>
    <t>DEER LAKE</t>
  </si>
  <si>
    <t>1478G</t>
  </si>
  <si>
    <t>1685D</t>
  </si>
  <si>
    <t>REEDY LAKE</t>
  </si>
  <si>
    <t>1516C</t>
  </si>
  <si>
    <t>PLATT LAKE</t>
  </si>
  <si>
    <t>1463E</t>
  </si>
  <si>
    <t>LAKE HELEN</t>
  </si>
  <si>
    <t>1521G1</t>
  </si>
  <si>
    <t>SPRING LAKE</t>
  </si>
  <si>
    <t>1498Z</t>
  </si>
  <si>
    <t>DOSSON LAKE</t>
  </si>
  <si>
    <t>1547C</t>
  </si>
  <si>
    <t>LAKE WEEKS</t>
  </si>
  <si>
    <t>1340L</t>
  </si>
  <si>
    <t>COOTER LAKE</t>
  </si>
  <si>
    <t>1451D</t>
  </si>
  <si>
    <t>LAKE PADGETT</t>
  </si>
  <si>
    <t>1549B2</t>
  </si>
  <si>
    <t>LITTLE BANANA LAKE</t>
  </si>
  <si>
    <t>1685A</t>
  </si>
  <si>
    <t>LAKE ARBUCKLE</t>
  </si>
  <si>
    <t>1543B</t>
  </si>
  <si>
    <t>LAKE BEULAH</t>
  </si>
  <si>
    <t>1813H</t>
  </si>
  <si>
    <t>LAKE VERONA</t>
  </si>
  <si>
    <t>1329X</t>
  </si>
  <si>
    <t>1513C</t>
  </si>
  <si>
    <t>LAKE RALEIGH</t>
  </si>
  <si>
    <t>1553A</t>
  </si>
  <si>
    <t>LAKE SILVER</t>
  </si>
  <si>
    <t>1981C</t>
  </si>
  <si>
    <t>LAKE MYAKKA (UPPER SEGMENT)</t>
  </si>
  <si>
    <t>1539R</t>
  </si>
  <si>
    <t>LAKE DAISY</t>
  </si>
  <si>
    <t>1464Y</t>
  </si>
  <si>
    <t>LAKE GENEVA</t>
  </si>
  <si>
    <t>1497J</t>
  </si>
  <si>
    <t>SADDLE CREEK LAKES</t>
  </si>
  <si>
    <t>1478C</t>
  </si>
  <si>
    <t>LAKE CRENSHAW</t>
  </si>
  <si>
    <t>1463D</t>
  </si>
  <si>
    <t>LAKE HARVEY</t>
  </si>
  <si>
    <t>1669A</t>
  </si>
  <si>
    <t>LAKE GRADY</t>
  </si>
  <si>
    <t>1623M1</t>
  </si>
  <si>
    <t>GRASSY LAKE</t>
  </si>
  <si>
    <t>1497F</t>
  </si>
  <si>
    <t>LAKE HOLLOWAY</t>
  </si>
  <si>
    <t>1532B</t>
  </si>
  <si>
    <t>LAKE MARIE</t>
  </si>
  <si>
    <t>1603C</t>
  </si>
  <si>
    <t>BECKETT LAKE</t>
  </si>
  <si>
    <t>1443H</t>
  </si>
  <si>
    <t>HILLSBOROUGH RESERVOIR</t>
  </si>
  <si>
    <t>1486A</t>
  </si>
  <si>
    <t>LAKE TARPON</t>
  </si>
  <si>
    <t>1488C1</t>
  </si>
  <si>
    <t>GUM LAKE</t>
  </si>
  <si>
    <t>1706</t>
  </si>
  <si>
    <t>LAKE CLINCH</t>
  </si>
  <si>
    <t>1502C</t>
  </si>
  <si>
    <t>CHAPMAN LAKE</t>
  </si>
  <si>
    <t>1493C</t>
  </si>
  <si>
    <t>THORPE LAKE</t>
  </si>
  <si>
    <t>1488Z</t>
  </si>
  <si>
    <t>LAKE ECHO</t>
  </si>
  <si>
    <t>1730B</t>
  </si>
  <si>
    <t>LIVINGSTON LAKE</t>
  </si>
  <si>
    <t>1618</t>
  </si>
  <si>
    <t>LAKE SEMINOLE</t>
  </si>
  <si>
    <t>1521B</t>
  </si>
  <si>
    <t>LAKE ELOISE</t>
  </si>
  <si>
    <t>1813D</t>
  </si>
  <si>
    <t>LAKE TULANE</t>
  </si>
  <si>
    <t>1539G</t>
  </si>
  <si>
    <t>LAKE GORDON</t>
  </si>
  <si>
    <t>1440C</t>
  </si>
  <si>
    <t>GOOSENECK LAKE</t>
  </si>
  <si>
    <t>1440B</t>
  </si>
  <si>
    <t>WISTARIA LAKE</t>
  </si>
  <si>
    <t>1521E</t>
  </si>
  <si>
    <t>LAKE MAY</t>
  </si>
  <si>
    <t>1464X</t>
  </si>
  <si>
    <t>1488D</t>
  </si>
  <si>
    <t>LAKE ALFRED</t>
  </si>
  <si>
    <t>14882</t>
  </si>
  <si>
    <t>LAKE FANNIE</t>
  </si>
  <si>
    <t>1497E</t>
  </si>
  <si>
    <t>LAKE BONNY</t>
  </si>
  <si>
    <t>1730E</t>
  </si>
  <si>
    <t>PABOR LAKE</t>
  </si>
  <si>
    <t>1463P</t>
  </si>
  <si>
    <t>LAKE LINDA</t>
  </si>
  <si>
    <t>1613F</t>
  </si>
  <si>
    <t>807C</t>
  </si>
  <si>
    <t>LAKE MUNSON</t>
  </si>
  <si>
    <t>546B</t>
  </si>
  <si>
    <t>UPPER DIANNE LAKE</t>
  </si>
  <si>
    <t>647F</t>
  </si>
  <si>
    <t>LAKE KANTURK</t>
  </si>
  <si>
    <t>1297X</t>
  </si>
  <si>
    <t>LAKE TALQUIN (WEST)</t>
  </si>
  <si>
    <t>1297Y</t>
  </si>
  <si>
    <t>LAKE TALQUIN (CENTER)</t>
  </si>
  <si>
    <t>647J</t>
  </si>
  <si>
    <t>LAKE KILLARNEY</t>
  </si>
  <si>
    <t>60</t>
  </si>
  <si>
    <t>647K</t>
  </si>
  <si>
    <t>LAKE KINSALE</t>
  </si>
  <si>
    <t>780A</t>
  </si>
  <si>
    <t>RATTLESNAKE LAKE</t>
  </si>
  <si>
    <t>Count Priority LVIs</t>
  </si>
  <si>
    <t>Lake WBID Count</t>
  </si>
  <si>
    <t>divide by 6</t>
  </si>
  <si>
    <t>Location_Description</t>
  </si>
  <si>
    <t>Addison Creek @ Enchanted Forest Nature Preserve</t>
  </si>
  <si>
    <t>Eau Gallie River 145m E of N Wickham Rd</t>
  </si>
  <si>
    <t>IRLBFRR</t>
  </si>
  <si>
    <t>Turnbull Bay 1.2 km S of Turnbull Bay Rd</t>
  </si>
  <si>
    <t>Halifax River @ 250m N of Bethune Point Park Boat Ramp</t>
  </si>
  <si>
    <t>IRLTBC</t>
  </si>
  <si>
    <t>Reed Canal @ Reed Canal Park</t>
  </si>
  <si>
    <t>Spruce Creek @ 0.68 miles upstream of RR bridge</t>
  </si>
  <si>
    <t>Fox Lake @ Center of West Lobe</t>
  </si>
  <si>
    <t>Florence Lake @ Center</t>
  </si>
  <si>
    <t>Lake Rousseau @ Center</t>
  </si>
  <si>
    <t>3731A - Lake Marion - Open Wat - middle of lake</t>
  </si>
  <si>
    <t>Lake Blue Cove @ 150 m SW of Center</t>
  </si>
  <si>
    <t>Little Lake Weir @ Center</t>
  </si>
  <si>
    <t>Lake Dot @ Center (2997Q)</t>
  </si>
  <si>
    <t>Crooked Lake @ Center of N Lobe</t>
  </si>
  <si>
    <t>Lake Fairhope @ Center</t>
  </si>
  <si>
    <t>Lake Pearl - Woodside Village Ramp</t>
  </si>
  <si>
    <t>Weston</t>
  </si>
  <si>
    <t>Hourglass Lake @ Center</t>
  </si>
  <si>
    <t>Lake Jane @ Center</t>
  </si>
  <si>
    <t>Lake Emerald @ Center</t>
  </si>
  <si>
    <t>Lake Lucerne SW</t>
  </si>
  <si>
    <t>Lake Pamela @ 175m SW of Center</t>
  </si>
  <si>
    <t>Lake Walker @ Center</t>
  </si>
  <si>
    <t>Sunset Lake - W Shore</t>
  </si>
  <si>
    <t>Lake Ingram East</t>
  </si>
  <si>
    <t>Lake Charm @ Center</t>
  </si>
  <si>
    <t>Queen's Mirror Lake @ Center</t>
  </si>
  <si>
    <t>Lake Marion @ 105M Southeast of center of lake</t>
  </si>
  <si>
    <t>Noname Lake @ Center</t>
  </si>
  <si>
    <t>Kiwanis Lake</t>
  </si>
  <si>
    <t>SWEETWATER SPRINGS NR. ASTOR PARK, FL.</t>
  </si>
  <si>
    <t>HENRY GREEN SPRING (HEAD OF L. JONES CREEK)</t>
  </si>
  <si>
    <t>Volusia Blue Spring near vent</t>
  </si>
  <si>
    <t>Unnamed Slough @ Zoltan Drive</t>
  </si>
  <si>
    <t>Horse Creek @ Croton Road Bridge</t>
  </si>
  <si>
    <t>Melbourne Tillman Canal North of Red Bud Rd</t>
  </si>
  <si>
    <t>Melbourne-Tillman Canal @ Babcock St</t>
  </si>
  <si>
    <t>N/S Canal @ Americana Blvd NE</t>
  </si>
  <si>
    <t>Lake Washington Drain @ Jones Rd</t>
  </si>
  <si>
    <t>Lake Washington Drain @ 50m west of Cibala</t>
  </si>
  <si>
    <t>Big Creek @ Lake Nellie Rd</t>
  </si>
  <si>
    <t>HELENA RUN DOWNSTREAM OF US 27</t>
  </si>
  <si>
    <t>Dead River @ 50m S of US 441</t>
  </si>
  <si>
    <t>CowCreekUS98</t>
  </si>
  <si>
    <t>TEN010C1</t>
  </si>
  <si>
    <t>Roberts Branch @ Fort Christmas Rd N</t>
  </si>
  <si>
    <t>Unnamed Branch @ SR50</t>
  </si>
  <si>
    <t>Jim Creek 95m US of 520</t>
  </si>
  <si>
    <t>SECOND CREEK AT S.R. 520</t>
  </si>
  <si>
    <t>Hart Branch @ 100m DS of Boardwalk</t>
  </si>
  <si>
    <t>Davenport Creek @ East of SR 545</t>
  </si>
  <si>
    <t>Jim Branch @ Boggy Creek Rd</t>
  </si>
  <si>
    <t>Mattress Drain @ Rockridge Rd</t>
  </si>
  <si>
    <t>Reedy Lake Basin @ Lake Reedy Blvd- Bridge</t>
  </si>
  <si>
    <t>Reedy Creek @ 200m US of Confluence w/Dead River</t>
  </si>
  <si>
    <t>Lockhart-Smith Canal @ Vihlen Rd</t>
  </si>
  <si>
    <t>Lockhart-smith Canal</t>
  </si>
  <si>
    <t>Chub Creek at Lake Mary Blvd</t>
  </si>
  <si>
    <t>Salt Creek @ Packard Ave</t>
  </si>
  <si>
    <t>Bear Creek at Northern Way (BERC)</t>
  </si>
  <si>
    <t>Bear Creek behind shopping center</t>
  </si>
  <si>
    <t>Mills Creek @ Park</t>
  </si>
  <si>
    <t>Howell Creek @ 150m US of Lake Howell</t>
  </si>
  <si>
    <t>LAKE PANASOFFKEE #4</t>
  </si>
  <si>
    <t>Sand Creek @ Unnamed Rd .5 miles west of Tomoka Farms Rd.</t>
  </si>
  <si>
    <t>Sand Creek @ 100m US of CR 415</t>
  </si>
  <si>
    <t>Unnamed Ditch @ 30m west of Riverside Dr</t>
  </si>
  <si>
    <t>TURNBULL HAMMOCK ON MAYTOWN ROAD</t>
  </si>
  <si>
    <t>DEEP CREEK 50M SW SMALL IS. ~ 270M AB ICW</t>
  </si>
  <si>
    <t>RUSHING CR. @ ALTA_YELLOW BLUFF RD.</t>
  </si>
  <si>
    <t>BROWARD R HARTS RD BR</t>
  </si>
  <si>
    <t>TROUT R @ I 95 BURT MAXWELL PARK DOCK</t>
  </si>
  <si>
    <t>HIGHLANDS CR @ BROWARD RD EAST OF VILANOVA</t>
  </si>
  <si>
    <t>Ribault River at Harbor View Boat Ramp</t>
  </si>
  <si>
    <t>MONCRIEF CR LEM TURNER RD BR/NORWOOD AVE</t>
  </si>
  <si>
    <t>BIG POTTSBURG CR @ HOGAN RD</t>
  </si>
  <si>
    <t>LITTLE POTTSBURG CREEK AT ATLANTIC BLVD</t>
  </si>
  <si>
    <t>St.Marys River at Crandall Rd.</t>
  </si>
  <si>
    <t>Egan creek at Atlantic</t>
  </si>
  <si>
    <t>NASSAU RIV US 17</t>
  </si>
  <si>
    <t>THOMAS CR 6.0 MI BELOW CITY PRISON</t>
  </si>
  <si>
    <t>St.Augustine Inlet SE of Vilano Bt.Rmp.</t>
  </si>
  <si>
    <t>Halifax River @ 200m NNE of Main St Bridge</t>
  </si>
  <si>
    <t>LITTLE TROUT RIVER AT OLDS KINGS RD</t>
  </si>
  <si>
    <t>LONG BR @ LIBERTY ST JAX</t>
  </si>
  <si>
    <t>DEER CR @ TALLEYRAND AVE</t>
  </si>
  <si>
    <t>HOPKINS CR AT FLORIDA BLVD</t>
  </si>
  <si>
    <t>Tributary to Trout at Bessent Rd.</t>
  </si>
  <si>
    <t>Blockhouse at Broward Rd.</t>
  </si>
  <si>
    <t>WILLOW BR AT PARK ST.</t>
  </si>
  <si>
    <t>WILLOW BR AT RIVERSIDE AVE</t>
  </si>
  <si>
    <t>NINEMILE CR AT TROUT RIVER BLVD</t>
  </si>
  <si>
    <t>NINEMILE CR @ NEW KINGS RD(US HWY 1)</t>
  </si>
  <si>
    <t>RIBAULT RIVER AT US-1</t>
  </si>
  <si>
    <t>HOGPEN CREEK AT SAN PABLO ROAD</t>
  </si>
  <si>
    <t>BIG FISHWEIR CR HERSHELL ST</t>
  </si>
  <si>
    <t>OYSTER CR @ DIXIE HWY</t>
  </si>
  <si>
    <t>MOULTRIE CR @ US 1</t>
  </si>
  <si>
    <t>Unnamed Branch @ 750m US of confluence w/ Tomoka River</t>
  </si>
  <si>
    <t>Holly Hill Ditch @ Ridgewood</t>
  </si>
  <si>
    <t>Hammock Lake</t>
  </si>
  <si>
    <t>Bivens Arm lake</t>
  </si>
  <si>
    <t>LAKE ALICE CENTER</t>
  </si>
  <si>
    <t>Alachua Sink at end of Boardwalk</t>
  </si>
  <si>
    <t>Lake Eaton Center</t>
  </si>
  <si>
    <t>Creek draining former Hampton lake 100m above rd</t>
  </si>
  <si>
    <t>LAKE SUGGS CTR</t>
  </si>
  <si>
    <t>LAKE ROWAN ~280m E OF CENTER</t>
  </si>
  <si>
    <t>LAKE VEDRA AT SOLANA RD.</t>
  </si>
  <si>
    <t>PEACOCK LAKE CENTER</t>
  </si>
  <si>
    <t>LOW LAKE CENTER</t>
  </si>
  <si>
    <t>SWIFT CREEK POND CENTER</t>
  </si>
  <si>
    <t>LITTLE WACASASSA @ CR 339</t>
  </si>
  <si>
    <t>Lochloosa creek at Fish Camp Rd.</t>
  </si>
  <si>
    <t>Upper Little Hatchet at Airport field</t>
  </si>
  <si>
    <t>Pareners br. Upstream of culverts under CR1491</t>
  </si>
  <si>
    <t>Rocky Creek at 156th av.</t>
  </si>
  <si>
    <t>MILL CREEK AT OLD BELLAMY/ALLIGATOR ROAD</t>
  </si>
  <si>
    <t>Tumblin cr. Downtream of the pedestrian bridge</t>
  </si>
  <si>
    <t>HAGUE BRANCH TRIB@ US441 80m W 77TH TERR</t>
  </si>
  <si>
    <t>Cellon cr. 400m below US441</t>
  </si>
  <si>
    <t>DAUGHTERY BRANCH @ CR125 S</t>
  </si>
  <si>
    <t>UNNAMED BRANCH @ CR125</t>
  </si>
  <si>
    <t>ST MARYS R AT SR 121 GA LINE</t>
  </si>
  <si>
    <t>NEW RIVER AT SR-125</t>
  </si>
  <si>
    <t>SANTA FE RIVER @ CR325</t>
  </si>
  <si>
    <t>ST MARYS R AT GA LINE US 17</t>
  </si>
  <si>
    <t>LITTLE BLACK CREEK AT SR 21</t>
  </si>
  <si>
    <t>Mill Log at Russell Rd.</t>
  </si>
  <si>
    <t>LITTLE CREEK AT US 441</t>
  </si>
  <si>
    <t>DEEP CREEK at farm</t>
  </si>
  <si>
    <t>Unnamed Drain to Brandy Branch at Dillon Rd.</t>
  </si>
  <si>
    <t>HOGAN CREEK AT 1ST ST.</t>
  </si>
  <si>
    <t>CHRISTOPHER CR @ SAN JOSE BLVD SR 13</t>
  </si>
  <si>
    <t>CORMORANT BRANCH @ MARBON RD</t>
  </si>
  <si>
    <t>Tributary to Trout at Capper Rd.</t>
  </si>
  <si>
    <t>PRINGLE BR UNNAMED DIRT RD 0.5MI S DAVE BR</t>
  </si>
  <si>
    <t>LITTLE WACCASASSA RIVER 05 MILE DOWN FROM BLUE SPRINGS</t>
  </si>
  <si>
    <t>ALLIGATOR CR AT SR200</t>
  </si>
  <si>
    <t>Unnamed Branch above Alligator cr.</t>
  </si>
  <si>
    <t>UNNAMED STREAM @ CR 121</t>
  </si>
  <si>
    <t>DEEP CR @ US 90</t>
  </si>
  <si>
    <t>MILL BR. @ OLD SAN MATEO RD.</t>
  </si>
  <si>
    <t>MOSES CR AT US 1</t>
  </si>
  <si>
    <t>SchoolHouse Branch at RR tracks</t>
  </si>
  <si>
    <t>OLUSTEE CR @ CR 238</t>
  </si>
  <si>
    <t>Unnamed Branch @ Bear Creek Path</t>
  </si>
  <si>
    <t>Mizner's Branch @ Falls Way Drive</t>
  </si>
  <si>
    <t>ESCAMBIA BAY SECT D BUOY N12</t>
  </si>
  <si>
    <t>Rocky Bayou Fred Gannon State Park</t>
  </si>
  <si>
    <t>EAST BAY 1000 YDS WEST OF MOUTH</t>
  </si>
  <si>
    <t>Churchill Bayou Center</t>
  </si>
  <si>
    <t>Bayou Garcon</t>
  </si>
  <si>
    <t>Escambia River 100 Meters upstream of HWY 90 Bridge</t>
  </si>
  <si>
    <t>Perdido River</t>
  </si>
  <si>
    <t>ESCAMBIA BAY SEC B BACKGR STA</t>
  </si>
  <si>
    <t>Blackwater River below Pond Creek</t>
  </si>
  <si>
    <t>East Bay Riv Hwy 87 Brid</t>
  </si>
  <si>
    <t>East Bay River 400 Meters downstream of HWY 87</t>
  </si>
  <si>
    <t>Hewett Bayou Center</t>
  </si>
  <si>
    <t>Drain to Hewett Bayou</t>
  </si>
  <si>
    <t>Mussett Bayou Center</t>
  </si>
  <si>
    <t>Drain to Musset Bayou upstream of Don Bishop Rd</t>
  </si>
  <si>
    <t>Buck Bayou Center</t>
  </si>
  <si>
    <t>TUCKER BAYOU E. CHOCTAWHATCHEE BAY</t>
  </si>
  <si>
    <t>Lake Powell Drain East Arm</t>
  </si>
  <si>
    <t>Bayou Texar near Baars Park</t>
  </si>
  <si>
    <t>Tea Lake Center (also, 3301A7844)</t>
  </si>
  <si>
    <t>BAYOU CHICO AT NAVY BVLD BRIDGE</t>
  </si>
  <si>
    <t>Elevenmile Creek 500 Yards from Mouth</t>
  </si>
  <si>
    <t>Eleven Mile Creek 1700 Yards above Mouth</t>
  </si>
  <si>
    <t>Bayou Chico Drain West Arm</t>
  </si>
  <si>
    <t>Direct Runnoff to Choct. Bay @ Baseball Fields</t>
  </si>
  <si>
    <t>White Oak Bayou at end of Aegean Drive</t>
  </si>
  <si>
    <t>Trout Bayou</t>
  </si>
  <si>
    <t>Discharge from Tiger Point Golf Course at Maplewood Drive</t>
  </si>
  <si>
    <t>Lake Stone Center</t>
  </si>
  <si>
    <t>Twin Lake</t>
  </si>
  <si>
    <t>Coleman Lake</t>
  </si>
  <si>
    <t>Bear Lake (Center)</t>
  </si>
  <si>
    <t>Locklin Lake Center</t>
  </si>
  <si>
    <t>Little Deer Lake</t>
  </si>
  <si>
    <t>Kings Lake</t>
  </si>
  <si>
    <t>Holly Lake</t>
  </si>
  <si>
    <t>Otter Creek upstream of Otter Creek Bridge Road</t>
  </si>
  <si>
    <t>Big Escambia Creek downstream of Fannie Rd</t>
  </si>
  <si>
    <t>Wiggins Branch Below Highway 29</t>
  </si>
  <si>
    <t>Mitchell Creek upstream of Hwy 29</t>
  </si>
  <si>
    <t>Cowdevil Creek upstream of CR-196</t>
  </si>
  <si>
    <t>Tributary South of Perdido Landfill</t>
  </si>
  <si>
    <t>Marcus Creek upstream of Marcus Pointe Blvd</t>
  </si>
  <si>
    <t>Escambia River downstream of Cotton Lake</t>
  </si>
  <si>
    <t>Escambia River Upstream Gulf Power Discharge</t>
  </si>
  <si>
    <t>Ten Mile Creek upstream of Pine Forest Road</t>
  </si>
  <si>
    <t>Marcus Creek @ Millview Road (SR173)</t>
  </si>
  <si>
    <t>Jones Creek upstream of N Navy Blvd</t>
  </si>
  <si>
    <t>Panther Creek above Sherman Kennedy Rd</t>
  </si>
  <si>
    <t>Horsehead Creek upstream of Millside Rd</t>
  </si>
  <si>
    <t>Pond Creek upstream of Steele Mill Creek Rd</t>
  </si>
  <si>
    <t>Olive Branch below Mormon Temple Road</t>
  </si>
  <si>
    <t>Baggett Creek upstream of Hwy 90</t>
  </si>
  <si>
    <t>Dear Moss Creek upstream of College Blvd.</t>
  </si>
  <si>
    <t>South Branch Niceville Landfill</t>
  </si>
  <si>
    <t>Gap Creek powerline South of Overbrook Drive</t>
  </si>
  <si>
    <t>Pond Creek West of Headwaters of Blackwater Bay</t>
  </si>
  <si>
    <t>Bucket Branch downstream of Pat Brown Road</t>
  </si>
  <si>
    <t>Pace Mill Creek upstream of Hwy 90</t>
  </si>
  <si>
    <t>Sandy Point Creek below Sandy Point Street</t>
  </si>
  <si>
    <t>Coldwater Creek West Fork on CR 178</t>
  </si>
  <si>
    <t>Blackwater River upstream of Russell Harbor Landing</t>
  </si>
  <si>
    <t>East Branch Pine Log Creek above Bear Bay Flats Road</t>
  </si>
  <si>
    <t>Huckleberry Creek</t>
  </si>
  <si>
    <t>Narrows Creek west of Kings Lake Rd</t>
  </si>
  <si>
    <t>Mouth of Mullet Creek @ Hwy 20</t>
  </si>
  <si>
    <t>Eagle Creek upstream of Hwy 20</t>
  </si>
  <si>
    <t>Hogtown Drainage at Churchill Bayou Road</t>
  </si>
  <si>
    <t>Hogtown Drain above Chat Holly Rd</t>
  </si>
  <si>
    <t>Direct Runoff to Bay off of Roberts Rd</t>
  </si>
  <si>
    <t>Sister River Mouth</t>
  </si>
  <si>
    <t>Gum Creek</t>
  </si>
  <si>
    <t>Anderson Mill Creek</t>
  </si>
  <si>
    <t>Choctawhatchee River South of Carlisle Lake</t>
  </si>
  <si>
    <t>Goat Creek @ Tadlock Ave</t>
  </si>
  <si>
    <t>South IRL outside Bob Summers Park</t>
  </si>
  <si>
    <t>South IRL outside Vero Beach Yacht Club</t>
  </si>
  <si>
    <t>Crane Creek @ 200m upstream of RR bridge</t>
  </si>
  <si>
    <t>TURKEY CREEK @ PORT MALABAR BLVD</t>
  </si>
  <si>
    <t>Turkey Creek @ Port Malabar Blvd.</t>
  </si>
  <si>
    <t>South Prong Sebastian @ Park Dock</t>
  </si>
  <si>
    <t>ICWW South of Hillsboro Blvd.</t>
  </si>
  <si>
    <t>St. Lucie Canal near I-95</t>
  </si>
  <si>
    <t>Sospiro @ Las Olas</t>
  </si>
  <si>
    <t>Lake Henry near center</t>
  </si>
  <si>
    <t>LAKE LOTELA NEAR CENTER</t>
  </si>
  <si>
    <t>Lake Angelo @ Center</t>
  </si>
  <si>
    <t>Lake Denton near center</t>
  </si>
  <si>
    <t>Little Lake Jackson near center</t>
  </si>
  <si>
    <t>CENTER OF LAKE GRASSY</t>
  </si>
  <si>
    <t>Lake Apthorpe near center</t>
  </si>
  <si>
    <t>Buck Lake near center</t>
  </si>
  <si>
    <t>LITTLE LAKE GRASSY MIDDLE</t>
  </si>
  <si>
    <t>Lake Placid near center</t>
  </si>
  <si>
    <t>Lake Carrie near center</t>
  </si>
  <si>
    <t>Lake Francis near center</t>
  </si>
  <si>
    <t>Lake Crews northern section</t>
  </si>
  <si>
    <t>Lake Clarke Center</t>
  </si>
  <si>
    <t>DR CANAL TO SEB CR. SW OF SEB.</t>
  </si>
  <si>
    <t>Elbow Creek @ 540m DS of Apollo Blvd</t>
  </si>
  <si>
    <t>Kid Creek @ Old Dixie Highway</t>
  </si>
  <si>
    <t>Micco Ditch Wier off Dottie Dr</t>
  </si>
  <si>
    <t>C54 1700m West of I-95</t>
  </si>
  <si>
    <t>Fellsmere Canal W of Spillway</t>
  </si>
  <si>
    <t>CRANE CREEK AT COUNTRY CLUB ROAD</t>
  </si>
  <si>
    <t>Turkey Creek @ Briar Creek Blvd</t>
  </si>
  <si>
    <t>Goat Creek @ Gradick</t>
  </si>
  <si>
    <t>TRIB North Sebastian Canal @ Wilden Rd</t>
  </si>
  <si>
    <t>Indian Prairie Canal @ SR 70</t>
  </si>
  <si>
    <t>Morgan Hole 4</t>
  </si>
  <si>
    <t>Vero North Canal @ 66th Ave</t>
  </si>
  <si>
    <t>South Canal @ 20th Ave</t>
  </si>
  <si>
    <t>Main Canal @ Kings Highway</t>
  </si>
  <si>
    <t>MowryCan(C-103) @ 152 Av</t>
  </si>
  <si>
    <t>QC1 @Cowbone Crk (SR-68)</t>
  </si>
  <si>
    <t>Gomez Creek North @ 441</t>
  </si>
  <si>
    <t>Sevenmile Slough at Peavine Trail</t>
  </si>
  <si>
    <t>Chandler Slough @ Northern US98 Culvert</t>
  </si>
  <si>
    <t>Starvation Slough @ Public Use Trail</t>
  </si>
  <si>
    <t>Oak Creek @SR68</t>
  </si>
  <si>
    <t>Nubbin Slough upstream of STA</t>
  </si>
  <si>
    <t>Nubbin Slough 1.4 miles upstream of 710</t>
  </si>
  <si>
    <t>Taylor Creek @ 98</t>
  </si>
  <si>
    <t>Otter Creek @ Highway 441</t>
  </si>
  <si>
    <t>Henry Creek @ SE 128th Ave</t>
  </si>
  <si>
    <t>Farm Canal @ Hwy 98 and SR 717</t>
  </si>
  <si>
    <t>East Beach Canal near Pahokee WWTP</t>
  </si>
  <si>
    <t>C-51 East near Belvedere</t>
  </si>
  <si>
    <t>Lake Clarke Inflow 1  S. Congress Ave above Collin Dr.</t>
  </si>
  <si>
    <t>Lake Clarke Inflow 2  S. Congress Ave above Cherokee Rd.</t>
  </si>
  <si>
    <t>Lake Clarke Inflow 3  S. Congress Ave below Laura Ln.</t>
  </si>
  <si>
    <t>Lake Clarke Inflow 4  S. Congress Ave below Lark Rd.</t>
  </si>
  <si>
    <t>Lake Clarke Inflow 5  S. Congress Ave above Cayman Dr.</t>
  </si>
  <si>
    <t>Lake Clarke Outflow east of Pine Tree Ln.</t>
  </si>
  <si>
    <t>WCA1 North @ G-301</t>
  </si>
  <si>
    <t>E-4 @ Clint Moore</t>
  </si>
  <si>
    <t>Fort Pierce Farms Canal @ Taylor Dairy Rd.</t>
  </si>
  <si>
    <t>Z6-CN-13005 BELCHER CANAL</t>
  </si>
  <si>
    <t>Roebuck Creek @ Locks Rd</t>
  </si>
  <si>
    <t>RookeryCanal@SalinasDr</t>
  </si>
  <si>
    <t>HendersonCrkRookeryDock</t>
  </si>
  <si>
    <t>Punta Rassa Cove</t>
  </si>
  <si>
    <t>ENER11 at Huston Bay</t>
  </si>
  <si>
    <t>Myakka River East</t>
  </si>
  <si>
    <t>PeaceRiver@PeaceRiverDr</t>
  </si>
  <si>
    <t>Peace River Estuary @ Harbour Heights</t>
  </si>
  <si>
    <t>BarronRiverCanalAtUS41</t>
  </si>
  <si>
    <t>YuccaFlatwoods Mid</t>
  </si>
  <si>
    <t>Trib to Sam Knight Creek at El Jobean Rd</t>
  </si>
  <si>
    <t>Trib to Myakka River at El Jobean Road</t>
  </si>
  <si>
    <t>East Pond Outfall at Charlotte Sports Park</t>
  </si>
  <si>
    <t>COMO WATERWAY SITE 4</t>
  </si>
  <si>
    <t>Emerald Pointe Canal</t>
  </si>
  <si>
    <t>sgc_03 canal outlet .2 miles E St Paul Dr N bridge WBID 2066</t>
  </si>
  <si>
    <t>PeaceRiverNearHunterCrk</t>
  </si>
  <si>
    <t>Yucca Pen Marine @ N of Old Burntstore</t>
  </si>
  <si>
    <t>Hatchett Creek Tidal 1</t>
  </si>
  <si>
    <t>ALLIGATOR TIDAL @ US 41</t>
  </si>
  <si>
    <t>GOTTFRIED CREEK @ DEER CREEK MOBILE HOME</t>
  </si>
  <si>
    <t>Big Slough Canal</t>
  </si>
  <si>
    <t>CURRY CREEK (TIDAL) @ ALBEE FARM RD</t>
  </si>
  <si>
    <t>ShellCreekReservoirMid</t>
  </si>
  <si>
    <t>LAKE MYAKKA (LOWER) @ MIDDLE</t>
  </si>
  <si>
    <t>Little Bonnet Lake @ Middle</t>
  </si>
  <si>
    <t>Lake Glenada</t>
  </si>
  <si>
    <t>Blue Lake @ Center</t>
  </si>
  <si>
    <t>Lake June In Winter</t>
  </si>
  <si>
    <t>Red Water Lake At Mid</t>
  </si>
  <si>
    <t>Alligator Creek at Taylor Rd</t>
  </si>
  <si>
    <t>PRAIRIE CREEK @ WASHINGTON LOOP</t>
  </si>
  <si>
    <t>MYRTLE SLOUGH @ SR 31</t>
  </si>
  <si>
    <t>ALLIGATOR NORTH @ JONES LOOP RD</t>
  </si>
  <si>
    <t>Niagara Waterway - Conway and Depew</t>
  </si>
  <si>
    <t>MYRTLE SLOUGH @ CULVERT UNDER PINE ISLAND</t>
  </si>
  <si>
    <t>Big Slough @ Butler Park</t>
  </si>
  <si>
    <t>Trib to Charlotte Harbor at Heritage Landing Blvd</t>
  </si>
  <si>
    <t>LeeBranchAtRailroad</t>
  </si>
  <si>
    <t>BRANDY BRANCH @ SR 70</t>
  </si>
  <si>
    <t>Buzzard Roost Branch @ SR70</t>
  </si>
  <si>
    <t>Hawthorne Creek @ Reynolds St.</t>
  </si>
  <si>
    <t>HOG BAY  @ CR 763</t>
  </si>
  <si>
    <t>RUNOFF TO PEACE RIVER SITE 3</t>
  </si>
  <si>
    <t>Peace River Above Horse Creek 2</t>
  </si>
  <si>
    <t>Horse Creek</t>
  </si>
  <si>
    <t>JoshuaCreek@AirportAve</t>
  </si>
  <si>
    <t>Rainey Slough @ Farabee Road</t>
  </si>
  <si>
    <t>JohnHenrySlough AtCR7321</t>
  </si>
  <si>
    <t>Gopher Gully At US27</t>
  </si>
  <si>
    <t>CaloosaAboveBridgeSt</t>
  </si>
  <si>
    <t>BEE BRANCH @ LOBLOLLY BAY RD</t>
  </si>
  <si>
    <t>Cypress Branch At SR78</t>
  </si>
  <si>
    <t>ChaparralSloughAtSR29</t>
  </si>
  <si>
    <t>Caloosahatchee River Above S-78</t>
  </si>
  <si>
    <t>Caloosahatchee River Canal Near Caloosa Preserve</t>
  </si>
  <si>
    <t>Jacks Branch</t>
  </si>
  <si>
    <t>Bee Branch At CR78</t>
  </si>
  <si>
    <t>POLLYWOG CREEK @ SR 78</t>
  </si>
  <si>
    <t>FortSimmonsBranchAtSR80</t>
  </si>
  <si>
    <t>TownsendCanalatChurchRd</t>
  </si>
  <si>
    <t>NINE MILE CANAL @ SR 80</t>
  </si>
  <si>
    <t>Bonnet Cr. @ Thomas Property</t>
  </si>
  <si>
    <t>BonnetCreekAtOldBmbngRd</t>
  </si>
  <si>
    <t>LakePlacidOutletAtSR70W</t>
  </si>
  <si>
    <t>Gator Slough At US27</t>
  </si>
  <si>
    <t>Bootheel Creek East Branch</t>
  </si>
  <si>
    <t>Manuel Branch @ Neighborhood Park</t>
  </si>
  <si>
    <t>Wildcat Slough @ Mosaic S2</t>
  </si>
  <si>
    <t>BU01A</t>
  </si>
  <si>
    <t>BUD SLOUGH AT SUGAR BOWL ROAD</t>
  </si>
  <si>
    <t>SFWMD C2444 Canal at Bridge to House off Corkscrew Rd.</t>
  </si>
  <si>
    <t>HATCHETT CREEK @ PINEBROOK RD</t>
  </si>
  <si>
    <t>ALLIGATOR @JACARANDA</t>
  </si>
  <si>
    <t>Chassahowitzka River Downstream of Houses</t>
  </si>
  <si>
    <t>Homosassa River DownRiver/Stream of Boat Ramp</t>
  </si>
  <si>
    <t>PR16 -Pithlachascotee River</t>
  </si>
  <si>
    <t>Gulf of Mexico (Port Richey) NE</t>
  </si>
  <si>
    <t>Gulf of Mexico (Port Richey) SE</t>
  </si>
  <si>
    <t>Boggy Bayou North</t>
  </si>
  <si>
    <t>Boggy Bayou South</t>
  </si>
  <si>
    <t>Channel A at SR 580 bridge</t>
  </si>
  <si>
    <t>Smack's Bayou, 40th Avenue Northeast</t>
  </si>
  <si>
    <t>Coffee Pot Bayou, Tidal</t>
  </si>
  <si>
    <t>Heritage Park Creek</t>
  </si>
  <si>
    <t>Woods Creek</t>
  </si>
  <si>
    <t>Wolf Branch Canal @ Manns Harbor Dr Boatlift</t>
  </si>
  <si>
    <t>Braden River Below Ward Lake@ramp</t>
  </si>
  <si>
    <t>Sugarhouse Creek @ 26th Avenue East</t>
  </si>
  <si>
    <t>BC2</t>
  </si>
  <si>
    <t>Wares Creek Tidal by Watertower</t>
  </si>
  <si>
    <t>Mill Creek @ Upper Manatee Rvr Rd</t>
  </si>
  <si>
    <t>West Cedar Hammock @ American Legion</t>
  </si>
  <si>
    <t>Moccasin Creek Tidal</t>
  </si>
  <si>
    <t>Mullet Crk @ 1st Ave</t>
  </si>
  <si>
    <t>Mckay Crk off Hickory</t>
  </si>
  <si>
    <t>Harbor Palms Nature Park Kayak Launch</t>
  </si>
  <si>
    <t>St Joe Tidal @ 54th Ave</t>
  </si>
  <si>
    <t>Hudson Bayou Tidal by Marie Selby Botanical Gardens</t>
  </si>
  <si>
    <t>MYAKKA RIVER - SNOOK HAVEN DOCK</t>
  </si>
  <si>
    <t>Lake Lindsay @ Center</t>
  </si>
  <si>
    <t>Irvin Lake</t>
  </si>
  <si>
    <t>Sparkman Lake @ Center</t>
  </si>
  <si>
    <t>Mountain Lake @ Center</t>
  </si>
  <si>
    <t>Lake Wastena Center</t>
  </si>
  <si>
    <t>Williams Lake Center</t>
  </si>
  <si>
    <t>White Trout Lake @ Center</t>
  </si>
  <si>
    <t>L52P - Walden Lake</t>
  </si>
  <si>
    <t>Mango Lake Center</t>
  </si>
  <si>
    <t>Wolf Branch Canal @ Middle of Lake</t>
  </si>
  <si>
    <t>Dowling Lake 2</t>
  </si>
  <si>
    <t>Green Lake North</t>
  </si>
  <si>
    <t>Lake Thomas West</t>
  </si>
  <si>
    <t>Black Lake Center</t>
  </si>
  <si>
    <t>Klosterman Canal South</t>
  </si>
  <si>
    <t>Harbor Lake @ Center</t>
  </si>
  <si>
    <t>Lake Van @ Center</t>
  </si>
  <si>
    <t>LESTER</t>
  </si>
  <si>
    <t>Lake Whistler @ Center</t>
  </si>
  <si>
    <t>Lake Henry @ center</t>
  </si>
  <si>
    <t>VENUS</t>
  </si>
  <si>
    <t>Scott Lake @ South Central</t>
  </si>
  <si>
    <t>Lake Effie @ Center</t>
  </si>
  <si>
    <t>Lake Leonore @ Center</t>
  </si>
  <si>
    <t>Reclaimed Mine Cut Lake SE</t>
  </si>
  <si>
    <t>Lake Buffum</t>
  </si>
  <si>
    <t>Gilley Creek downstream</t>
  </si>
  <si>
    <t>OLD TOWN DRAINAGE DITCH AT OLD TOWN CREEK RD</t>
  </si>
  <si>
    <t>Peace River - Crews Park Boat Ramp</t>
  </si>
  <si>
    <t>Paynes Crk @ Hobbs Rd</t>
  </si>
  <si>
    <t>Lake Hanna Outlet @ Livingston Ave</t>
  </si>
  <si>
    <t>BRUSHY CREEK AT NORTHDALE BLVD BY TRAIL</t>
  </si>
  <si>
    <t>Thirteen Mile Creek @ Vandervort Road</t>
  </si>
  <si>
    <t>Rocky Creek @ Turtle Creek Blvd.</t>
  </si>
  <si>
    <t>Pemberton Creek@Gallagher Rd</t>
  </si>
  <si>
    <t>Alafia River S. Prong West Branch @ Keysville Rd.</t>
  </si>
  <si>
    <t>Moccassin Creek @ CR 39</t>
  </si>
  <si>
    <t>Chito Branch @ CR39</t>
  </si>
  <si>
    <t>Carlton Branch @ SR674</t>
  </si>
  <si>
    <t>Wolf Branch @ 12th Street NE</t>
  </si>
  <si>
    <t>Wolf @ US 41</t>
  </si>
  <si>
    <t>Lake Wimauma Drain in Lil Manatee Preserve</t>
  </si>
  <si>
    <t>Alderman Creek @ Mosaic</t>
  </si>
  <si>
    <t>Salix Slough @ Lil Manatee River SP</t>
  </si>
  <si>
    <t>Wolf Branch @ 19th Ave NE</t>
  </si>
  <si>
    <t>Horsehole Creek @19</t>
  </si>
  <si>
    <t>Buffalo Canal Past the WW Discharge</t>
  </si>
  <si>
    <t>Mobley Ditch at 70</t>
  </si>
  <si>
    <t>Maple Creek @ Wauchula Rd.</t>
  </si>
  <si>
    <t>Lake Lulu Run @ Hoover Road</t>
  </si>
  <si>
    <t>Lake Lulu Run @ CR655</t>
  </si>
  <si>
    <t>Livingston Creek @ Old Avon Park Rd</t>
  </si>
  <si>
    <t>Northwest Side of #4 Channel</t>
  </si>
  <si>
    <t>Apalachee Bay at Channel Marker 5</t>
  </si>
  <si>
    <t>STN060C1</t>
  </si>
  <si>
    <t>FanningBayou</t>
  </si>
  <si>
    <t>East Bay (Apalachicola)</t>
  </si>
  <si>
    <t>Mouth of East River</t>
  </si>
  <si>
    <t>East River Downstream of Boggy Bayou</t>
  </si>
  <si>
    <t>Dickerson Bay South</t>
  </si>
  <si>
    <t>Oyster Bay North</t>
  </si>
  <si>
    <t>Ochlockonee Bay Middle</t>
  </si>
  <si>
    <t>St. Marks River at Channel Marker 60</t>
  </si>
  <si>
    <t>Direct Runoff to Bay Upper Goose Bayou</t>
  </si>
  <si>
    <t>N Bay @ S Lynn Haven Bayou</t>
  </si>
  <si>
    <t>N Bay @ Hodges Bayou</t>
  </si>
  <si>
    <t>N Bay @ Gainer Bayou</t>
  </si>
  <si>
    <t>East River 3rd bend dstrm SR65</t>
  </si>
  <si>
    <t>New River 1st bend upstream Gully Branch</t>
  </si>
  <si>
    <t>Lake Tallavana Inlet</t>
  </si>
  <si>
    <t>M of Lake Monkey Business</t>
  </si>
  <si>
    <t>M of Pine Hill Lake</t>
  </si>
  <si>
    <t>Lake Bradford</t>
  </si>
  <si>
    <t>Middle of Cherry Lake</t>
  </si>
  <si>
    <t>Middle of Lake Francis</t>
  </si>
  <si>
    <t>Quincy Creek upstream of SR 65</t>
  </si>
  <si>
    <t>Mosquito Creek @ Jinks Crossing Rd</t>
  </si>
  <si>
    <t>WolfCreekHwy90</t>
  </si>
  <si>
    <t>Tenmile Creek @ CR274</t>
  </si>
  <si>
    <t>Tenmile Creek @ SR73</t>
  </si>
  <si>
    <t>Fort Gadsden Creek near SR65</t>
  </si>
  <si>
    <t>Gully Branch 80m north of Gully Branch Rd</t>
  </si>
  <si>
    <t>South Mosquito Creek dstream Atwater Rd</t>
  </si>
  <si>
    <t>Little River upstream Hwy268</t>
  </si>
  <si>
    <t>Swamp Creek Upstream CR159</t>
  </si>
  <si>
    <t>Lewis Creek upstream Hwy157</t>
  </si>
  <si>
    <t>SalemBranchDownstreamOfCR159</t>
  </si>
  <si>
    <t>Flat Creek @ CR269</t>
  </si>
  <si>
    <t>Unnamed Branch @ Hardaway Rd 2</t>
  </si>
  <si>
    <t>Hurricane Creek upstream Lake Tallavana</t>
  </si>
  <si>
    <t>Beaver Creek</t>
  </si>
  <si>
    <t>Tanyard Branch @ US90</t>
  </si>
  <si>
    <t>Double Branch Upstream SR270</t>
  </si>
  <si>
    <t>Richlander Creek upstream Hwy65B</t>
  </si>
  <si>
    <t>Bear Creek @ SR 267</t>
  </si>
  <si>
    <t>Ocklawaha Creek @ SR 267</t>
  </si>
  <si>
    <t>Brothers River</t>
  </si>
  <si>
    <t>East Pittman Creek Upstream of HWY 179</t>
  </si>
  <si>
    <t>Camp Branch @ CR173</t>
  </si>
  <si>
    <t>Little Creek @ Treatment Plant Rd</t>
  </si>
  <si>
    <t>UnnamedCreekHwy90</t>
  </si>
  <si>
    <t>UnnamedCreekWLakeRd</t>
  </si>
  <si>
    <t>UnnamedCreekWAndersonSt</t>
  </si>
  <si>
    <t>UnnamedCreekSWaterSt</t>
  </si>
  <si>
    <t>CaneyBranchHwy90</t>
  </si>
  <si>
    <t>SWEETWATER BRANCH @ CODY CHURCH RD</t>
  </si>
  <si>
    <t>MOORE BRANCH @ CODY CHURCH RD</t>
  </si>
  <si>
    <t>Steinhatchee River 40m N of Yearling Rd</t>
  </si>
  <si>
    <t>SANDY CREEK AT MICCOSUKEE RD</t>
  </si>
  <si>
    <t>808 - Copeland Sink Drain - pond adjacent to farmer rd</t>
  </si>
  <si>
    <t>GodbyDitchMerchantsCt</t>
  </si>
  <si>
    <t>Three Pole Creek Upstream of Geddie Rd</t>
  </si>
  <si>
    <t>Mule Creek @ SR12</t>
  </si>
  <si>
    <t>Sweetwater Creek @ CR270</t>
  </si>
  <si>
    <t>Jumping Gulley Creek</t>
  </si>
  <si>
    <t>Little Aucilloa Rvr at US221</t>
  </si>
  <si>
    <t>Norton Creek dstream Bandit St</t>
  </si>
  <si>
    <t>Woods Creek @ Osteen Rd</t>
  </si>
  <si>
    <t>Gum Creek upstream of River Road</t>
  </si>
  <si>
    <t>Gum Creek downstream of Bess Nook Rd</t>
  </si>
  <si>
    <t>Flat Creek @ Duncan Community Rd</t>
  </si>
  <si>
    <t>NWROCBIO</t>
  </si>
  <si>
    <t>TLHROCBIO</t>
  </si>
  <si>
    <t>NEROCBIO</t>
  </si>
  <si>
    <t>SWROCBIO</t>
  </si>
  <si>
    <t>CEROCBIO</t>
  </si>
  <si>
    <t>SROCBIO</t>
  </si>
  <si>
    <t>SEROCBIO</t>
  </si>
  <si>
    <t>wbid_name</t>
  </si>
  <si>
    <t>wbid_id</t>
  </si>
  <si>
    <t>In Progress</t>
  </si>
  <si>
    <t>Priority</t>
  </si>
  <si>
    <t>1513F</t>
  </si>
  <si>
    <t>1605D</t>
  </si>
  <si>
    <t>1625</t>
  </si>
  <si>
    <t>1636</t>
  </si>
  <si>
    <t>1661D</t>
  </si>
  <si>
    <t>1676A</t>
  </si>
  <si>
    <t>1780</t>
  </si>
  <si>
    <t>2068</t>
  </si>
  <si>
    <t>2130</t>
  </si>
  <si>
    <t>3226L</t>
  </si>
  <si>
    <t>3226M2</t>
  </si>
  <si>
    <t>3240A4</t>
  </si>
  <si>
    <t>3240H1</t>
  </si>
  <si>
    <t>3240J1</t>
  </si>
  <si>
    <t>3258D1</t>
  </si>
  <si>
    <t>3288</t>
  </si>
  <si>
    <t>3288A</t>
  </si>
  <si>
    <t>935</t>
  </si>
  <si>
    <t>959E</t>
  </si>
  <si>
    <t>959I</t>
  </si>
  <si>
    <t>2297B</t>
  </si>
  <si>
    <t>3473A1</t>
  </si>
  <si>
    <t>1142A</t>
  </si>
  <si>
    <t>DOUBLE BRANCH (ESTUARINE SEGMENT)</t>
  </si>
  <si>
    <t>DELANEY CREEK (TIDAL)</t>
  </si>
  <si>
    <t>CROSS CANAL (NORTH)</t>
  </si>
  <si>
    <t>PORT SUTTON DITCH</t>
  </si>
  <si>
    <t>TINNEY CREEK</t>
  </si>
  <si>
    <t>DUG CREEK</t>
  </si>
  <si>
    <t>WILDCAT CREEK</t>
  </si>
  <si>
    <t>BUCK CREEK</t>
  </si>
  <si>
    <t>PLUMMER CREEK</t>
  </si>
  <si>
    <t>OLETA RIVER (UPPER SEGMENT)</t>
  </si>
  <si>
    <t>ARCH CREEK (UPPER SEGMENT)</t>
  </si>
  <si>
    <t>DEEP LAGOON CANAL</t>
  </si>
  <si>
    <t>WHISKEY (WYOUA) CREEK</t>
  </si>
  <si>
    <t>BILLY CREEK (MARINE SEGMENT)</t>
  </si>
  <si>
    <t>ESTERO RIVER (MARINE SEGMENT)</t>
  </si>
  <si>
    <t>C-6/MIAMI RIVER</t>
  </si>
  <si>
    <t>WAGNER CREEK</t>
  </si>
  <si>
    <t>WEEKLY BAYOU</t>
  </si>
  <si>
    <t>ALLIGATOR LAKE</t>
  </si>
  <si>
    <t>BIG REDFISH LAKE</t>
  </si>
  <si>
    <t>CRAIG CREEK (MARINE SEGMENT)</t>
  </si>
  <si>
    <t>FENHOLLOWAY RIVER AT MOUTH (MARINE SEGMENT)</t>
  </si>
  <si>
    <t>BOGGY CREEK (MARINE PORTION)</t>
  </si>
  <si>
    <t>WBID Name</t>
  </si>
  <si>
    <t>Pick 2 WBIDs for 2024 CM</t>
  </si>
  <si>
    <t>Directions</t>
  </si>
  <si>
    <t>If your ROC is short staffed pick one WBID for 2024 CM</t>
  </si>
  <si>
    <t>If your ROC is short staffed and do not have staff time for CM it can be dropped.</t>
  </si>
  <si>
    <t>Suwanee River Estuary</t>
  </si>
  <si>
    <t>New SMP STA</t>
  </si>
  <si>
    <t>n</t>
  </si>
  <si>
    <t>y</t>
  </si>
  <si>
    <t>WBID count</t>
  </si>
  <si>
    <t>3422G</t>
  </si>
  <si>
    <t>2124A</t>
  </si>
  <si>
    <t>AMEILIA RIVER</t>
  </si>
  <si>
    <t>1341</t>
  </si>
  <si>
    <t>1341 Crystal River (Including Kings Bay Spring Group)</t>
  </si>
  <si>
    <t>WBID ON</t>
  </si>
  <si>
    <t>Analyte On</t>
  </si>
  <si>
    <t>1923</t>
  </si>
  <si>
    <t>1913</t>
  </si>
  <si>
    <t>3240EA</t>
  </si>
  <si>
    <t>2254</t>
  </si>
  <si>
    <t>2204</t>
  </si>
  <si>
    <t>2204A</t>
  </si>
  <si>
    <t>encoc</t>
  </si>
  <si>
    <t>RED BAY BRANCH</t>
  </si>
  <si>
    <t>TERRAPIN CREEK</t>
  </si>
  <si>
    <t>TERRAPIN CREEK (MARINE SEGMENT)</t>
  </si>
  <si>
    <t>YELLOW FEVER CANALS</t>
  </si>
  <si>
    <t>RATTLESNAKE SLOUGH</t>
  </si>
  <si>
    <t>NONSENSE CREEK</t>
  </si>
  <si>
    <t>21FLA   20030674</t>
  </si>
  <si>
    <t>RED BAY BRANCH  AT LONE STAR ROAD</t>
  </si>
  <si>
    <t>21FLTPA G2SW0015</t>
  </si>
  <si>
    <t>Nonsense @ Tara Preserve</t>
  </si>
  <si>
    <t>21FLTPA G2SW0043</t>
  </si>
  <si>
    <t>Rattlesnake Slough @ Lockwood ridge Rd</t>
  </si>
  <si>
    <t>21FLA   20030653</t>
  </si>
  <si>
    <t>TERRAPIN CREEK AT FAYE ROAD</t>
  </si>
  <si>
    <t>21FLA   G2NE1154</t>
  </si>
  <si>
    <t>Greenfield end of Bucaneer dr.</t>
  </si>
  <si>
    <t>21FLFTM 28020330FTM</t>
  </si>
  <si>
    <t>EAST YELLOW FEVER CREEK AT DIPLOMAT RD</t>
  </si>
  <si>
    <t>Kevin Flag</t>
  </si>
  <si>
    <t>n28.03444,w-80.60945</t>
  </si>
  <si>
    <t>2181A</t>
  </si>
  <si>
    <t>Dunn Creek (Marine Segment)</t>
  </si>
  <si>
    <t>Rushing Branch (Marine Segment)</t>
  </si>
  <si>
    <t>Broward River (Upstream Marine Segment)</t>
  </si>
  <si>
    <t>Trout River (Lower Reach)</t>
  </si>
  <si>
    <t>Highlands Creek</t>
  </si>
  <si>
    <t>Tributary to Trout River (Marine Segment)</t>
  </si>
  <si>
    <t>Terrapin Creek (Marine Segment)</t>
  </si>
  <si>
    <t>2205A</t>
  </si>
  <si>
    <t>Sisters Creek</t>
  </si>
  <si>
    <t>2205B</t>
  </si>
  <si>
    <t>Cedar Point Creek</t>
  </si>
  <si>
    <t>2205C</t>
  </si>
  <si>
    <t>ICWW (Duval County; St Johns County)</t>
  </si>
  <si>
    <t>Blockhouse Creek (Marine Segment)</t>
  </si>
  <si>
    <t>2209</t>
  </si>
  <si>
    <t>Browns Creek</t>
  </si>
  <si>
    <t>2213P2</t>
  </si>
  <si>
    <t>Cedar River</t>
  </si>
  <si>
    <t>Ninemile Creek (Marine Segment)</t>
  </si>
  <si>
    <t>Ribault River (Marine Segment)</t>
  </si>
  <si>
    <t>Ribault River (Tidal Segment)</t>
  </si>
  <si>
    <t>2227B</t>
  </si>
  <si>
    <t>Sherman Creek (Marine Portion)</t>
  </si>
  <si>
    <t>Moncrief Creek (Marine Portion)</t>
  </si>
  <si>
    <t>Long Branch</t>
  </si>
  <si>
    <t>2234A</t>
  </si>
  <si>
    <t>Mount Pleasant Creek (Marine Segment)</t>
  </si>
  <si>
    <t>2240A</t>
  </si>
  <si>
    <t>Greenfield Creek (Marine Segment)</t>
  </si>
  <si>
    <t>2265A</t>
  </si>
  <si>
    <t>Arlington River</t>
  </si>
  <si>
    <t>Pottsburg Creek (Marine Segment)</t>
  </si>
  <si>
    <t>Little Pottsburg Creek (Marine Portion)</t>
  </si>
  <si>
    <t>2326B</t>
  </si>
  <si>
    <t>Goodbys Creek (Marine Segment)</t>
  </si>
  <si>
    <t>Eurofins</t>
  </si>
  <si>
    <t>Group Number</t>
  </si>
  <si>
    <t>Group 5</t>
  </si>
  <si>
    <t>Group 3</t>
  </si>
  <si>
    <t>Group 4</t>
  </si>
  <si>
    <t>Group 1</t>
  </si>
  <si>
    <t>Group 2</t>
  </si>
  <si>
    <t>1356B</t>
  </si>
  <si>
    <t>21FLSWFD23119</t>
  </si>
  <si>
    <t>SHADY BROOK HEAD SPRING 2</t>
  </si>
  <si>
    <t>21FLPNS 3302C5394</t>
  </si>
  <si>
    <t>Mulatto Bayou--WBID 539-4</t>
  </si>
  <si>
    <t>N30.535658,W-87.118731</t>
  </si>
  <si>
    <t>N30.535658,W-87.118732</t>
  </si>
  <si>
    <t>21FLPNS G3NW0086</t>
  </si>
  <si>
    <t>Poquito Bayou Middle</t>
  </si>
  <si>
    <t>21FLPNS G3NW0036</t>
  </si>
  <si>
    <t>LaGrange Bayou, Middle</t>
  </si>
  <si>
    <t>21FLPNS G3NW0088</t>
  </si>
  <si>
    <t>Cinco Bayou West of Cinco Bridge</t>
  </si>
  <si>
    <t>N30.2947029653408, W-85.81214912469164</t>
  </si>
  <si>
    <t>21FLPNS G4NW0032</t>
  </si>
  <si>
    <t>BLACKWA RI N END DOG ISL BUOY 32</t>
  </si>
  <si>
    <t>N30.364125,W-87.346797</t>
  </si>
  <si>
    <t>N30.364125,W-87.346798</t>
  </si>
  <si>
    <t>21FLPNS G5NW0034</t>
  </si>
  <si>
    <t>21FLPNS G4NW0218</t>
  </si>
  <si>
    <t>Pine Barren Creek above Lamber Bridge Road</t>
  </si>
  <si>
    <t>21FLPNS G4NW0201</t>
  </si>
  <si>
    <t>Canoe Creek above US 29</t>
  </si>
  <si>
    <t>21FLPNS G4NW0202</t>
  </si>
  <si>
    <t>Canoe Creek above Bratt Rd</t>
  </si>
  <si>
    <t>21FLPNS G4NW0066</t>
  </si>
  <si>
    <t>Bray Mill Creek North of Oil Plant Road</t>
  </si>
  <si>
    <t>21FLPNS G4NW0304</t>
  </si>
  <si>
    <t>Long Creek upstream of CR2</t>
  </si>
  <si>
    <t>21FLPNS 33030075</t>
  </si>
  <si>
    <t>Mare Cr 100m below Mattie Kennedy Rd</t>
  </si>
  <si>
    <t>21FLPNS G4NW0397</t>
  </si>
  <si>
    <t>Caney Creek above Hwy 2A</t>
  </si>
  <si>
    <t>21FLPNS G4NW0315</t>
  </si>
  <si>
    <t>Pine Log Creek upstream of Long Road</t>
  </si>
  <si>
    <t>21FLPNS G4NW0196</t>
  </si>
  <si>
    <t>Murder Creek 200 meters below Bill Lundy Road</t>
  </si>
  <si>
    <t>21FLPNS G4NW0355</t>
  </si>
  <si>
    <t>Moore Creek above Chumuckla Springs Road</t>
  </si>
  <si>
    <t>21FLPNS G5NW0009</t>
  </si>
  <si>
    <t>Boggy Creek upstream of HWY97A</t>
  </si>
  <si>
    <t>21FLPNS G4NW0212</t>
  </si>
  <si>
    <t>Little Creek below New Harmony Road</t>
  </si>
  <si>
    <t>21FLPNS G4NW0234</t>
  </si>
  <si>
    <t>Little Creek at Fox Hill Road</t>
  </si>
  <si>
    <t>21FLPNS G4NW0427</t>
  </si>
  <si>
    <t>Poverty Creek upstream of Poverty Creek Rd</t>
  </si>
  <si>
    <t>21FLPNS 32020069</t>
  </si>
  <si>
    <t>BLUE CREEK DIRT ROAD BELOW VORTEX SPRING/Otter Creek</t>
  </si>
  <si>
    <t>21FLPNS G4NW0153</t>
  </si>
  <si>
    <t>Davis Mill Creek at Oak Hill Road</t>
  </si>
  <si>
    <t>21FLNWFD304515086310601</t>
  </si>
  <si>
    <t>Piney Woods Cr. @ Hwy. 90</t>
  </si>
  <si>
    <t>21FLPNS G3NW0053</t>
  </si>
  <si>
    <t>West Sandy Creek upstream of Kidd Rd</t>
  </si>
  <si>
    <t>21FLPNS G4NW0488</t>
  </si>
  <si>
    <t>Hog Creek upstream of Eglin Rd 207</t>
  </si>
  <si>
    <t>21FLPNS G4NW0489</t>
  </si>
  <si>
    <t>Williams Creek West Fork upstream of Antioch Rd</t>
  </si>
  <si>
    <t>21FLPNS G3NW0166</t>
  </si>
  <si>
    <t>Bruce Creek upstream E Indian Creek Branch Rd</t>
  </si>
  <si>
    <t>21FLPNS G3NW0160</t>
  </si>
  <si>
    <t>Bruce Creek upstream of Hwy 81</t>
  </si>
  <si>
    <t>21FLPNS G3NW0059</t>
  </si>
  <si>
    <t>Rocky Creek @ 200/201</t>
  </si>
  <si>
    <t>21FLPNS G4NW0408</t>
  </si>
  <si>
    <t>Dead River upstream of Yellow River</t>
  </si>
  <si>
    <t>21FLPNS G3NW0170</t>
  </si>
  <si>
    <t>Juniper Creek upstream of Eglin Rd 221</t>
  </si>
  <si>
    <t>21FLPNS G5NW0162</t>
  </si>
  <si>
    <t>Muscogee Creek 300m downstream of Beulah Road</t>
  </si>
  <si>
    <t>21FLPNS G3NW0093</t>
  </si>
  <si>
    <t>Turkey Creek upstream of Eglin Road 232</t>
  </si>
  <si>
    <t>21FLPNS G3NW0112</t>
  </si>
  <si>
    <t>Fourmile Creek upstream of SR20</t>
  </si>
  <si>
    <t>21FLPNS G3NW0149</t>
  </si>
  <si>
    <t>Swift Creek upstream of 285 (Partin Dr)</t>
  </si>
  <si>
    <t>N30.534901,W-86.486365</t>
  </si>
  <si>
    <t>N30.534901,W-86.486366</t>
  </si>
  <si>
    <t>21FLPNS G3NW0117</t>
  </si>
  <si>
    <t>Layfayette Creek upstream of Hwy 331</t>
  </si>
  <si>
    <t>21FLPNS G3NW0013</t>
  </si>
  <si>
    <t>Sanders Branch below Ruckle Drive</t>
  </si>
  <si>
    <t>21FLPNS G4NW0278</t>
  </si>
  <si>
    <t>Dean Creek, West Head at Natalie Lane</t>
  </si>
  <si>
    <t>21FLA   33010031</t>
  </si>
  <si>
    <t>MARCUS CR W ARM BELLEVIEW ROAD</t>
  </si>
  <si>
    <t>21FLA   33010032</t>
  </si>
  <si>
    <t>MARCUS CR W ARM HWY 90</t>
  </si>
  <si>
    <t>21FLPNS G4NW0023</t>
  </si>
  <si>
    <t>Shoal River upstream Bill Dugger Park SR-85</t>
  </si>
  <si>
    <t>N30.990614,W-86.912423</t>
  </si>
  <si>
    <t>N30.990614,W-86.912424</t>
  </si>
  <si>
    <t>21FLPNS G4NW0103</t>
  </si>
  <si>
    <t>Locklin Lake Drain</t>
  </si>
  <si>
    <t>21FLPNS 33030164</t>
  </si>
  <si>
    <t>Blackwater River below Kennedy Bridge Road</t>
  </si>
  <si>
    <t>21FLPNS G4NW0370</t>
  </si>
  <si>
    <t>Yellow River above Metts Creek</t>
  </si>
  <si>
    <t>N30.67568,W-86.699272</t>
  </si>
  <si>
    <t>N30.67568,W-86.699273</t>
  </si>
  <si>
    <t>N30.686738,W-86.672976</t>
  </si>
  <si>
    <t>21FLPNS G4NW0052</t>
  </si>
  <si>
    <t>Trammel Creek East of Hwy 4</t>
  </si>
  <si>
    <t>21FLPNS G4NW0350</t>
  </si>
  <si>
    <t>Pond Creek in McCloud Bay upstream of Lake Ella Road</t>
  </si>
  <si>
    <t>21FLPNS G5NW0033</t>
  </si>
  <si>
    <t>Perdido River at Ruby's Landing</t>
  </si>
  <si>
    <t>21FLPNS G5NW0069</t>
  </si>
  <si>
    <t>Perdido River @ Small Boat Landing</t>
  </si>
  <si>
    <t>21FLPNS G3NW0073</t>
  </si>
  <si>
    <t>Choctawhatchee River above Smokehouse Lake</t>
  </si>
  <si>
    <t>21FLPNS G4NW0531</t>
  </si>
  <si>
    <t>Williams Creek upstream of Hwy 98</t>
  </si>
  <si>
    <t>3355</t>
  </si>
  <si>
    <t>21FLTLHRG1TLHR0191</t>
  </si>
  <si>
    <t>21FLTLHRG1TLHR0193</t>
  </si>
  <si>
    <t>21FLTLHRG1TLHR0192</t>
  </si>
  <si>
    <t>SIMPSON LAKE OUTLET</t>
  </si>
  <si>
    <t>SIMPSONLAKEOUTLETBETWEENBALLFIELDS</t>
  </si>
  <si>
    <t>SIMPSONLAKEOUTLETGOLDBERGST</t>
  </si>
  <si>
    <t>SIMPSONLAKEOUTLETCLARKRD</t>
  </si>
  <si>
    <t>2963F3</t>
  </si>
  <si>
    <t>Continuous Monitoring</t>
  </si>
  <si>
    <t>IRL Near Haulover Canal</t>
  </si>
  <si>
    <t>N28.728141,W-80.760965</t>
  </si>
  <si>
    <t>2924</t>
  </si>
  <si>
    <t>Mosquito Lagoon Near Haulover Canal</t>
  </si>
  <si>
    <t>N28.745994,W-80.749892</t>
  </si>
  <si>
    <t>21FLCEN G2CE0259</t>
  </si>
  <si>
    <t>Alligator Creek at CR 225A</t>
  </si>
  <si>
    <t>N30.0582059,W-82.13803324</t>
  </si>
  <si>
    <t>N28.036059,W80.609462</t>
  </si>
  <si>
    <t>N27.77161,W-80.507601</t>
  </si>
  <si>
    <t>South Prong Sebastian Canoe Launch</t>
  </si>
  <si>
    <t xml:space="preserve">21FLWPB G2SE0057 </t>
  </si>
  <si>
    <t>C-25 West of S99</t>
  </si>
  <si>
    <t>21FLWPB G4SE0149</t>
  </si>
  <si>
    <t>Arbuckle Branch at Arbuckle Creek Rd.</t>
  </si>
  <si>
    <t>21FLWPB G4SE0187</t>
  </si>
  <si>
    <t>JACKSON CREEK AT SR66</t>
  </si>
  <si>
    <t>N25.4995749,W-80.4189455</t>
  </si>
  <si>
    <t>21FLCEN G5CE0159</t>
  </si>
  <si>
    <t>Spruce Creek @ Russel Property</t>
  </si>
  <si>
    <t>N28.042872,W-80.633939</t>
  </si>
  <si>
    <t>STJOHNS RIVER AT REDDIE POINT PRESERVE DOCK</t>
  </si>
  <si>
    <t>21FLA   G2NE1231</t>
  </si>
  <si>
    <t>INDIAN RIVER ABOVE MAX BREWER CAUSEWAY</t>
  </si>
  <si>
    <t>MOSQUITO LAGOON</t>
  </si>
  <si>
    <t>W-CARB-AA</t>
  </si>
  <si>
    <t>1658</t>
  </si>
  <si>
    <t>21FLTPA G2SW0144</t>
  </si>
  <si>
    <t>FISHHAWK CREEK AT HA SITE</t>
  </si>
  <si>
    <t>FISHHAWK CREEK</t>
  </si>
  <si>
    <t>28.187745,-80.6596057</t>
  </si>
  <si>
    <t>21FLA   21020018</t>
  </si>
  <si>
    <t>SUGAR CREEK OLD HWY 129 NNE OF SUWANNEE SPRINGS</t>
  </si>
  <si>
    <t>Rose Creek at SW Walter Ave</t>
  </si>
  <si>
    <t>21FLA   23020018</t>
  </si>
  <si>
    <t>21FLA   23020032</t>
  </si>
  <si>
    <t>LITTLE WACCASASSA RIVER 0.5 MILE DOWN FROM BLUE SPRINGS</t>
  </si>
  <si>
    <t>N27.9245,w-82.40814</t>
  </si>
  <si>
    <t>US Hwy 41 and Raleigh St.</t>
  </si>
  <si>
    <t>N27.9149847, W-82.402151</t>
  </si>
  <si>
    <t>59C</t>
  </si>
  <si>
    <t>HOLMES CREEK (UPPER SEGMENT)</t>
  </si>
  <si>
    <t>Holms Creek at Douglas Ferry</t>
  </si>
  <si>
    <t>n30.730406,w-85.619508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</si>
</sst>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2"/>
      <color theme="1"/>
      <name val="Abadi"/>
      <family val="2"/>
    </font>
    <font>
      <b/>
      <i/>
      <vertAlign val="subscript"/>
      <sz val="16"/>
      <color theme="1"/>
      <name val="Abadi"/>
      <family val="2"/>
    </font>
    <font>
      <sz val="12"/>
      <color theme="1"/>
      <name val="Abadi"/>
      <family val="2"/>
    </font>
    <font>
      <sz val="8"/>
      <name val="Calibri"/>
      <family val="2"/>
      <scheme val="minor"/>
    </font>
    <font>
      <b/>
      <i/>
      <sz val="12"/>
      <color theme="1"/>
      <name val="Abadi"/>
      <family val="2"/>
    </font>
    <font>
      <b/>
      <sz val="12"/>
      <color theme="1"/>
      <name val="Abad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9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9" tint="0.39997558519241921"/>
      </bottom>
      <diagonal/>
    </border>
    <border>
      <left style="medium">
        <color indexed="64"/>
      </left>
      <right style="thin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medium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 style="thin">
        <color indexed="64"/>
      </right>
      <top style="thin">
        <color theme="9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9" tint="0.3999755851924192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0" fillId="0" borderId="1" xfId="0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3" borderId="4" xfId="0" applyFill="1" applyBorder="1"/>
    <xf numFmtId="0" fontId="0" fillId="3" borderId="5" xfId="0" applyFill="1" applyBorder="1"/>
    <xf numFmtId="164" fontId="0" fillId="0" borderId="7" xfId="1" applyNumberFormat="1" applyFont="1" applyBorder="1"/>
    <xf numFmtId="0" fontId="0" fillId="0" borderId="8" xfId="0" applyBorder="1"/>
    <xf numFmtId="164" fontId="0" fillId="0" borderId="9" xfId="1" applyNumberFormat="1" applyFont="1" applyBorder="1"/>
    <xf numFmtId="0" fontId="0" fillId="3" borderId="1" xfId="0" applyFill="1" applyBorder="1"/>
    <xf numFmtId="0" fontId="0" fillId="3" borderId="8" xfId="0" applyFill="1" applyBorder="1"/>
    <xf numFmtId="0" fontId="0" fillId="2" borderId="1" xfId="0" applyFill="1" applyBorder="1"/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0" xfId="0" quotePrefix="1" applyFont="1" applyAlignment="1">
      <alignment horizontal="left" inden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4" xfId="0" applyBorder="1"/>
    <xf numFmtId="0" fontId="0" fillId="0" borderId="7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2" xfId="0" applyBorder="1"/>
    <xf numFmtId="0" fontId="0" fillId="0" borderId="23" xfId="0" applyBorder="1"/>
    <xf numFmtId="0" fontId="9" fillId="3" borderId="24" xfId="0" quotePrefix="1" applyFont="1" applyFill="1" applyBorder="1" applyAlignment="1">
      <alignment horizontal="left" indent="1"/>
    </xf>
    <xf numFmtId="0" fontId="10" fillId="3" borderId="24" xfId="0" applyFont="1" applyFill="1" applyBorder="1"/>
    <xf numFmtId="0" fontId="10" fillId="3" borderId="24" xfId="0" applyFont="1" applyFill="1" applyBorder="1" applyAlignment="1">
      <alignment horizontal="center" vertical="center"/>
    </xf>
    <xf numFmtId="0" fontId="7" fillId="3" borderId="24" xfId="0" applyFont="1" applyFill="1" applyBorder="1"/>
    <xf numFmtId="0" fontId="2" fillId="3" borderId="6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4" fillId="8" borderId="2" xfId="0" applyFont="1" applyFill="1" applyBorder="1"/>
    <xf numFmtId="0" fontId="4" fillId="8" borderId="3" xfId="0" applyFont="1" applyFill="1" applyBorder="1"/>
    <xf numFmtId="0" fontId="0" fillId="9" borderId="16" xfId="0" applyFill="1" applyBorder="1"/>
    <xf numFmtId="0" fontId="0" fillId="9" borderId="17" xfId="0" applyFill="1" applyBorder="1"/>
    <xf numFmtId="0" fontId="0" fillId="0" borderId="18" xfId="0" applyBorder="1"/>
    <xf numFmtId="0" fontId="0" fillId="0" borderId="19" xfId="0" applyBorder="1"/>
    <xf numFmtId="0" fontId="0" fillId="9" borderId="18" xfId="0" applyFill="1" applyBorder="1"/>
    <xf numFmtId="0" fontId="0" fillId="9" borderId="19" xfId="0" applyFill="1" applyBorder="1"/>
    <xf numFmtId="0" fontId="0" fillId="9" borderId="20" xfId="0" applyFill="1" applyBorder="1"/>
    <xf numFmtId="0" fontId="0" fillId="9" borderId="21" xfId="0" applyFill="1" applyBorder="1"/>
    <xf numFmtId="49" fontId="0" fillId="0" borderId="0" xfId="0" applyNumberFormat="1"/>
    <xf numFmtId="0" fontId="0" fillId="11" borderId="4" xfId="0" applyFill="1" applyBorder="1"/>
    <xf numFmtId="0" fontId="0" fillId="11" borderId="1" xfId="0" applyFill="1" applyBorder="1"/>
    <xf numFmtId="0" fontId="0" fillId="11" borderId="7" xfId="0" applyFill="1" applyBorder="1"/>
    <xf numFmtId="0" fontId="2" fillId="10" borderId="6" xfId="0" applyFont="1" applyFill="1" applyBorder="1" applyAlignment="1">
      <alignment vertical="top"/>
    </xf>
    <xf numFmtId="0" fontId="2" fillId="10" borderId="2" xfId="0" applyFont="1" applyFill="1" applyBorder="1" applyAlignment="1">
      <alignment vertical="top"/>
    </xf>
    <xf numFmtId="0" fontId="2" fillId="10" borderId="3" xfId="0" applyFont="1" applyFill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0" fillId="2" borderId="25" xfId="0" applyFill="1" applyBorder="1"/>
    <xf numFmtId="0" fontId="0" fillId="0" borderId="25" xfId="0" applyBorder="1"/>
    <xf numFmtId="0" fontId="0" fillId="0" borderId="6" xfId="0" applyBorder="1"/>
    <xf numFmtId="0" fontId="0" fillId="2" borderId="3" xfId="0" applyFill="1" applyBorder="1"/>
    <xf numFmtId="49" fontId="2" fillId="10" borderId="2" xfId="0" applyNumberFormat="1" applyFont="1" applyFill="1" applyBorder="1" applyAlignment="1">
      <alignment vertical="top"/>
    </xf>
    <xf numFmtId="49" fontId="0" fillId="0" borderId="1" xfId="0" applyNumberFormat="1" applyBorder="1"/>
    <xf numFmtId="49" fontId="0" fillId="11" borderId="1" xfId="0" applyNumberFormat="1" applyFill="1" applyBorder="1"/>
    <xf numFmtId="49" fontId="0" fillId="2" borderId="0" xfId="0" applyNumberFormat="1" applyFill="1"/>
  </cellXfs>
  <cellStyles count="2">
    <cellStyle name="Currency" xfId="1" builtinId="4"/>
    <cellStyle name="Normal" xfId="0" builtinId="0"/>
  </cellStyles>
  <dxfs count="3">
    <dxf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15</xdr:row>
      <xdr:rowOff>47625</xdr:rowOff>
    </xdr:from>
    <xdr:to>
      <xdr:col>15</xdr:col>
      <xdr:colOff>323850</xdr:colOff>
      <xdr:row>34</xdr:row>
      <xdr:rowOff>9525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325D6B-8FF6-223D-865B-6675F180FC7A}"/>
            </a:ext>
          </a:extLst>
        </xdr:cNvPr>
        <xdr:cNvSpPr/>
      </xdr:nvSpPr>
      <xdr:spPr>
        <a:xfrm>
          <a:off x="5543550" y="3086100"/>
          <a:ext cx="9334500" cy="35814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This list is dynamic and will change before the next LVI session.</a:t>
          </a: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list like this will be in each of the 2024 SMP ROC Sample Tracking Spreadsheets. The LVI list will update when: </a:t>
          </a:r>
        </a:p>
        <a:p>
          <a:pPr lvl="0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- The calendar year changes, 2024-01-01 00:00:00:01.</a:t>
          </a:r>
        </a:p>
        <a:p>
          <a:pPr lvl="0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- The next assessment cycle starts, 2024-07-01 00:00:00:01.</a:t>
          </a:r>
        </a:p>
        <a:p>
          <a:pPr lvl="0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- An LVI is authorized in SBIO2.</a:t>
          </a:r>
        </a:p>
        <a:p>
          <a:pPr lvl="0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- An external LVI passes a QA review by WAS staff.</a:t>
          </a:r>
        </a:p>
        <a:p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Central LVI Monitoring Goals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-Min: All priority 1 WBIDs or 30 LVIs whichever is larger.</a:t>
          </a:r>
        </a:p>
        <a:p>
          <a:pPr lvl="0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-Max: priority 1, 2 &amp; 3 WBIDs or 30 LVIs whichever is larger.</a:t>
          </a:r>
        </a:p>
        <a:p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Southwest LVI Monitoring Goals: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All priority 1 WBIDs. </a:t>
          </a:r>
        </a:p>
        <a:p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NW, TLH, NE, SO, &amp; SE LVI Monitoring Goals: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All priority 1, 2, &amp; 3 WBIDs or the number of Lake WBIDs in your region divided by 6, Which every is larger. </a:t>
          </a: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Take Aways: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Hold off scheduling LVIs until at least January 2024.</a:t>
          </a: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LVIs conducted but not yet entered/authorized in SBIO2 will impact the 2024 SMP LVI prioritization. Data entry for these should be completed before the start of the next LVI season.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trategicMonitoring\2023\21FLCEN\CE_2023SMP_Tracker.xlsm" TargetMode="External"/><Relationship Id="rId1" Type="http://schemas.openxmlformats.org/officeDocument/2006/relationships/externalLinkPath" Target="/StrategicMonitoring/2023/21FLCEN/CE_2023SMP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"/>
      <sheetName val="NNC_Resample"/>
      <sheetName val="data"/>
      <sheetName val="QC_Tracking"/>
      <sheetName val="FieldSheets"/>
      <sheetName val="Summary"/>
      <sheetName val="New_Stations"/>
      <sheetName val="SBIO_DataEntry"/>
      <sheetName val="SCI"/>
      <sheetName val="LVI"/>
    </sheetNames>
    <sheetDataSet>
      <sheetData sheetId="0"/>
      <sheetData sheetId="1"/>
      <sheetData sheetId="2">
        <row r="2">
          <cell r="P2">
            <v>45473</v>
          </cell>
          <cell r="Q2">
            <v>2024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37830DE-623F-4E7C-A7EF-A5B709C7378B}" name="P123_LVI_Count__26" displayName="P123_LVI_Count__26" ref="J8:K15" totalsRowShown="0" headerRowBorderDxfId="2">
  <autoFilter ref="J8:K15" xr:uid="{937830DE-623F-4E7C-A7EF-A5B709C7378B}">
    <filterColumn colId="0" hiddenButton="1"/>
    <filterColumn colId="1" hiddenButton="1"/>
  </autoFilter>
  <tableColumns count="2">
    <tableColumn id="1" xr3:uid="{2B882270-A642-490D-B9CA-880342002499}" name="ROC_REGION" dataDxfId="1"/>
    <tableColumn id="2" xr3:uid="{81AB6CF8-DFCE-4093-9041-ED03215587AA}" name="Count Priority LVIs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EB97-F147-484C-BE3F-FED2BBDC70F6}">
  <dimension ref="A1:R1634"/>
  <sheetViews>
    <sheetView tabSelected="1" zoomScale="99" zoomScaleNormal="99" workbookViewId="0">
      <pane ySplit="1" topLeftCell="A1490" activePane="bottomLeft" state="frozenSplit"/>
      <selection pane="bottomLeft" activeCell="C1493" sqref="C1493"/>
    </sheetView>
  </sheetViews>
  <sheetFormatPr defaultRowHeight="15" x14ac:dyDescent="0.25"/>
  <cols>
    <col min="1" max="1" width="8" bestFit="1" customWidth="1"/>
    <col min="2" max="2" width="10.85546875" bestFit="1" customWidth="1"/>
    <col min="3" max="3" width="36.140625" customWidth="1"/>
    <col min="4" max="4" width="10.5703125" bestFit="1" customWidth="1"/>
    <col min="5" max="5" width="8.5703125" bestFit="1" customWidth="1"/>
    <col min="6" max="6" width="11" bestFit="1" customWidth="1"/>
    <col min="7" max="7" width="8.7109375" bestFit="1" customWidth="1"/>
    <col min="8" max="8" width="22.140625" bestFit="1" customWidth="1"/>
    <col min="9" max="9" width="8.42578125" bestFit="1" customWidth="1"/>
    <col min="10" max="10" width="37.7109375" bestFit="1" customWidth="1"/>
    <col min="11" max="11" width="37.7109375" customWidth="1"/>
    <col min="12" max="12" width="9.140625" customWidth="1"/>
    <col min="14" max="16" width="14.5703125" customWidth="1"/>
    <col min="17" max="17" width="20.140625" customWidth="1"/>
    <col min="18" max="18" width="15.5703125" customWidth="1"/>
  </cols>
  <sheetData>
    <row r="1" spans="1:18" x14ac:dyDescent="0.25">
      <c r="A1" s="1" t="s">
        <v>0</v>
      </c>
      <c r="B1" s="1" t="s">
        <v>75</v>
      </c>
      <c r="C1" s="1" t="s">
        <v>2556</v>
      </c>
      <c r="D1" s="69" t="s">
        <v>2557</v>
      </c>
      <c r="E1" s="1" t="s">
        <v>76</v>
      </c>
      <c r="F1" s="1" t="s">
        <v>2</v>
      </c>
      <c r="G1" s="1" t="s">
        <v>3</v>
      </c>
      <c r="H1" s="1" t="s">
        <v>77</v>
      </c>
      <c r="I1" s="1" t="s">
        <v>78</v>
      </c>
      <c r="J1" s="1" t="s">
        <v>79</v>
      </c>
      <c r="K1" s="1" t="s">
        <v>2039</v>
      </c>
      <c r="L1" s="1" t="s">
        <v>1176</v>
      </c>
      <c r="M1" s="1" t="s">
        <v>1</v>
      </c>
      <c r="N1" s="1" t="s">
        <v>1193</v>
      </c>
      <c r="O1" s="1" t="s">
        <v>1194</v>
      </c>
      <c r="P1" s="1" t="s">
        <v>2648</v>
      </c>
      <c r="Q1" s="1" t="s">
        <v>2612</v>
      </c>
      <c r="R1" s="1" t="s">
        <v>2687</v>
      </c>
    </row>
    <row r="2" spans="1:18" x14ac:dyDescent="0.25">
      <c r="A2" t="s">
        <v>80</v>
      </c>
      <c r="B2" t="s">
        <v>81</v>
      </c>
      <c r="C2" t="s">
        <v>1264</v>
      </c>
      <c r="D2" s="53" t="s">
        <v>89</v>
      </c>
      <c r="E2" t="s">
        <v>9</v>
      </c>
      <c r="F2" t="s">
        <v>6</v>
      </c>
      <c r="G2" t="s">
        <v>7</v>
      </c>
      <c r="H2" t="s">
        <v>74</v>
      </c>
      <c r="I2">
        <v>6</v>
      </c>
      <c r="J2" t="s">
        <v>90</v>
      </c>
      <c r="K2" t="s">
        <v>2040</v>
      </c>
      <c r="L2" t="str">
        <f t="shared" ref="L2:L87" si="0">_xlfn.CONCAT(D2:E2,J2)</f>
        <v>3028-21FLCEN G5CE0112</v>
      </c>
      <c r="M2" t="s">
        <v>1196</v>
      </c>
      <c r="N2">
        <v>28.534944388</v>
      </c>
      <c r="O2">
        <v>-80.802138900000003</v>
      </c>
      <c r="P2">
        <v>0</v>
      </c>
      <c r="Q2" t="s">
        <v>2613</v>
      </c>
      <c r="R2" t="s">
        <v>2688</v>
      </c>
    </row>
    <row r="3" spans="1:18" x14ac:dyDescent="0.25">
      <c r="A3" t="s">
        <v>80</v>
      </c>
      <c r="B3" t="s">
        <v>81</v>
      </c>
      <c r="C3" t="s">
        <v>1264</v>
      </c>
      <c r="D3" s="53" t="s">
        <v>89</v>
      </c>
      <c r="E3" t="s">
        <v>9</v>
      </c>
      <c r="F3" t="s">
        <v>6</v>
      </c>
      <c r="G3" t="s">
        <v>7</v>
      </c>
      <c r="H3" t="s">
        <v>91</v>
      </c>
      <c r="I3">
        <v>6</v>
      </c>
      <c r="J3" t="s">
        <v>90</v>
      </c>
      <c r="K3" t="s">
        <v>2040</v>
      </c>
      <c r="L3" t="str">
        <f t="shared" si="0"/>
        <v>3028-21FLCEN G5CE0112</v>
      </c>
      <c r="M3" t="s">
        <v>1196</v>
      </c>
      <c r="N3">
        <v>28.534944388</v>
      </c>
      <c r="O3">
        <v>-80.802138900000003</v>
      </c>
      <c r="P3">
        <v>0</v>
      </c>
      <c r="Q3" t="s">
        <v>2613</v>
      </c>
      <c r="R3" t="s">
        <v>2688</v>
      </c>
    </row>
    <row r="4" spans="1:18" x14ac:dyDescent="0.25">
      <c r="A4" t="s">
        <v>80</v>
      </c>
      <c r="B4" t="s">
        <v>81</v>
      </c>
      <c r="C4" t="s">
        <v>1264</v>
      </c>
      <c r="D4" s="53" t="s">
        <v>89</v>
      </c>
      <c r="E4" t="s">
        <v>9</v>
      </c>
      <c r="F4" t="s">
        <v>6</v>
      </c>
      <c r="G4" t="s">
        <v>7</v>
      </c>
      <c r="H4" t="s">
        <v>85</v>
      </c>
      <c r="I4">
        <v>6</v>
      </c>
      <c r="J4" t="s">
        <v>90</v>
      </c>
      <c r="K4" t="s">
        <v>2040</v>
      </c>
      <c r="L4" t="str">
        <f t="shared" si="0"/>
        <v>3028-21FLCEN G5CE0112</v>
      </c>
      <c r="M4" t="s">
        <v>1196</v>
      </c>
      <c r="N4">
        <v>28.534944388</v>
      </c>
      <c r="O4">
        <v>-80.802138900000003</v>
      </c>
      <c r="P4">
        <v>0</v>
      </c>
      <c r="Q4" t="s">
        <v>2613</v>
      </c>
      <c r="R4" t="s">
        <v>2688</v>
      </c>
    </row>
    <row r="5" spans="1:18" x14ac:dyDescent="0.25">
      <c r="A5" t="s">
        <v>80</v>
      </c>
      <c r="B5" t="s">
        <v>81</v>
      </c>
      <c r="C5" t="s">
        <v>1264</v>
      </c>
      <c r="D5" s="53" t="s">
        <v>89</v>
      </c>
      <c r="E5" t="s">
        <v>9</v>
      </c>
      <c r="F5" t="s">
        <v>6</v>
      </c>
      <c r="G5" t="s">
        <v>7</v>
      </c>
      <c r="H5" t="s">
        <v>92</v>
      </c>
      <c r="I5">
        <v>6</v>
      </c>
      <c r="J5" t="s">
        <v>90</v>
      </c>
      <c r="K5" t="s">
        <v>2040</v>
      </c>
      <c r="L5" t="str">
        <f t="shared" si="0"/>
        <v>3028-21FLCEN G5CE0112</v>
      </c>
      <c r="M5" t="s">
        <v>1196</v>
      </c>
      <c r="N5">
        <v>28.534944388</v>
      </c>
      <c r="O5">
        <v>-80.802138900000003</v>
      </c>
      <c r="P5">
        <v>0</v>
      </c>
      <c r="Q5" t="s">
        <v>2613</v>
      </c>
      <c r="R5" t="s">
        <v>2688</v>
      </c>
    </row>
    <row r="6" spans="1:18" x14ac:dyDescent="0.25">
      <c r="A6" t="s">
        <v>80</v>
      </c>
      <c r="B6" t="s">
        <v>81</v>
      </c>
      <c r="C6" t="s">
        <v>1265</v>
      </c>
      <c r="D6" s="53" t="s">
        <v>93</v>
      </c>
      <c r="E6" t="s">
        <v>9</v>
      </c>
      <c r="F6" t="s">
        <v>6</v>
      </c>
      <c r="G6" t="s">
        <v>7</v>
      </c>
      <c r="H6" t="s">
        <v>358</v>
      </c>
      <c r="I6">
        <v>6</v>
      </c>
      <c r="J6" t="s">
        <v>94</v>
      </c>
      <c r="K6" t="s">
        <v>2041</v>
      </c>
      <c r="L6" t="str">
        <f t="shared" ref="L6:L11" si="1">_xlfn.CONCAT(D6:E6,J6)</f>
        <v>3082-21FLCEN G5CE0131</v>
      </c>
      <c r="M6" t="s">
        <v>1196</v>
      </c>
      <c r="N6">
        <v>28.134458986999999</v>
      </c>
      <c r="O6">
        <v>-80.670137999999994</v>
      </c>
      <c r="P6">
        <v>0</v>
      </c>
      <c r="Q6" t="s">
        <v>2613</v>
      </c>
      <c r="R6" t="s">
        <v>2688</v>
      </c>
    </row>
    <row r="7" spans="1:18" x14ac:dyDescent="0.25">
      <c r="A7" t="s">
        <v>80</v>
      </c>
      <c r="B7" t="s">
        <v>81</v>
      </c>
      <c r="C7" t="s">
        <v>1265</v>
      </c>
      <c r="D7" s="53" t="s">
        <v>93</v>
      </c>
      <c r="E7" t="s">
        <v>9</v>
      </c>
      <c r="F7" t="s">
        <v>6</v>
      </c>
      <c r="G7" t="s">
        <v>7</v>
      </c>
      <c r="H7" t="s">
        <v>359</v>
      </c>
      <c r="I7">
        <v>6</v>
      </c>
      <c r="J7" t="s">
        <v>94</v>
      </c>
      <c r="K7" t="s">
        <v>2041</v>
      </c>
      <c r="L7" t="str">
        <f t="shared" si="1"/>
        <v>3082-21FLCEN G5CE0131</v>
      </c>
      <c r="M7" t="s">
        <v>1196</v>
      </c>
      <c r="N7">
        <v>28.134458986999999</v>
      </c>
      <c r="O7">
        <v>-80.670137999999994</v>
      </c>
      <c r="P7">
        <v>0</v>
      </c>
      <c r="Q7" t="s">
        <v>2613</v>
      </c>
      <c r="R7" t="s">
        <v>2688</v>
      </c>
    </row>
    <row r="8" spans="1:18" x14ac:dyDescent="0.25">
      <c r="A8" t="s">
        <v>80</v>
      </c>
      <c r="B8" t="s">
        <v>81</v>
      </c>
      <c r="C8" t="s">
        <v>1265</v>
      </c>
      <c r="D8" s="53" t="s">
        <v>93</v>
      </c>
      <c r="E8" t="s">
        <v>9</v>
      </c>
      <c r="F8" t="s">
        <v>6</v>
      </c>
      <c r="G8" t="s">
        <v>7</v>
      </c>
      <c r="H8" t="s">
        <v>2842</v>
      </c>
      <c r="I8">
        <v>6</v>
      </c>
      <c r="J8" t="s">
        <v>94</v>
      </c>
      <c r="K8" t="s">
        <v>2041</v>
      </c>
      <c r="L8" t="str">
        <f t="shared" si="1"/>
        <v>3082-21FLCEN G5CE0131</v>
      </c>
      <c r="M8" t="s">
        <v>1196</v>
      </c>
      <c r="N8">
        <v>28.134458986999999</v>
      </c>
      <c r="O8">
        <v>-80.670137999999994</v>
      </c>
      <c r="P8">
        <v>0</v>
      </c>
      <c r="Q8" t="s">
        <v>2613</v>
      </c>
      <c r="R8" t="s">
        <v>2688</v>
      </c>
    </row>
    <row r="9" spans="1:18" x14ac:dyDescent="0.25">
      <c r="A9" t="s">
        <v>80</v>
      </c>
      <c r="B9" t="s">
        <v>81</v>
      </c>
      <c r="C9" t="s">
        <v>1265</v>
      </c>
      <c r="D9" s="53" t="s">
        <v>93</v>
      </c>
      <c r="E9" t="s">
        <v>9</v>
      </c>
      <c r="F9" t="s">
        <v>6</v>
      </c>
      <c r="G9" t="s">
        <v>7</v>
      </c>
      <c r="H9" t="s">
        <v>87</v>
      </c>
      <c r="I9">
        <v>6</v>
      </c>
      <c r="J9" t="s">
        <v>94</v>
      </c>
      <c r="K9" t="s">
        <v>2041</v>
      </c>
      <c r="L9" t="str">
        <f t="shared" si="1"/>
        <v>3082-21FLCEN G5CE0131</v>
      </c>
      <c r="M9" t="s">
        <v>1196</v>
      </c>
      <c r="N9">
        <v>28.134458986999999</v>
      </c>
      <c r="O9">
        <v>-80.670137999999994</v>
      </c>
      <c r="P9">
        <v>0</v>
      </c>
      <c r="Q9" t="s">
        <v>2613</v>
      </c>
      <c r="R9" t="s">
        <v>2688</v>
      </c>
    </row>
    <row r="10" spans="1:18" x14ac:dyDescent="0.25">
      <c r="A10" t="s">
        <v>80</v>
      </c>
      <c r="B10" t="s">
        <v>81</v>
      </c>
      <c r="C10" t="s">
        <v>1265</v>
      </c>
      <c r="D10" s="53" t="s">
        <v>93</v>
      </c>
      <c r="E10" t="s">
        <v>9</v>
      </c>
      <c r="F10" t="s">
        <v>6</v>
      </c>
      <c r="G10" t="s">
        <v>7</v>
      </c>
      <c r="H10" t="s">
        <v>88</v>
      </c>
      <c r="I10">
        <v>6</v>
      </c>
      <c r="J10" t="s">
        <v>94</v>
      </c>
      <c r="K10" t="s">
        <v>2041</v>
      </c>
      <c r="L10" t="str">
        <f t="shared" si="1"/>
        <v>3082-21FLCEN G5CE0131</v>
      </c>
      <c r="M10" t="s">
        <v>1196</v>
      </c>
      <c r="N10">
        <v>28.134458986999999</v>
      </c>
      <c r="O10">
        <v>-80.670137999999994</v>
      </c>
      <c r="P10">
        <v>0</v>
      </c>
      <c r="Q10" t="s">
        <v>2613</v>
      </c>
      <c r="R10" t="s">
        <v>2688</v>
      </c>
    </row>
    <row r="11" spans="1:18" x14ac:dyDescent="0.25">
      <c r="A11" t="s">
        <v>80</v>
      </c>
      <c r="B11" t="s">
        <v>81</v>
      </c>
      <c r="C11" t="s">
        <v>1265</v>
      </c>
      <c r="D11" s="53" t="s">
        <v>93</v>
      </c>
      <c r="E11" t="s">
        <v>9</v>
      </c>
      <c r="F11" t="s">
        <v>6</v>
      </c>
      <c r="G11" t="s">
        <v>7</v>
      </c>
      <c r="H11" t="s">
        <v>86</v>
      </c>
      <c r="I11">
        <v>6</v>
      </c>
      <c r="J11" t="s">
        <v>94</v>
      </c>
      <c r="K11" t="s">
        <v>2041</v>
      </c>
      <c r="L11" t="str">
        <f t="shared" si="1"/>
        <v>3082-21FLCEN G5CE0131</v>
      </c>
      <c r="M11" t="s">
        <v>1196</v>
      </c>
      <c r="N11">
        <v>28.134458986999999</v>
      </c>
      <c r="O11">
        <v>-80.670137999999994</v>
      </c>
      <c r="P11">
        <v>0</v>
      </c>
      <c r="Q11" t="s">
        <v>2613</v>
      </c>
      <c r="R11" t="s">
        <v>2688</v>
      </c>
    </row>
    <row r="12" spans="1:18" x14ac:dyDescent="0.25">
      <c r="A12" t="s">
        <v>80</v>
      </c>
      <c r="B12" t="s">
        <v>81</v>
      </c>
      <c r="C12" t="s">
        <v>1265</v>
      </c>
      <c r="D12" s="53" t="s">
        <v>93</v>
      </c>
      <c r="E12" t="s">
        <v>9</v>
      </c>
      <c r="F12" t="s">
        <v>6</v>
      </c>
      <c r="G12" t="s">
        <v>7</v>
      </c>
      <c r="H12" t="s">
        <v>74</v>
      </c>
      <c r="I12">
        <v>6</v>
      </c>
      <c r="J12" t="s">
        <v>94</v>
      </c>
      <c r="K12" t="s">
        <v>2041</v>
      </c>
      <c r="L12" t="str">
        <f t="shared" si="0"/>
        <v>3082-21FLCEN G5CE0131</v>
      </c>
      <c r="M12" t="s">
        <v>1196</v>
      </c>
      <c r="N12">
        <v>28.134458986999999</v>
      </c>
      <c r="O12">
        <v>-80.670137999999994</v>
      </c>
      <c r="P12">
        <v>0</v>
      </c>
      <c r="Q12" t="s">
        <v>2613</v>
      </c>
      <c r="R12" t="s">
        <v>2688</v>
      </c>
    </row>
    <row r="13" spans="1:18" x14ac:dyDescent="0.25">
      <c r="A13" t="s">
        <v>80</v>
      </c>
      <c r="B13" t="s">
        <v>81</v>
      </c>
      <c r="C13" t="s">
        <v>1265</v>
      </c>
      <c r="D13" s="53" t="s">
        <v>93</v>
      </c>
      <c r="E13" t="s">
        <v>9</v>
      </c>
      <c r="F13" t="s">
        <v>6</v>
      </c>
      <c r="G13" t="s">
        <v>7</v>
      </c>
      <c r="H13" t="s">
        <v>91</v>
      </c>
      <c r="I13">
        <v>6</v>
      </c>
      <c r="J13" t="s">
        <v>94</v>
      </c>
      <c r="K13" t="s">
        <v>2041</v>
      </c>
      <c r="L13" t="str">
        <f t="shared" si="0"/>
        <v>3082-21FLCEN G5CE0131</v>
      </c>
      <c r="M13" t="s">
        <v>1196</v>
      </c>
      <c r="N13">
        <v>28.134458986999999</v>
      </c>
      <c r="O13">
        <v>-80.670137999999994</v>
      </c>
      <c r="P13">
        <v>0</v>
      </c>
      <c r="Q13" t="s">
        <v>2613</v>
      </c>
      <c r="R13" t="s">
        <v>2688</v>
      </c>
    </row>
    <row r="14" spans="1:18" x14ac:dyDescent="0.25">
      <c r="A14" t="s">
        <v>80</v>
      </c>
      <c r="B14" t="s">
        <v>81</v>
      </c>
      <c r="C14" t="s">
        <v>1265</v>
      </c>
      <c r="D14" s="53" t="s">
        <v>93</v>
      </c>
      <c r="E14" t="s">
        <v>9</v>
      </c>
      <c r="F14" t="s">
        <v>6</v>
      </c>
      <c r="G14" t="s">
        <v>7</v>
      </c>
      <c r="H14" t="s">
        <v>85</v>
      </c>
      <c r="I14">
        <v>6</v>
      </c>
      <c r="J14" t="s">
        <v>94</v>
      </c>
      <c r="K14" t="s">
        <v>2041</v>
      </c>
      <c r="L14" t="str">
        <f t="shared" si="0"/>
        <v>3082-21FLCEN G5CE0131</v>
      </c>
      <c r="M14" t="s">
        <v>1196</v>
      </c>
      <c r="N14">
        <v>28.134458986999999</v>
      </c>
      <c r="O14">
        <v>-80.670137999999994</v>
      </c>
      <c r="P14">
        <v>0</v>
      </c>
      <c r="Q14" t="s">
        <v>2613</v>
      </c>
      <c r="R14" t="s">
        <v>2688</v>
      </c>
    </row>
    <row r="15" spans="1:18" x14ac:dyDescent="0.25">
      <c r="A15" t="s">
        <v>80</v>
      </c>
      <c r="B15" t="s">
        <v>81</v>
      </c>
      <c r="C15" t="s">
        <v>1265</v>
      </c>
      <c r="D15" s="53" t="s">
        <v>93</v>
      </c>
      <c r="E15" t="s">
        <v>9</v>
      </c>
      <c r="F15" t="s">
        <v>6</v>
      </c>
      <c r="G15" t="s">
        <v>7</v>
      </c>
      <c r="H15" t="s">
        <v>92</v>
      </c>
      <c r="I15">
        <v>6</v>
      </c>
      <c r="J15" t="s">
        <v>94</v>
      </c>
      <c r="K15" t="s">
        <v>2041</v>
      </c>
      <c r="L15" t="str">
        <f t="shared" si="0"/>
        <v>3082-21FLCEN G5CE0131</v>
      </c>
      <c r="M15" t="s">
        <v>1196</v>
      </c>
      <c r="N15">
        <v>28.134458986999999</v>
      </c>
      <c r="O15">
        <v>-80.670137999999994</v>
      </c>
      <c r="P15">
        <v>0</v>
      </c>
      <c r="Q15" t="s">
        <v>2613</v>
      </c>
      <c r="R15" t="s">
        <v>2688</v>
      </c>
    </row>
    <row r="16" spans="1:18" x14ac:dyDescent="0.25">
      <c r="A16" t="s">
        <v>80</v>
      </c>
      <c r="B16" t="s">
        <v>81</v>
      </c>
      <c r="C16" t="s">
        <v>2841</v>
      </c>
      <c r="D16" s="53" t="s">
        <v>2819</v>
      </c>
      <c r="E16" t="s">
        <v>9</v>
      </c>
      <c r="F16" t="s">
        <v>6</v>
      </c>
      <c r="G16">
        <v>2</v>
      </c>
      <c r="H16" t="s">
        <v>2816</v>
      </c>
      <c r="I16">
        <v>65</v>
      </c>
      <c r="J16" t="s">
        <v>2821</v>
      </c>
      <c r="K16" t="s">
        <v>2820</v>
      </c>
      <c r="L16" t="str">
        <f t="shared" si="0"/>
        <v>2924-N28.745994,W-80.749892</v>
      </c>
      <c r="M16" t="s">
        <v>1196</v>
      </c>
      <c r="N16">
        <v>28.745994</v>
      </c>
      <c r="O16">
        <v>-80.749892000000003</v>
      </c>
      <c r="P16">
        <v>0</v>
      </c>
      <c r="Q16" t="s">
        <v>2614</v>
      </c>
      <c r="R16" t="s">
        <v>2688</v>
      </c>
    </row>
    <row r="17" spans="1:18" x14ac:dyDescent="0.25">
      <c r="A17" t="s">
        <v>80</v>
      </c>
      <c r="B17" t="s">
        <v>81</v>
      </c>
      <c r="C17" t="s">
        <v>2841</v>
      </c>
      <c r="D17" s="53" t="s">
        <v>2819</v>
      </c>
      <c r="E17" t="s">
        <v>9</v>
      </c>
      <c r="F17" t="s">
        <v>6</v>
      </c>
      <c r="G17">
        <v>2</v>
      </c>
      <c r="H17" t="s">
        <v>85</v>
      </c>
      <c r="I17">
        <v>5</v>
      </c>
      <c r="J17" t="s">
        <v>2821</v>
      </c>
      <c r="K17" t="s">
        <v>2820</v>
      </c>
      <c r="L17" t="str">
        <f t="shared" ref="L17:L19" si="2">_xlfn.CONCAT(D17:E17,J17)</f>
        <v>2924-N28.745994,W-80.749892</v>
      </c>
      <c r="M17" t="s">
        <v>1196</v>
      </c>
      <c r="N17">
        <v>28.745994</v>
      </c>
      <c r="O17">
        <v>-80.749892000000003</v>
      </c>
      <c r="P17">
        <v>0</v>
      </c>
      <c r="Q17" t="s">
        <v>2614</v>
      </c>
      <c r="R17" t="s">
        <v>2688</v>
      </c>
    </row>
    <row r="18" spans="1:18" x14ac:dyDescent="0.25">
      <c r="A18" t="s">
        <v>80</v>
      </c>
      <c r="B18" t="s">
        <v>81</v>
      </c>
      <c r="C18" t="s">
        <v>2841</v>
      </c>
      <c r="D18" s="53" t="s">
        <v>2819</v>
      </c>
      <c r="E18" t="s">
        <v>9</v>
      </c>
      <c r="F18" t="s">
        <v>6</v>
      </c>
      <c r="G18">
        <v>2</v>
      </c>
      <c r="H18" t="s">
        <v>407</v>
      </c>
      <c r="I18">
        <v>10</v>
      </c>
      <c r="J18" t="s">
        <v>2821</v>
      </c>
      <c r="K18" t="s">
        <v>2820</v>
      </c>
      <c r="L18" t="str">
        <f t="shared" si="2"/>
        <v>2924-N28.745994,W-80.749892</v>
      </c>
      <c r="M18" t="s">
        <v>1196</v>
      </c>
      <c r="N18">
        <v>28.745994</v>
      </c>
      <c r="O18">
        <v>-80.749892000000003</v>
      </c>
      <c r="P18">
        <v>0</v>
      </c>
      <c r="Q18" t="s">
        <v>2614</v>
      </c>
      <c r="R18" t="s">
        <v>2688</v>
      </c>
    </row>
    <row r="19" spans="1:18" x14ac:dyDescent="0.25">
      <c r="A19" t="s">
        <v>80</v>
      </c>
      <c r="B19" t="s">
        <v>81</v>
      </c>
      <c r="C19" t="s">
        <v>2841</v>
      </c>
      <c r="D19" s="53" t="s">
        <v>2819</v>
      </c>
      <c r="E19" t="s">
        <v>9</v>
      </c>
      <c r="F19" t="s">
        <v>6</v>
      </c>
      <c r="G19">
        <v>2</v>
      </c>
      <c r="H19" t="s">
        <v>74</v>
      </c>
      <c r="I19">
        <v>10</v>
      </c>
      <c r="J19" t="s">
        <v>2821</v>
      </c>
      <c r="K19" t="s">
        <v>2820</v>
      </c>
      <c r="L19" t="str">
        <f t="shared" si="2"/>
        <v>2924-N28.745994,W-80.749892</v>
      </c>
      <c r="M19" t="s">
        <v>1196</v>
      </c>
      <c r="N19">
        <v>28.745994</v>
      </c>
      <c r="O19">
        <v>-80.749892000000003</v>
      </c>
      <c r="P19">
        <v>0</v>
      </c>
      <c r="Q19" t="s">
        <v>2614</v>
      </c>
      <c r="R19" t="s">
        <v>2688</v>
      </c>
    </row>
    <row r="20" spans="1:18" x14ac:dyDescent="0.25">
      <c r="A20" t="s">
        <v>80</v>
      </c>
      <c r="B20" t="s">
        <v>81</v>
      </c>
      <c r="C20" t="s">
        <v>2840</v>
      </c>
      <c r="D20" s="53" t="s">
        <v>2815</v>
      </c>
      <c r="E20" t="s">
        <v>9</v>
      </c>
      <c r="F20" t="s">
        <v>6</v>
      </c>
      <c r="G20">
        <v>2</v>
      </c>
      <c r="H20" t="s">
        <v>2816</v>
      </c>
      <c r="I20">
        <v>65</v>
      </c>
      <c r="J20" t="s">
        <v>2818</v>
      </c>
      <c r="K20" t="s">
        <v>2817</v>
      </c>
      <c r="L20" t="str">
        <f t="shared" ref="L20" si="3">_xlfn.CONCAT(D20:E20,J20)</f>
        <v>2963F3-N28.728141,W-80.760965</v>
      </c>
      <c r="M20" t="s">
        <v>1196</v>
      </c>
      <c r="N20">
        <v>28.728141000000001</v>
      </c>
      <c r="O20">
        <v>-80.760964999999999</v>
      </c>
      <c r="P20">
        <v>0</v>
      </c>
      <c r="Q20" t="s">
        <v>2614</v>
      </c>
      <c r="R20" t="s">
        <v>2688</v>
      </c>
    </row>
    <row r="21" spans="1:18" x14ac:dyDescent="0.25">
      <c r="A21" t="s">
        <v>80</v>
      </c>
      <c r="B21" t="s">
        <v>81</v>
      </c>
      <c r="C21" t="s">
        <v>2840</v>
      </c>
      <c r="D21" s="53" t="s">
        <v>2815</v>
      </c>
      <c r="E21" t="s">
        <v>9</v>
      </c>
      <c r="F21" t="s">
        <v>6</v>
      </c>
      <c r="G21">
        <v>2</v>
      </c>
      <c r="H21" t="s">
        <v>85</v>
      </c>
      <c r="I21">
        <v>5</v>
      </c>
      <c r="J21" t="s">
        <v>2818</v>
      </c>
      <c r="K21" t="s">
        <v>2817</v>
      </c>
      <c r="L21" t="str">
        <f t="shared" si="0"/>
        <v>2963F3-N28.728141,W-80.760965</v>
      </c>
      <c r="M21" t="s">
        <v>1196</v>
      </c>
      <c r="N21">
        <v>28.728141000000001</v>
      </c>
      <c r="O21">
        <v>-80.760964999999999</v>
      </c>
      <c r="P21">
        <v>0</v>
      </c>
      <c r="Q21" t="s">
        <v>2614</v>
      </c>
      <c r="R21" t="s">
        <v>2688</v>
      </c>
    </row>
    <row r="22" spans="1:18" x14ac:dyDescent="0.25">
      <c r="A22" t="s">
        <v>80</v>
      </c>
      <c r="B22" t="s">
        <v>81</v>
      </c>
      <c r="C22" t="s">
        <v>2840</v>
      </c>
      <c r="D22" s="53" t="s">
        <v>2815</v>
      </c>
      <c r="E22" t="s">
        <v>9</v>
      </c>
      <c r="F22" t="s">
        <v>6</v>
      </c>
      <c r="G22">
        <v>2</v>
      </c>
      <c r="H22" t="s">
        <v>407</v>
      </c>
      <c r="I22">
        <v>10</v>
      </c>
      <c r="J22" t="s">
        <v>2818</v>
      </c>
      <c r="K22" t="s">
        <v>2817</v>
      </c>
      <c r="L22" t="str">
        <f t="shared" si="0"/>
        <v>2963F3-N28.728141,W-80.760965</v>
      </c>
      <c r="M22" t="s">
        <v>1196</v>
      </c>
      <c r="N22">
        <v>28.728141000000001</v>
      </c>
      <c r="O22">
        <v>-80.760964999999999</v>
      </c>
      <c r="P22">
        <v>0</v>
      </c>
      <c r="Q22" t="s">
        <v>2614</v>
      </c>
      <c r="R22" t="s">
        <v>2688</v>
      </c>
    </row>
    <row r="23" spans="1:18" x14ac:dyDescent="0.25">
      <c r="A23" t="s">
        <v>80</v>
      </c>
      <c r="B23" t="s">
        <v>81</v>
      </c>
      <c r="C23" t="s">
        <v>2840</v>
      </c>
      <c r="D23" s="53" t="s">
        <v>2815</v>
      </c>
      <c r="E23" t="s">
        <v>9</v>
      </c>
      <c r="F23" t="s">
        <v>6</v>
      </c>
      <c r="G23">
        <v>2</v>
      </c>
      <c r="H23" t="s">
        <v>74</v>
      </c>
      <c r="I23">
        <v>10</v>
      </c>
      <c r="J23" t="s">
        <v>2818</v>
      </c>
      <c r="K23" t="s">
        <v>2817</v>
      </c>
      <c r="L23" t="str">
        <f t="shared" ref="L23" si="4">_xlfn.CONCAT(D23:E23,J23)</f>
        <v>2963F3-N28.728141,W-80.760965</v>
      </c>
      <c r="M23" t="s">
        <v>1196</v>
      </c>
      <c r="N23">
        <v>28.728141000000001</v>
      </c>
      <c r="O23">
        <v>-80.760964999999999</v>
      </c>
      <c r="P23">
        <v>0</v>
      </c>
      <c r="Q23" t="s">
        <v>2614</v>
      </c>
      <c r="R23" t="s">
        <v>2688</v>
      </c>
    </row>
    <row r="24" spans="1:18" x14ac:dyDescent="0.25">
      <c r="A24" t="s">
        <v>80</v>
      </c>
      <c r="B24" t="s">
        <v>81</v>
      </c>
      <c r="C24" t="s">
        <v>1266</v>
      </c>
      <c r="D24" s="53" t="s">
        <v>100</v>
      </c>
      <c r="E24" t="s">
        <v>9</v>
      </c>
      <c r="F24" t="s">
        <v>6</v>
      </c>
      <c r="G24" t="s">
        <v>7</v>
      </c>
      <c r="H24" t="s">
        <v>74</v>
      </c>
      <c r="I24">
        <v>6</v>
      </c>
      <c r="J24" t="s">
        <v>101</v>
      </c>
      <c r="K24" t="s">
        <v>2042</v>
      </c>
      <c r="L24" t="str">
        <f t="shared" si="0"/>
        <v>2963F2-21FLSJWM79633</v>
      </c>
      <c r="M24" t="s">
        <v>1196</v>
      </c>
      <c r="N24">
        <v>28.755095001000001</v>
      </c>
      <c r="O24">
        <v>-80.846467000000004</v>
      </c>
      <c r="P24">
        <v>0</v>
      </c>
      <c r="Q24" t="s">
        <v>2614</v>
      </c>
      <c r="R24" t="s">
        <v>2688</v>
      </c>
    </row>
    <row r="25" spans="1:18" x14ac:dyDescent="0.25">
      <c r="A25" t="s">
        <v>80</v>
      </c>
      <c r="B25" t="s">
        <v>81</v>
      </c>
      <c r="C25" t="s">
        <v>1266</v>
      </c>
      <c r="D25" s="53" t="s">
        <v>100</v>
      </c>
      <c r="E25" t="s">
        <v>9</v>
      </c>
      <c r="F25" t="s">
        <v>6</v>
      </c>
      <c r="G25" t="s">
        <v>7</v>
      </c>
      <c r="H25" t="s">
        <v>91</v>
      </c>
      <c r="I25">
        <v>6</v>
      </c>
      <c r="J25" t="s">
        <v>101</v>
      </c>
      <c r="K25" t="s">
        <v>2042</v>
      </c>
      <c r="L25" t="str">
        <f t="shared" si="0"/>
        <v>2963F2-21FLSJWM79633</v>
      </c>
      <c r="M25" t="s">
        <v>1196</v>
      </c>
      <c r="N25">
        <v>28.755095001000001</v>
      </c>
      <c r="O25">
        <v>-80.846467000000004</v>
      </c>
      <c r="P25">
        <v>0</v>
      </c>
      <c r="Q25" t="s">
        <v>2614</v>
      </c>
      <c r="R25" t="s">
        <v>2688</v>
      </c>
    </row>
    <row r="26" spans="1:18" x14ac:dyDescent="0.25">
      <c r="A26" t="s">
        <v>80</v>
      </c>
      <c r="B26" t="s">
        <v>81</v>
      </c>
      <c r="C26" t="s">
        <v>1266</v>
      </c>
      <c r="D26" s="53" t="s">
        <v>100</v>
      </c>
      <c r="E26" t="s">
        <v>9</v>
      </c>
      <c r="F26" t="s">
        <v>6</v>
      </c>
      <c r="G26" t="s">
        <v>7</v>
      </c>
      <c r="H26" t="s">
        <v>85</v>
      </c>
      <c r="I26">
        <v>6</v>
      </c>
      <c r="J26" t="s">
        <v>101</v>
      </c>
      <c r="K26" t="s">
        <v>2042</v>
      </c>
      <c r="L26" t="str">
        <f t="shared" si="0"/>
        <v>2963F2-21FLSJWM79633</v>
      </c>
      <c r="M26" t="s">
        <v>1196</v>
      </c>
      <c r="N26">
        <v>28.755095001000001</v>
      </c>
      <c r="O26">
        <v>-80.846467000000004</v>
      </c>
      <c r="P26">
        <v>0</v>
      </c>
      <c r="Q26" t="s">
        <v>2614</v>
      </c>
      <c r="R26" t="s">
        <v>2688</v>
      </c>
    </row>
    <row r="27" spans="1:18" x14ac:dyDescent="0.25">
      <c r="A27" t="s">
        <v>80</v>
      </c>
      <c r="B27" t="s">
        <v>81</v>
      </c>
      <c r="C27" t="s">
        <v>1266</v>
      </c>
      <c r="D27" s="53" t="s">
        <v>100</v>
      </c>
      <c r="E27" t="s">
        <v>9</v>
      </c>
      <c r="F27" t="s">
        <v>6</v>
      </c>
      <c r="G27" t="s">
        <v>7</v>
      </c>
      <c r="H27" t="s">
        <v>92</v>
      </c>
      <c r="I27">
        <v>6</v>
      </c>
      <c r="J27" t="s">
        <v>101</v>
      </c>
      <c r="K27" t="s">
        <v>2042</v>
      </c>
      <c r="L27" t="str">
        <f t="shared" si="0"/>
        <v>2963F2-21FLSJWM79633</v>
      </c>
      <c r="M27" t="s">
        <v>1196</v>
      </c>
      <c r="N27">
        <v>28.755095001000001</v>
      </c>
      <c r="O27">
        <v>-80.846467000000004</v>
      </c>
      <c r="P27">
        <v>0</v>
      </c>
      <c r="Q27" t="s">
        <v>2614</v>
      </c>
      <c r="R27" t="s">
        <v>2688</v>
      </c>
    </row>
    <row r="28" spans="1:18" x14ac:dyDescent="0.25">
      <c r="A28" t="s">
        <v>80</v>
      </c>
      <c r="B28" t="s">
        <v>81</v>
      </c>
      <c r="C28" t="s">
        <v>1267</v>
      </c>
      <c r="D28" s="53" t="s">
        <v>82</v>
      </c>
      <c r="E28" t="s">
        <v>83</v>
      </c>
      <c r="F28" t="s">
        <v>6</v>
      </c>
      <c r="G28" t="s">
        <v>7</v>
      </c>
      <c r="H28" t="s">
        <v>74</v>
      </c>
      <c r="I28">
        <v>6</v>
      </c>
      <c r="J28" t="s">
        <v>84</v>
      </c>
      <c r="K28" t="s">
        <v>2043</v>
      </c>
      <c r="L28" t="str">
        <f t="shared" si="0"/>
        <v>2678ENRS121FLCEN G5CE0130</v>
      </c>
      <c r="M28" t="s">
        <v>1195</v>
      </c>
      <c r="N28">
        <v>29.042799987999999</v>
      </c>
      <c r="O28">
        <v>-80.959900000000005</v>
      </c>
      <c r="P28">
        <v>0</v>
      </c>
      <c r="Q28" t="s">
        <v>2613</v>
      </c>
      <c r="R28" t="s">
        <v>2688</v>
      </c>
    </row>
    <row r="29" spans="1:18" x14ac:dyDescent="0.25">
      <c r="A29" t="s">
        <v>80</v>
      </c>
      <c r="B29" t="s">
        <v>81</v>
      </c>
      <c r="C29" t="s">
        <v>1267</v>
      </c>
      <c r="D29" s="53" t="s">
        <v>82</v>
      </c>
      <c r="E29" t="s">
        <v>83</v>
      </c>
      <c r="F29" t="s">
        <v>6</v>
      </c>
      <c r="G29" t="s">
        <v>7</v>
      </c>
      <c r="H29" t="s">
        <v>85</v>
      </c>
      <c r="I29">
        <v>6</v>
      </c>
      <c r="J29" t="s">
        <v>84</v>
      </c>
      <c r="K29" t="s">
        <v>2043</v>
      </c>
      <c r="L29" t="str">
        <f t="shared" si="0"/>
        <v>2678ENRS121FLCEN G5CE0130</v>
      </c>
      <c r="M29" t="s">
        <v>1195</v>
      </c>
      <c r="N29">
        <v>29.042799987999999</v>
      </c>
      <c r="O29">
        <v>-80.959900000000005</v>
      </c>
      <c r="P29">
        <v>0</v>
      </c>
      <c r="Q29" t="s">
        <v>2613</v>
      </c>
      <c r="R29" t="s">
        <v>2688</v>
      </c>
    </row>
    <row r="30" spans="1:18" x14ac:dyDescent="0.25">
      <c r="A30" t="s">
        <v>80</v>
      </c>
      <c r="B30" t="s">
        <v>81</v>
      </c>
      <c r="C30" t="s">
        <v>1267</v>
      </c>
      <c r="D30" s="53" t="s">
        <v>82</v>
      </c>
      <c r="E30" t="s">
        <v>83</v>
      </c>
      <c r="F30" t="s">
        <v>6</v>
      </c>
      <c r="G30" t="s">
        <v>7</v>
      </c>
      <c r="H30" t="s">
        <v>86</v>
      </c>
      <c r="I30">
        <v>6</v>
      </c>
      <c r="J30" t="s">
        <v>84</v>
      </c>
      <c r="K30" t="s">
        <v>2043</v>
      </c>
      <c r="L30" t="str">
        <f t="shared" si="0"/>
        <v>2678ENRS121FLCEN G5CE0130</v>
      </c>
      <c r="M30" t="s">
        <v>1195</v>
      </c>
      <c r="N30">
        <v>29.042799987999999</v>
      </c>
      <c r="O30">
        <v>-80.959900000000005</v>
      </c>
      <c r="P30">
        <v>0</v>
      </c>
      <c r="Q30" t="s">
        <v>2613</v>
      </c>
      <c r="R30" t="s">
        <v>2688</v>
      </c>
    </row>
    <row r="31" spans="1:18" x14ac:dyDescent="0.25">
      <c r="A31" t="s">
        <v>80</v>
      </c>
      <c r="B31" t="s">
        <v>81</v>
      </c>
      <c r="C31" t="s">
        <v>1267</v>
      </c>
      <c r="D31" s="53" t="s">
        <v>82</v>
      </c>
      <c r="E31" t="s">
        <v>83</v>
      </c>
      <c r="F31" t="s">
        <v>6</v>
      </c>
      <c r="G31" t="s">
        <v>7</v>
      </c>
      <c r="H31" t="s">
        <v>87</v>
      </c>
      <c r="I31">
        <v>6</v>
      </c>
      <c r="J31" t="s">
        <v>84</v>
      </c>
      <c r="K31" t="s">
        <v>2043</v>
      </c>
      <c r="L31" t="str">
        <f t="shared" si="0"/>
        <v>2678ENRS121FLCEN G5CE0130</v>
      </c>
      <c r="M31" t="s">
        <v>1195</v>
      </c>
      <c r="N31">
        <v>29.042799987999999</v>
      </c>
      <c r="O31">
        <v>-80.959900000000005</v>
      </c>
      <c r="P31">
        <v>0</v>
      </c>
      <c r="Q31" t="s">
        <v>2613</v>
      </c>
      <c r="R31" t="s">
        <v>2688</v>
      </c>
    </row>
    <row r="32" spans="1:18" x14ac:dyDescent="0.25">
      <c r="A32" t="s">
        <v>80</v>
      </c>
      <c r="B32" t="s">
        <v>81</v>
      </c>
      <c r="C32" t="s">
        <v>1267</v>
      </c>
      <c r="D32" s="53" t="s">
        <v>82</v>
      </c>
      <c r="E32" t="s">
        <v>83</v>
      </c>
      <c r="F32" t="s">
        <v>6</v>
      </c>
      <c r="G32" t="s">
        <v>7</v>
      </c>
      <c r="H32" t="s">
        <v>88</v>
      </c>
      <c r="I32">
        <v>6</v>
      </c>
      <c r="J32" t="s">
        <v>84</v>
      </c>
      <c r="K32" t="s">
        <v>2043</v>
      </c>
      <c r="L32" t="str">
        <f t="shared" si="0"/>
        <v>2678ENRS121FLCEN G5CE0130</v>
      </c>
      <c r="M32" t="s">
        <v>1195</v>
      </c>
      <c r="N32">
        <v>29.042799987999999</v>
      </c>
      <c r="O32">
        <v>-80.959900000000005</v>
      </c>
      <c r="P32">
        <v>0</v>
      </c>
      <c r="Q32" t="s">
        <v>2613</v>
      </c>
      <c r="R32" t="s">
        <v>2688</v>
      </c>
    </row>
    <row r="33" spans="1:18" x14ac:dyDescent="0.25">
      <c r="A33" t="s">
        <v>80</v>
      </c>
      <c r="B33" t="s">
        <v>81</v>
      </c>
      <c r="C33" t="s">
        <v>1268</v>
      </c>
      <c r="D33" s="53" t="s">
        <v>95</v>
      </c>
      <c r="E33" t="s">
        <v>83</v>
      </c>
      <c r="F33" t="s">
        <v>6</v>
      </c>
      <c r="G33" t="s">
        <v>7</v>
      </c>
      <c r="H33" t="s">
        <v>74</v>
      </c>
      <c r="I33">
        <v>6</v>
      </c>
      <c r="J33" t="s">
        <v>96</v>
      </c>
      <c r="K33" t="s">
        <v>2044</v>
      </c>
      <c r="L33" t="str">
        <f t="shared" si="0"/>
        <v>2363AENRS121FLCEN G5CE0108</v>
      </c>
      <c r="M33" t="s">
        <v>1195</v>
      </c>
      <c r="N33">
        <v>29.202256987999998</v>
      </c>
      <c r="O33">
        <v>-81.007423000000003</v>
      </c>
      <c r="P33">
        <v>0</v>
      </c>
      <c r="Q33" t="s">
        <v>2614</v>
      </c>
      <c r="R33" t="s">
        <v>2688</v>
      </c>
    </row>
    <row r="34" spans="1:18" x14ac:dyDescent="0.25">
      <c r="A34" t="s">
        <v>80</v>
      </c>
      <c r="B34" t="s">
        <v>81</v>
      </c>
      <c r="C34" t="s">
        <v>1268</v>
      </c>
      <c r="D34" s="53" t="s">
        <v>95</v>
      </c>
      <c r="E34" t="s">
        <v>83</v>
      </c>
      <c r="F34" t="s">
        <v>6</v>
      </c>
      <c r="G34" t="s">
        <v>7</v>
      </c>
      <c r="H34" t="s">
        <v>97</v>
      </c>
      <c r="I34">
        <v>6</v>
      </c>
      <c r="J34" t="s">
        <v>96</v>
      </c>
      <c r="K34" t="s">
        <v>2044</v>
      </c>
      <c r="L34" t="str">
        <f t="shared" si="0"/>
        <v>2363AENRS121FLCEN G5CE0108</v>
      </c>
      <c r="M34" t="s">
        <v>1195</v>
      </c>
      <c r="N34">
        <v>29.202256987999998</v>
      </c>
      <c r="O34">
        <v>-81.007423000000003</v>
      </c>
      <c r="P34">
        <v>0</v>
      </c>
      <c r="Q34" t="s">
        <v>2614</v>
      </c>
      <c r="R34" t="s">
        <v>2688</v>
      </c>
    </row>
    <row r="35" spans="1:18" x14ac:dyDescent="0.25">
      <c r="A35" t="s">
        <v>80</v>
      </c>
      <c r="B35" t="s">
        <v>81</v>
      </c>
      <c r="C35" t="s">
        <v>1269</v>
      </c>
      <c r="D35" s="53" t="s">
        <v>98</v>
      </c>
      <c r="E35" t="s">
        <v>9</v>
      </c>
      <c r="F35" t="s">
        <v>6</v>
      </c>
      <c r="G35" t="s">
        <v>7</v>
      </c>
      <c r="H35" t="s">
        <v>74</v>
      </c>
      <c r="I35">
        <v>6</v>
      </c>
      <c r="J35" t="s">
        <v>99</v>
      </c>
      <c r="K35" t="s">
        <v>2045</v>
      </c>
      <c r="L35" t="str">
        <f t="shared" si="0"/>
        <v>2942A-21FLSJWM44882</v>
      </c>
      <c r="M35" t="s">
        <v>1195</v>
      </c>
      <c r="N35">
        <v>28.820890000999999</v>
      </c>
      <c r="O35">
        <v>-80.860101</v>
      </c>
      <c r="P35">
        <v>0</v>
      </c>
      <c r="Q35" t="s">
        <v>2614</v>
      </c>
      <c r="R35" t="s">
        <v>2688</v>
      </c>
    </row>
    <row r="36" spans="1:18" x14ac:dyDescent="0.25">
      <c r="A36" t="s">
        <v>80</v>
      </c>
      <c r="B36" t="s">
        <v>81</v>
      </c>
      <c r="C36" t="s">
        <v>1269</v>
      </c>
      <c r="D36" s="53" t="s">
        <v>98</v>
      </c>
      <c r="E36" t="s">
        <v>9</v>
      </c>
      <c r="F36" t="s">
        <v>6</v>
      </c>
      <c r="G36" t="s">
        <v>7</v>
      </c>
      <c r="H36" t="s">
        <v>91</v>
      </c>
      <c r="I36">
        <v>6</v>
      </c>
      <c r="J36" t="s">
        <v>99</v>
      </c>
      <c r="K36" t="s">
        <v>2045</v>
      </c>
      <c r="L36" t="str">
        <f t="shared" si="0"/>
        <v>2942A-21FLSJWM44882</v>
      </c>
      <c r="M36" t="s">
        <v>1195</v>
      </c>
      <c r="N36">
        <v>28.820890000999999</v>
      </c>
      <c r="O36">
        <v>-80.860101</v>
      </c>
      <c r="P36">
        <v>0</v>
      </c>
      <c r="Q36" t="s">
        <v>2614</v>
      </c>
      <c r="R36" t="s">
        <v>2688</v>
      </c>
    </row>
    <row r="37" spans="1:18" x14ac:dyDescent="0.25">
      <c r="A37" t="s">
        <v>80</v>
      </c>
      <c r="B37" t="s">
        <v>81</v>
      </c>
      <c r="C37" t="s">
        <v>1269</v>
      </c>
      <c r="D37" s="53" t="s">
        <v>98</v>
      </c>
      <c r="E37" t="s">
        <v>9</v>
      </c>
      <c r="F37" t="s">
        <v>6</v>
      </c>
      <c r="G37" t="s">
        <v>7</v>
      </c>
      <c r="H37" t="s">
        <v>85</v>
      </c>
      <c r="I37">
        <v>6</v>
      </c>
      <c r="J37" t="s">
        <v>99</v>
      </c>
      <c r="K37" t="s">
        <v>2045</v>
      </c>
      <c r="L37" t="str">
        <f t="shared" si="0"/>
        <v>2942A-21FLSJWM44882</v>
      </c>
      <c r="M37" t="s">
        <v>1195</v>
      </c>
      <c r="N37">
        <v>28.820890000999999</v>
      </c>
      <c r="O37">
        <v>-80.860101</v>
      </c>
      <c r="P37">
        <v>0</v>
      </c>
      <c r="Q37" t="s">
        <v>2614</v>
      </c>
      <c r="R37" t="s">
        <v>2688</v>
      </c>
    </row>
    <row r="38" spans="1:18" x14ac:dyDescent="0.25">
      <c r="A38" t="s">
        <v>80</v>
      </c>
      <c r="B38" t="s">
        <v>81</v>
      </c>
      <c r="C38" t="s">
        <v>1269</v>
      </c>
      <c r="D38" s="53" t="s">
        <v>98</v>
      </c>
      <c r="E38" t="s">
        <v>9</v>
      </c>
      <c r="F38" t="s">
        <v>6</v>
      </c>
      <c r="G38" t="s">
        <v>7</v>
      </c>
      <c r="H38" t="s">
        <v>92</v>
      </c>
      <c r="I38">
        <v>6</v>
      </c>
      <c r="J38" t="s">
        <v>99</v>
      </c>
      <c r="K38" t="s">
        <v>2045</v>
      </c>
      <c r="L38" t="str">
        <f t="shared" si="0"/>
        <v>2942A-21FLSJWM44882</v>
      </c>
      <c r="M38" t="s">
        <v>1195</v>
      </c>
      <c r="N38">
        <v>28.820890000999999</v>
      </c>
      <c r="O38">
        <v>-80.860101</v>
      </c>
      <c r="P38">
        <v>0</v>
      </c>
      <c r="Q38" t="s">
        <v>2614</v>
      </c>
      <c r="R38" t="s">
        <v>2688</v>
      </c>
    </row>
    <row r="39" spans="1:18" x14ac:dyDescent="0.25">
      <c r="A39" t="s">
        <v>80</v>
      </c>
      <c r="B39" t="s">
        <v>81</v>
      </c>
      <c r="C39" t="s">
        <v>1270</v>
      </c>
      <c r="D39" s="53" t="s">
        <v>102</v>
      </c>
      <c r="E39" t="s">
        <v>9</v>
      </c>
      <c r="F39" t="s">
        <v>27</v>
      </c>
      <c r="G39" t="s">
        <v>7</v>
      </c>
      <c r="H39" t="s">
        <v>74</v>
      </c>
      <c r="I39">
        <v>6</v>
      </c>
      <c r="J39" t="s">
        <v>103</v>
      </c>
      <c r="K39" t="s">
        <v>2046</v>
      </c>
      <c r="L39" t="str">
        <f t="shared" si="0"/>
        <v>2664-21FLCEN G5CE0156</v>
      </c>
      <c r="M39" t="s">
        <v>1195</v>
      </c>
      <c r="N39">
        <v>29.155709988000002</v>
      </c>
      <c r="O39">
        <v>-81.016345999999999</v>
      </c>
      <c r="P39">
        <v>0</v>
      </c>
      <c r="Q39" t="s">
        <v>2613</v>
      </c>
      <c r="R39" t="s">
        <v>2688</v>
      </c>
    </row>
    <row r="40" spans="1:18" x14ac:dyDescent="0.25">
      <c r="A40" t="s">
        <v>80</v>
      </c>
      <c r="B40" t="s">
        <v>81</v>
      </c>
      <c r="C40" t="s">
        <v>1270</v>
      </c>
      <c r="D40" s="53" t="s">
        <v>102</v>
      </c>
      <c r="E40" t="s">
        <v>9</v>
      </c>
      <c r="F40" t="s">
        <v>27</v>
      </c>
      <c r="G40" t="s">
        <v>7</v>
      </c>
      <c r="H40" t="s">
        <v>85</v>
      </c>
      <c r="I40">
        <v>6</v>
      </c>
      <c r="J40" t="s">
        <v>103</v>
      </c>
      <c r="K40" t="s">
        <v>2046</v>
      </c>
      <c r="L40" t="str">
        <f t="shared" si="0"/>
        <v>2664-21FLCEN G5CE0156</v>
      </c>
      <c r="M40" t="s">
        <v>1195</v>
      </c>
      <c r="N40">
        <v>29.155709988000002</v>
      </c>
      <c r="O40">
        <v>-81.016345999999999</v>
      </c>
      <c r="P40">
        <v>0</v>
      </c>
      <c r="Q40" t="s">
        <v>2613</v>
      </c>
      <c r="R40" t="s">
        <v>2688</v>
      </c>
    </row>
    <row r="41" spans="1:18" x14ac:dyDescent="0.25">
      <c r="A41" t="s">
        <v>80</v>
      </c>
      <c r="B41" t="s">
        <v>81</v>
      </c>
      <c r="C41" t="s">
        <v>1271</v>
      </c>
      <c r="D41" s="53" t="s">
        <v>104</v>
      </c>
      <c r="E41" t="s">
        <v>9</v>
      </c>
      <c r="F41" t="s">
        <v>27</v>
      </c>
      <c r="G41" t="s">
        <v>7</v>
      </c>
      <c r="H41" t="s">
        <v>74</v>
      </c>
      <c r="I41">
        <v>6</v>
      </c>
      <c r="J41" t="s">
        <v>2835</v>
      </c>
      <c r="K41" t="s">
        <v>2836</v>
      </c>
      <c r="L41" t="str">
        <f t="shared" si="0"/>
        <v>2674A-21FLCEN G5CE0159</v>
      </c>
      <c r="M41" t="s">
        <v>1195</v>
      </c>
      <c r="N41">
        <v>29.085674000000001</v>
      </c>
      <c r="O41">
        <v>-81.031666999999999</v>
      </c>
      <c r="P41">
        <v>0</v>
      </c>
      <c r="Q41" t="s">
        <v>2613</v>
      </c>
      <c r="R41" t="s">
        <v>2688</v>
      </c>
    </row>
    <row r="42" spans="1:18" x14ac:dyDescent="0.25">
      <c r="A42" t="s">
        <v>80</v>
      </c>
      <c r="B42" t="s">
        <v>81</v>
      </c>
      <c r="C42" t="s">
        <v>1271</v>
      </c>
      <c r="D42" s="53" t="s">
        <v>104</v>
      </c>
      <c r="E42" t="s">
        <v>9</v>
      </c>
      <c r="F42" t="s">
        <v>27</v>
      </c>
      <c r="G42" t="s">
        <v>7</v>
      </c>
      <c r="H42" t="s">
        <v>97</v>
      </c>
      <c r="I42">
        <v>6</v>
      </c>
      <c r="J42" t="s">
        <v>2835</v>
      </c>
      <c r="K42" t="s">
        <v>2836</v>
      </c>
      <c r="L42" t="str">
        <f t="shared" si="0"/>
        <v>2674A-21FLCEN G5CE0159</v>
      </c>
      <c r="M42" t="s">
        <v>1195</v>
      </c>
      <c r="N42">
        <v>29.085674000000001</v>
      </c>
      <c r="O42">
        <v>-81.031666999999999</v>
      </c>
      <c r="P42">
        <v>0</v>
      </c>
      <c r="Q42" t="s">
        <v>2613</v>
      </c>
      <c r="R42" t="s">
        <v>2688</v>
      </c>
    </row>
    <row r="43" spans="1:18" x14ac:dyDescent="0.25">
      <c r="A43" t="s">
        <v>80</v>
      </c>
      <c r="B43" t="s">
        <v>81</v>
      </c>
      <c r="C43" t="s">
        <v>1271</v>
      </c>
      <c r="D43" s="53" t="s">
        <v>104</v>
      </c>
      <c r="E43" t="s">
        <v>9</v>
      </c>
      <c r="F43" t="s">
        <v>27</v>
      </c>
      <c r="G43" t="s">
        <v>7</v>
      </c>
      <c r="H43" t="s">
        <v>92</v>
      </c>
      <c r="I43">
        <v>6</v>
      </c>
      <c r="J43" t="s">
        <v>105</v>
      </c>
      <c r="K43" t="s">
        <v>2047</v>
      </c>
      <c r="L43" t="str">
        <f t="shared" ref="L43:L49" si="5">_xlfn.CONCAT(D43:E43,J43)</f>
        <v>2674A-21FLCEN G5CE0099</v>
      </c>
      <c r="M43" t="s">
        <v>1195</v>
      </c>
      <c r="N43">
        <v>29.073366910000001</v>
      </c>
      <c r="O43">
        <v>-80.989317040000003</v>
      </c>
      <c r="P43">
        <v>0</v>
      </c>
      <c r="Q43" t="s">
        <v>2613</v>
      </c>
      <c r="R43" t="s">
        <v>2688</v>
      </c>
    </row>
    <row r="44" spans="1:18" x14ac:dyDescent="0.25">
      <c r="A44" t="s">
        <v>80</v>
      </c>
      <c r="B44" t="s">
        <v>81</v>
      </c>
      <c r="C44" t="s">
        <v>1271</v>
      </c>
      <c r="D44" s="53" t="s">
        <v>104</v>
      </c>
      <c r="E44" t="s">
        <v>9</v>
      </c>
      <c r="F44" t="s">
        <v>27</v>
      </c>
      <c r="G44" t="s">
        <v>7</v>
      </c>
      <c r="H44" t="s">
        <v>358</v>
      </c>
      <c r="I44">
        <v>6</v>
      </c>
      <c r="J44" t="s">
        <v>105</v>
      </c>
      <c r="K44" t="s">
        <v>2047</v>
      </c>
      <c r="L44" t="str">
        <f t="shared" si="5"/>
        <v>2674A-21FLCEN G5CE0099</v>
      </c>
      <c r="M44" t="s">
        <v>1195</v>
      </c>
      <c r="N44">
        <v>29.073366910000001</v>
      </c>
      <c r="O44">
        <v>-80.989317040000003</v>
      </c>
      <c r="P44">
        <v>0</v>
      </c>
      <c r="Q44" t="s">
        <v>2613</v>
      </c>
      <c r="R44" t="s">
        <v>2688</v>
      </c>
    </row>
    <row r="45" spans="1:18" x14ac:dyDescent="0.25">
      <c r="A45" t="s">
        <v>80</v>
      </c>
      <c r="B45" t="s">
        <v>81</v>
      </c>
      <c r="C45" t="s">
        <v>1271</v>
      </c>
      <c r="D45" s="53" t="s">
        <v>104</v>
      </c>
      <c r="E45" t="s">
        <v>9</v>
      </c>
      <c r="F45" t="s">
        <v>27</v>
      </c>
      <c r="G45" t="s">
        <v>7</v>
      </c>
      <c r="H45" t="s">
        <v>359</v>
      </c>
      <c r="I45">
        <v>6</v>
      </c>
      <c r="J45" t="s">
        <v>105</v>
      </c>
      <c r="K45" t="s">
        <v>2047</v>
      </c>
      <c r="L45" t="str">
        <f t="shared" si="5"/>
        <v>2674A-21FLCEN G5CE0099</v>
      </c>
      <c r="M45" t="s">
        <v>1195</v>
      </c>
      <c r="N45">
        <v>29.073366910000001</v>
      </c>
      <c r="O45">
        <v>-80.989317040000003</v>
      </c>
      <c r="P45">
        <v>0</v>
      </c>
      <c r="Q45" t="s">
        <v>2613</v>
      </c>
      <c r="R45" t="s">
        <v>2688</v>
      </c>
    </row>
    <row r="46" spans="1:18" x14ac:dyDescent="0.25">
      <c r="A46" t="s">
        <v>80</v>
      </c>
      <c r="B46" t="s">
        <v>81</v>
      </c>
      <c r="C46" t="s">
        <v>1271</v>
      </c>
      <c r="D46" s="53" t="s">
        <v>104</v>
      </c>
      <c r="E46" t="s">
        <v>9</v>
      </c>
      <c r="F46" t="s">
        <v>27</v>
      </c>
      <c r="G46" t="s">
        <v>7</v>
      </c>
      <c r="H46" t="s">
        <v>2842</v>
      </c>
      <c r="I46">
        <v>6</v>
      </c>
      <c r="J46" t="s">
        <v>105</v>
      </c>
      <c r="K46" t="s">
        <v>2047</v>
      </c>
      <c r="L46" t="str">
        <f t="shared" si="5"/>
        <v>2674A-21FLCEN G5CE0099</v>
      </c>
      <c r="M46" t="s">
        <v>1195</v>
      </c>
      <c r="N46">
        <v>29.073366910000001</v>
      </c>
      <c r="O46">
        <v>-80.989317040000003</v>
      </c>
      <c r="P46">
        <v>0</v>
      </c>
      <c r="Q46" t="s">
        <v>2613</v>
      </c>
      <c r="R46" t="s">
        <v>2688</v>
      </c>
    </row>
    <row r="47" spans="1:18" x14ac:dyDescent="0.25">
      <c r="A47" t="s">
        <v>80</v>
      </c>
      <c r="B47" t="s">
        <v>81</v>
      </c>
      <c r="C47" t="s">
        <v>1271</v>
      </c>
      <c r="D47" s="53" t="s">
        <v>104</v>
      </c>
      <c r="E47" t="s">
        <v>9</v>
      </c>
      <c r="F47" t="s">
        <v>27</v>
      </c>
      <c r="G47" t="s">
        <v>7</v>
      </c>
      <c r="H47" t="s">
        <v>87</v>
      </c>
      <c r="I47">
        <v>6</v>
      </c>
      <c r="J47" t="s">
        <v>105</v>
      </c>
      <c r="K47" t="s">
        <v>2047</v>
      </c>
      <c r="L47" t="str">
        <f t="shared" si="5"/>
        <v>2674A-21FLCEN G5CE0099</v>
      </c>
      <c r="M47" t="s">
        <v>1195</v>
      </c>
      <c r="N47">
        <v>29.073366910000001</v>
      </c>
      <c r="O47">
        <v>-80.989317040000003</v>
      </c>
      <c r="P47">
        <v>0</v>
      </c>
      <c r="Q47" t="s">
        <v>2613</v>
      </c>
      <c r="R47" t="s">
        <v>2688</v>
      </c>
    </row>
    <row r="48" spans="1:18" x14ac:dyDescent="0.25">
      <c r="A48" t="s">
        <v>80</v>
      </c>
      <c r="B48" t="s">
        <v>81</v>
      </c>
      <c r="C48" t="s">
        <v>1271</v>
      </c>
      <c r="D48" s="53" t="s">
        <v>104</v>
      </c>
      <c r="E48" t="s">
        <v>9</v>
      </c>
      <c r="F48" t="s">
        <v>27</v>
      </c>
      <c r="G48" t="s">
        <v>7</v>
      </c>
      <c r="H48" t="s">
        <v>88</v>
      </c>
      <c r="I48">
        <v>6</v>
      </c>
      <c r="J48" t="s">
        <v>105</v>
      </c>
      <c r="K48" t="s">
        <v>2047</v>
      </c>
      <c r="L48" t="str">
        <f t="shared" si="5"/>
        <v>2674A-21FLCEN G5CE0099</v>
      </c>
      <c r="M48" t="s">
        <v>1195</v>
      </c>
      <c r="N48">
        <v>29.073366910000001</v>
      </c>
      <c r="O48">
        <v>-80.989317040000003</v>
      </c>
      <c r="P48">
        <v>0</v>
      </c>
      <c r="Q48" t="s">
        <v>2613</v>
      </c>
      <c r="R48" t="s">
        <v>2688</v>
      </c>
    </row>
    <row r="49" spans="1:18" x14ac:dyDescent="0.25">
      <c r="A49" t="s">
        <v>80</v>
      </c>
      <c r="B49" t="s">
        <v>81</v>
      </c>
      <c r="C49" t="s">
        <v>1271</v>
      </c>
      <c r="D49" s="53" t="s">
        <v>104</v>
      </c>
      <c r="E49" t="s">
        <v>9</v>
      </c>
      <c r="F49" t="s">
        <v>27</v>
      </c>
      <c r="G49" t="s">
        <v>7</v>
      </c>
      <c r="H49" t="s">
        <v>86</v>
      </c>
      <c r="I49">
        <v>6</v>
      </c>
      <c r="J49" t="s">
        <v>105</v>
      </c>
      <c r="K49" t="s">
        <v>2047</v>
      </c>
      <c r="L49" t="str">
        <f t="shared" si="5"/>
        <v>2674A-21FLCEN G5CE0099</v>
      </c>
      <c r="M49" t="s">
        <v>1195</v>
      </c>
      <c r="N49">
        <v>29.073366910000001</v>
      </c>
      <c r="O49">
        <v>-80.989317040000003</v>
      </c>
      <c r="P49">
        <v>0</v>
      </c>
      <c r="Q49" t="s">
        <v>2613</v>
      </c>
      <c r="R49" t="s">
        <v>2688</v>
      </c>
    </row>
    <row r="50" spans="1:18" x14ac:dyDescent="0.25">
      <c r="A50" t="s">
        <v>80</v>
      </c>
      <c r="B50" t="s">
        <v>81</v>
      </c>
      <c r="C50" t="s">
        <v>1271</v>
      </c>
      <c r="D50" s="53" t="s">
        <v>104</v>
      </c>
      <c r="E50" t="s">
        <v>9</v>
      </c>
      <c r="F50" t="s">
        <v>27</v>
      </c>
      <c r="G50" t="s">
        <v>7</v>
      </c>
      <c r="H50" t="s">
        <v>74</v>
      </c>
      <c r="I50">
        <v>6</v>
      </c>
      <c r="J50" t="s">
        <v>105</v>
      </c>
      <c r="K50" t="s">
        <v>2047</v>
      </c>
      <c r="L50" t="str">
        <f t="shared" si="0"/>
        <v>2674A-21FLCEN G5CE0099</v>
      </c>
      <c r="M50" t="s">
        <v>1195</v>
      </c>
      <c r="N50">
        <v>29.073366910000001</v>
      </c>
      <c r="O50">
        <v>-80.989317040000003</v>
      </c>
      <c r="P50">
        <v>0</v>
      </c>
      <c r="Q50" t="s">
        <v>2613</v>
      </c>
      <c r="R50" t="s">
        <v>2688</v>
      </c>
    </row>
    <row r="51" spans="1:18" x14ac:dyDescent="0.25">
      <c r="A51" t="s">
        <v>80</v>
      </c>
      <c r="B51" t="s">
        <v>81</v>
      </c>
      <c r="C51" t="s">
        <v>1271</v>
      </c>
      <c r="D51" s="53" t="s">
        <v>104</v>
      </c>
      <c r="E51" t="s">
        <v>9</v>
      </c>
      <c r="F51" t="s">
        <v>27</v>
      </c>
      <c r="G51" t="s">
        <v>7</v>
      </c>
      <c r="H51" t="s">
        <v>97</v>
      </c>
      <c r="I51">
        <v>6</v>
      </c>
      <c r="J51" t="s">
        <v>105</v>
      </c>
      <c r="K51" t="s">
        <v>2047</v>
      </c>
      <c r="L51" t="str">
        <f t="shared" si="0"/>
        <v>2674A-21FLCEN G5CE0099</v>
      </c>
      <c r="M51" t="s">
        <v>1195</v>
      </c>
      <c r="N51">
        <v>29.073366910000001</v>
      </c>
      <c r="O51">
        <v>-80.989317040000003</v>
      </c>
      <c r="P51">
        <v>0</v>
      </c>
      <c r="Q51" t="s">
        <v>2613</v>
      </c>
      <c r="R51" t="s">
        <v>2688</v>
      </c>
    </row>
    <row r="52" spans="1:18" x14ac:dyDescent="0.25">
      <c r="A52" t="s">
        <v>80</v>
      </c>
      <c r="B52" t="s">
        <v>81</v>
      </c>
      <c r="C52" t="s">
        <v>1272</v>
      </c>
      <c r="D52" s="53" t="s">
        <v>129</v>
      </c>
      <c r="E52" t="s">
        <v>9</v>
      </c>
      <c r="F52" t="s">
        <v>107</v>
      </c>
      <c r="G52" t="s">
        <v>11</v>
      </c>
      <c r="H52" t="s">
        <v>85</v>
      </c>
      <c r="I52">
        <v>6</v>
      </c>
      <c r="J52" t="s">
        <v>130</v>
      </c>
      <c r="K52" t="s">
        <v>2048</v>
      </c>
      <c r="L52" t="str">
        <f t="shared" si="0"/>
        <v>3008A-21FLCEN G3CE0022</v>
      </c>
      <c r="M52" t="s">
        <v>1196</v>
      </c>
      <c r="N52">
        <v>28.59028</v>
      </c>
      <c r="O52">
        <v>-80.873840000000001</v>
      </c>
      <c r="P52">
        <v>0</v>
      </c>
      <c r="Q52" t="s">
        <v>2613</v>
      </c>
      <c r="R52" t="s">
        <v>2689</v>
      </c>
    </row>
    <row r="53" spans="1:18" x14ac:dyDescent="0.25">
      <c r="A53" t="s">
        <v>80</v>
      </c>
      <c r="B53" t="s">
        <v>81</v>
      </c>
      <c r="C53" t="s">
        <v>1273</v>
      </c>
      <c r="D53" s="53" t="s">
        <v>134</v>
      </c>
      <c r="E53" t="s">
        <v>9</v>
      </c>
      <c r="F53" t="s">
        <v>107</v>
      </c>
      <c r="G53" t="s">
        <v>11</v>
      </c>
      <c r="H53" t="s">
        <v>97</v>
      </c>
      <c r="I53">
        <v>6</v>
      </c>
      <c r="J53" t="s">
        <v>135</v>
      </c>
      <c r="K53" t="s">
        <v>2049</v>
      </c>
      <c r="L53" t="str">
        <f t="shared" si="0"/>
        <v>3064A-21FLCEN G3CE0012</v>
      </c>
      <c r="M53" t="s">
        <v>1196</v>
      </c>
      <c r="N53">
        <v>28.326633999999999</v>
      </c>
      <c r="O53">
        <v>-80.781999999999996</v>
      </c>
      <c r="P53">
        <v>0</v>
      </c>
      <c r="Q53" t="s">
        <v>2613</v>
      </c>
      <c r="R53" t="s">
        <v>2689</v>
      </c>
    </row>
    <row r="54" spans="1:18" x14ac:dyDescent="0.25">
      <c r="A54" t="s">
        <v>80</v>
      </c>
      <c r="B54" t="s">
        <v>81</v>
      </c>
      <c r="C54" t="s">
        <v>1273</v>
      </c>
      <c r="D54" s="53" t="s">
        <v>134</v>
      </c>
      <c r="E54" t="s">
        <v>9</v>
      </c>
      <c r="F54" t="s">
        <v>107</v>
      </c>
      <c r="G54" t="s">
        <v>11</v>
      </c>
      <c r="H54" t="s">
        <v>85</v>
      </c>
      <c r="I54">
        <v>6</v>
      </c>
      <c r="J54" t="s">
        <v>135</v>
      </c>
      <c r="K54" t="s">
        <v>2049</v>
      </c>
      <c r="L54" t="str">
        <f t="shared" si="0"/>
        <v>3064A-21FLCEN G3CE0012</v>
      </c>
      <c r="M54" t="s">
        <v>1196</v>
      </c>
      <c r="N54">
        <v>28.326633999999999</v>
      </c>
      <c r="O54">
        <v>-80.781999999999996</v>
      </c>
      <c r="P54">
        <v>0</v>
      </c>
      <c r="Q54" t="s">
        <v>2613</v>
      </c>
      <c r="R54" t="s">
        <v>2689</v>
      </c>
    </row>
    <row r="55" spans="1:18" x14ac:dyDescent="0.25">
      <c r="A55" t="s">
        <v>872</v>
      </c>
      <c r="B55" t="s">
        <v>81</v>
      </c>
      <c r="C55" t="s">
        <v>1274</v>
      </c>
      <c r="D55" s="53" t="s">
        <v>109</v>
      </c>
      <c r="E55" t="s">
        <v>9</v>
      </c>
      <c r="F55" t="s">
        <v>107</v>
      </c>
      <c r="G55" t="s">
        <v>11</v>
      </c>
      <c r="H55" t="s">
        <v>85</v>
      </c>
      <c r="I55">
        <v>6</v>
      </c>
      <c r="J55" t="s">
        <v>110</v>
      </c>
      <c r="K55" t="s">
        <v>2050</v>
      </c>
      <c r="L55" t="str">
        <f t="shared" si="0"/>
        <v>1329B-21FLTPA G4SW0118</v>
      </c>
      <c r="M55" t="s">
        <v>1198</v>
      </c>
      <c r="N55">
        <v>29.025149988999999</v>
      </c>
      <c r="O55">
        <v>-82.584190000000007</v>
      </c>
      <c r="P55">
        <v>0</v>
      </c>
      <c r="Q55" t="s">
        <v>2613</v>
      </c>
      <c r="R55" t="s">
        <v>2690</v>
      </c>
    </row>
    <row r="56" spans="1:18" x14ac:dyDescent="0.25">
      <c r="A56" t="s">
        <v>233</v>
      </c>
      <c r="B56" t="s">
        <v>2686</v>
      </c>
      <c r="C56" t="s">
        <v>1275</v>
      </c>
      <c r="D56" s="53" t="s">
        <v>152</v>
      </c>
      <c r="E56" t="s">
        <v>9</v>
      </c>
      <c r="F56" t="s">
        <v>107</v>
      </c>
      <c r="G56" t="s">
        <v>11</v>
      </c>
      <c r="H56" t="s">
        <v>153</v>
      </c>
      <c r="I56">
        <v>6</v>
      </c>
      <c r="J56" t="s">
        <v>154</v>
      </c>
      <c r="K56" t="s">
        <v>2051</v>
      </c>
      <c r="L56" t="str">
        <f t="shared" si="0"/>
        <v>3731A-21FLBRA 3731A-A</v>
      </c>
      <c r="M56" t="s">
        <v>1201</v>
      </c>
      <c r="N56">
        <v>29.296187100000001</v>
      </c>
      <c r="O56">
        <v>-82.574885800000004</v>
      </c>
      <c r="P56">
        <v>1</v>
      </c>
      <c r="Q56" t="s">
        <v>2614</v>
      </c>
      <c r="R56" t="s">
        <v>2691</v>
      </c>
    </row>
    <row r="57" spans="1:18" x14ac:dyDescent="0.25">
      <c r="A57" t="s">
        <v>233</v>
      </c>
      <c r="B57" t="s">
        <v>81</v>
      </c>
      <c r="C57" t="s">
        <v>1275</v>
      </c>
      <c r="D57" s="53" t="s">
        <v>152</v>
      </c>
      <c r="E57" t="s">
        <v>9</v>
      </c>
      <c r="F57" t="s">
        <v>107</v>
      </c>
      <c r="G57" t="s">
        <v>11</v>
      </c>
      <c r="H57" t="s">
        <v>85</v>
      </c>
      <c r="I57">
        <v>6</v>
      </c>
      <c r="J57" t="s">
        <v>154</v>
      </c>
      <c r="K57" t="s">
        <v>2051</v>
      </c>
      <c r="L57" t="str">
        <f t="shared" si="0"/>
        <v>3731A-21FLBRA 3731A-A</v>
      </c>
      <c r="M57" t="s">
        <v>1201</v>
      </c>
      <c r="N57">
        <v>29.296187100000001</v>
      </c>
      <c r="O57">
        <v>-82.574885800000004</v>
      </c>
      <c r="P57">
        <v>0</v>
      </c>
      <c r="Q57" t="s">
        <v>2614</v>
      </c>
      <c r="R57" t="s">
        <v>2691</v>
      </c>
    </row>
    <row r="58" spans="1:18" x14ac:dyDescent="0.25">
      <c r="A58" t="s">
        <v>872</v>
      </c>
      <c r="B58" t="s">
        <v>81</v>
      </c>
      <c r="C58" t="s">
        <v>1276</v>
      </c>
      <c r="D58" s="53" t="s">
        <v>111</v>
      </c>
      <c r="E58" t="s">
        <v>9</v>
      </c>
      <c r="F58" t="s">
        <v>107</v>
      </c>
      <c r="G58" t="s">
        <v>11</v>
      </c>
      <c r="H58" t="s">
        <v>85</v>
      </c>
      <c r="I58">
        <v>6</v>
      </c>
      <c r="J58" t="s">
        <v>112</v>
      </c>
      <c r="K58" t="s">
        <v>2052</v>
      </c>
      <c r="L58" t="str">
        <f t="shared" si="0"/>
        <v>1329V-21FLCEN G4CE0022</v>
      </c>
      <c r="M58" t="s">
        <v>1199</v>
      </c>
      <c r="N58">
        <v>29.051300000000001</v>
      </c>
      <c r="O58">
        <v>-82.455200000000005</v>
      </c>
      <c r="P58">
        <v>0</v>
      </c>
      <c r="Q58" t="s">
        <v>2614</v>
      </c>
      <c r="R58" t="s">
        <v>2690</v>
      </c>
    </row>
    <row r="59" spans="1:18" x14ac:dyDescent="0.25">
      <c r="A59" t="s">
        <v>80</v>
      </c>
      <c r="B59" t="s">
        <v>81</v>
      </c>
      <c r="C59" t="s">
        <v>1277</v>
      </c>
      <c r="D59" s="53" t="s">
        <v>113</v>
      </c>
      <c r="E59" t="s">
        <v>9</v>
      </c>
      <c r="F59" t="s">
        <v>107</v>
      </c>
      <c r="G59" t="s">
        <v>11</v>
      </c>
      <c r="H59" t="s">
        <v>85</v>
      </c>
      <c r="I59">
        <v>6</v>
      </c>
      <c r="J59" t="s">
        <v>114</v>
      </c>
      <c r="K59" t="s">
        <v>2053</v>
      </c>
      <c r="L59" t="str">
        <f t="shared" si="0"/>
        <v>2790B-21FLCEN G1CE0014</v>
      </c>
      <c r="M59" t="s">
        <v>1199</v>
      </c>
      <c r="N59">
        <v>29.0180556</v>
      </c>
      <c r="O59">
        <v>-81.976665999999994</v>
      </c>
      <c r="P59">
        <v>0</v>
      </c>
      <c r="Q59" t="s">
        <v>2614</v>
      </c>
      <c r="R59" t="s">
        <v>2691</v>
      </c>
    </row>
    <row r="60" spans="1:18" x14ac:dyDescent="0.25">
      <c r="A60" t="s">
        <v>80</v>
      </c>
      <c r="B60" t="s">
        <v>81</v>
      </c>
      <c r="C60" t="s">
        <v>1278</v>
      </c>
      <c r="D60" s="53" t="s">
        <v>117</v>
      </c>
      <c r="E60" t="s">
        <v>9</v>
      </c>
      <c r="F60" t="s">
        <v>107</v>
      </c>
      <c r="G60" t="s">
        <v>11</v>
      </c>
      <c r="H60" t="s">
        <v>85</v>
      </c>
      <c r="I60">
        <v>6</v>
      </c>
      <c r="J60" t="s">
        <v>118</v>
      </c>
      <c r="K60" t="s">
        <v>2054</v>
      </c>
      <c r="L60" t="str">
        <f t="shared" si="0"/>
        <v>2997Q-21FLCEN G2CE0067</v>
      </c>
      <c r="M60" t="s">
        <v>1200</v>
      </c>
      <c r="N60">
        <v>28.5522144</v>
      </c>
      <c r="O60">
        <v>-81.386664999999994</v>
      </c>
      <c r="P60">
        <v>0</v>
      </c>
      <c r="Q60" t="s">
        <v>2614</v>
      </c>
      <c r="R60" t="s">
        <v>2692</v>
      </c>
    </row>
    <row r="61" spans="1:18" x14ac:dyDescent="0.25">
      <c r="A61" t="s">
        <v>80</v>
      </c>
      <c r="B61" t="s">
        <v>81</v>
      </c>
      <c r="C61" t="s">
        <v>1279</v>
      </c>
      <c r="D61" s="53" t="s">
        <v>123</v>
      </c>
      <c r="E61" t="s">
        <v>9</v>
      </c>
      <c r="F61" t="s">
        <v>107</v>
      </c>
      <c r="G61" t="s">
        <v>11</v>
      </c>
      <c r="H61" t="s">
        <v>85</v>
      </c>
      <c r="I61">
        <v>6</v>
      </c>
      <c r="J61" t="s">
        <v>124</v>
      </c>
      <c r="K61" t="s">
        <v>2055</v>
      </c>
      <c r="L61" t="str">
        <f t="shared" si="0"/>
        <v>3002P-21FLCEN G2CE0265</v>
      </c>
      <c r="M61" t="s">
        <v>1200</v>
      </c>
      <c r="N61">
        <v>28.598458988000001</v>
      </c>
      <c r="O61">
        <v>-81.478847000000002</v>
      </c>
      <c r="P61">
        <v>0</v>
      </c>
      <c r="Q61" t="s">
        <v>2613</v>
      </c>
      <c r="R61" t="s">
        <v>2692</v>
      </c>
    </row>
    <row r="62" spans="1:18" x14ac:dyDescent="0.25">
      <c r="A62" t="s">
        <v>80</v>
      </c>
      <c r="B62" t="s">
        <v>81</v>
      </c>
      <c r="C62" t="s">
        <v>1280</v>
      </c>
      <c r="D62" s="53" t="s">
        <v>127</v>
      </c>
      <c r="E62" t="s">
        <v>9</v>
      </c>
      <c r="F62" t="s">
        <v>107</v>
      </c>
      <c r="G62" t="s">
        <v>11</v>
      </c>
      <c r="H62" t="s">
        <v>73</v>
      </c>
      <c r="I62">
        <v>6</v>
      </c>
      <c r="J62" t="s">
        <v>128</v>
      </c>
      <c r="K62" t="s">
        <v>2056</v>
      </c>
      <c r="L62" t="str">
        <f t="shared" si="0"/>
        <v>3004R-21FLCEN G2CE0016</v>
      </c>
      <c r="M62" t="s">
        <v>1200</v>
      </c>
      <c r="N62">
        <v>28.584208</v>
      </c>
      <c r="O62">
        <v>-81.393664000000001</v>
      </c>
      <c r="P62">
        <v>0</v>
      </c>
      <c r="Q62" t="s">
        <v>2613</v>
      </c>
      <c r="R62" t="s">
        <v>2692</v>
      </c>
    </row>
    <row r="63" spans="1:18" x14ac:dyDescent="0.25">
      <c r="A63" t="s">
        <v>80</v>
      </c>
      <c r="B63" t="s">
        <v>81</v>
      </c>
      <c r="C63" t="s">
        <v>1280</v>
      </c>
      <c r="D63" s="53" t="s">
        <v>127</v>
      </c>
      <c r="E63" t="s">
        <v>9</v>
      </c>
      <c r="F63" t="s">
        <v>107</v>
      </c>
      <c r="G63" t="s">
        <v>11</v>
      </c>
      <c r="H63" t="s">
        <v>85</v>
      </c>
      <c r="I63">
        <v>6</v>
      </c>
      <c r="J63" t="s">
        <v>128</v>
      </c>
      <c r="K63" t="s">
        <v>2056</v>
      </c>
      <c r="L63" t="str">
        <f t="shared" si="0"/>
        <v>3004R-21FLCEN G2CE0016</v>
      </c>
      <c r="M63" t="s">
        <v>1200</v>
      </c>
      <c r="N63">
        <v>28.584208</v>
      </c>
      <c r="O63">
        <v>-81.393664000000001</v>
      </c>
      <c r="P63">
        <v>0</v>
      </c>
      <c r="Q63" t="s">
        <v>2613</v>
      </c>
      <c r="R63" t="s">
        <v>2692</v>
      </c>
    </row>
    <row r="64" spans="1:18" x14ac:dyDescent="0.25">
      <c r="A64" t="s">
        <v>80</v>
      </c>
      <c r="B64" t="s">
        <v>81</v>
      </c>
      <c r="C64" t="s">
        <v>1281</v>
      </c>
      <c r="D64" s="53" t="s">
        <v>131</v>
      </c>
      <c r="E64" t="s">
        <v>9</v>
      </c>
      <c r="F64" t="s">
        <v>107</v>
      </c>
      <c r="G64" t="s">
        <v>11</v>
      </c>
      <c r="H64" t="s">
        <v>85</v>
      </c>
      <c r="I64">
        <v>6</v>
      </c>
      <c r="J64" t="s">
        <v>132</v>
      </c>
      <c r="K64" t="s">
        <v>2057</v>
      </c>
      <c r="L64" t="str">
        <f t="shared" si="0"/>
        <v>3009J-21FLCEN HABCE0178</v>
      </c>
      <c r="M64" t="s">
        <v>1200</v>
      </c>
      <c r="N64">
        <v>28.601728888</v>
      </c>
      <c r="O64">
        <v>-81.266919900000005</v>
      </c>
      <c r="P64">
        <v>0</v>
      </c>
      <c r="Q64" t="s">
        <v>2614</v>
      </c>
      <c r="R64" t="s">
        <v>2692</v>
      </c>
    </row>
    <row r="65" spans="1:18" x14ac:dyDescent="0.25">
      <c r="A65" t="s">
        <v>80</v>
      </c>
      <c r="B65" t="s">
        <v>81</v>
      </c>
      <c r="C65" t="s">
        <v>1282</v>
      </c>
      <c r="D65" s="53" t="s">
        <v>133</v>
      </c>
      <c r="E65" t="s">
        <v>9</v>
      </c>
      <c r="F65" t="s">
        <v>107</v>
      </c>
      <c r="G65" t="s">
        <v>11</v>
      </c>
      <c r="H65" t="s">
        <v>85</v>
      </c>
      <c r="I65">
        <v>6</v>
      </c>
      <c r="J65" t="s">
        <v>2822</v>
      </c>
      <c r="K65" t="s">
        <v>2058</v>
      </c>
      <c r="L65" t="str">
        <f t="shared" si="0"/>
        <v>3011A-21FLCEN G2CE0259</v>
      </c>
      <c r="M65" t="s">
        <v>1200</v>
      </c>
      <c r="N65">
        <v>28.616714000000002</v>
      </c>
      <c r="O65">
        <v>-81.407297</v>
      </c>
      <c r="P65">
        <v>0</v>
      </c>
      <c r="Q65" t="s">
        <v>2614</v>
      </c>
      <c r="R65" t="s">
        <v>2692</v>
      </c>
    </row>
    <row r="66" spans="1:18" x14ac:dyDescent="0.25">
      <c r="A66" t="s">
        <v>80</v>
      </c>
      <c r="B66" t="s">
        <v>81</v>
      </c>
      <c r="C66" t="s">
        <v>1283</v>
      </c>
      <c r="D66" s="53" t="s">
        <v>136</v>
      </c>
      <c r="E66" t="s">
        <v>9</v>
      </c>
      <c r="F66" t="s">
        <v>107</v>
      </c>
      <c r="G66" t="s">
        <v>11</v>
      </c>
      <c r="H66" t="s">
        <v>85</v>
      </c>
      <c r="I66">
        <v>6</v>
      </c>
      <c r="J66" t="s">
        <v>137</v>
      </c>
      <c r="K66" t="s">
        <v>2059</v>
      </c>
      <c r="L66" t="str">
        <f t="shared" si="0"/>
        <v>3168X2-21FLCEN G4CE0178</v>
      </c>
      <c r="M66" t="s">
        <v>1200</v>
      </c>
      <c r="N66">
        <v>28.522526987999999</v>
      </c>
      <c r="O66">
        <v>-81.356791999999999</v>
      </c>
      <c r="P66">
        <v>0</v>
      </c>
      <c r="Q66" t="s">
        <v>2613</v>
      </c>
      <c r="R66" t="s">
        <v>2692</v>
      </c>
    </row>
    <row r="67" spans="1:18" x14ac:dyDescent="0.25">
      <c r="A67" t="s">
        <v>80</v>
      </c>
      <c r="B67" t="s">
        <v>81</v>
      </c>
      <c r="C67" t="s">
        <v>1284</v>
      </c>
      <c r="D67" s="53" t="s">
        <v>138</v>
      </c>
      <c r="E67" t="s">
        <v>9</v>
      </c>
      <c r="F67" t="s">
        <v>107</v>
      </c>
      <c r="G67" t="s">
        <v>11</v>
      </c>
      <c r="H67" t="s">
        <v>85</v>
      </c>
      <c r="I67">
        <v>6</v>
      </c>
      <c r="J67" t="s">
        <v>139</v>
      </c>
      <c r="K67" t="s">
        <v>2060</v>
      </c>
      <c r="L67" t="str">
        <f t="shared" si="0"/>
        <v>3168X9-21FLCEN G4CE0152</v>
      </c>
      <c r="M67" t="s">
        <v>1200</v>
      </c>
      <c r="N67">
        <v>28.521693460000002</v>
      </c>
      <c r="O67">
        <v>-81.394938449999998</v>
      </c>
      <c r="P67">
        <v>0</v>
      </c>
      <c r="Q67" t="s">
        <v>2613</v>
      </c>
      <c r="R67" t="s">
        <v>2690</v>
      </c>
    </row>
    <row r="68" spans="1:18" x14ac:dyDescent="0.25">
      <c r="A68" t="s">
        <v>80</v>
      </c>
      <c r="B68" t="s">
        <v>81</v>
      </c>
      <c r="C68" t="s">
        <v>1285</v>
      </c>
      <c r="D68" s="53" t="s">
        <v>140</v>
      </c>
      <c r="E68" t="s">
        <v>9</v>
      </c>
      <c r="F68" t="s">
        <v>107</v>
      </c>
      <c r="G68" t="s">
        <v>11</v>
      </c>
      <c r="H68" t="s">
        <v>85</v>
      </c>
      <c r="I68">
        <v>6</v>
      </c>
      <c r="J68" t="s">
        <v>141</v>
      </c>
      <c r="K68" t="s">
        <v>2061</v>
      </c>
      <c r="L68" t="str">
        <f t="shared" si="0"/>
        <v>3168Y1-21FLCEN G4CE0204</v>
      </c>
      <c r="M68" t="s">
        <v>1200</v>
      </c>
      <c r="N68">
        <v>28.530199988</v>
      </c>
      <c r="O68">
        <v>-81.363</v>
      </c>
      <c r="P68">
        <v>0</v>
      </c>
      <c r="Q68" t="s">
        <v>2613</v>
      </c>
      <c r="R68" t="s">
        <v>2692</v>
      </c>
    </row>
    <row r="69" spans="1:18" x14ac:dyDescent="0.25">
      <c r="A69" t="s">
        <v>80</v>
      </c>
      <c r="B69" t="s">
        <v>81</v>
      </c>
      <c r="C69" t="s">
        <v>1286</v>
      </c>
      <c r="D69" s="53" t="s">
        <v>142</v>
      </c>
      <c r="E69" t="s">
        <v>9</v>
      </c>
      <c r="F69" t="s">
        <v>107</v>
      </c>
      <c r="G69" t="s">
        <v>11</v>
      </c>
      <c r="H69" t="s">
        <v>85</v>
      </c>
      <c r="I69">
        <v>6</v>
      </c>
      <c r="J69" t="s">
        <v>143</v>
      </c>
      <c r="K69" t="s">
        <v>2062</v>
      </c>
      <c r="L69" t="str">
        <f t="shared" si="0"/>
        <v>3168Z1-21FLCEN G4CE0202</v>
      </c>
      <c r="M69" t="s">
        <v>1200</v>
      </c>
      <c r="N69">
        <v>28.534099988000001</v>
      </c>
      <c r="O69">
        <v>-81.378200000000007</v>
      </c>
      <c r="P69">
        <v>0</v>
      </c>
      <c r="Q69" t="s">
        <v>2613</v>
      </c>
      <c r="R69" t="s">
        <v>2692</v>
      </c>
    </row>
    <row r="70" spans="1:18" x14ac:dyDescent="0.25">
      <c r="A70" t="s">
        <v>80</v>
      </c>
      <c r="B70" t="s">
        <v>81</v>
      </c>
      <c r="C70" t="s">
        <v>1287</v>
      </c>
      <c r="D70" s="53" t="s">
        <v>144</v>
      </c>
      <c r="E70" t="s">
        <v>9</v>
      </c>
      <c r="F70" t="s">
        <v>107</v>
      </c>
      <c r="G70" t="s">
        <v>11</v>
      </c>
      <c r="H70" t="s">
        <v>73</v>
      </c>
      <c r="I70">
        <v>6</v>
      </c>
      <c r="J70" t="s">
        <v>145</v>
      </c>
      <c r="K70" t="s">
        <v>2063</v>
      </c>
      <c r="L70" t="str">
        <f t="shared" si="0"/>
        <v>3169G2-21FLCEN 26011433</v>
      </c>
      <c r="M70" t="s">
        <v>1200</v>
      </c>
      <c r="N70">
        <v>28.519500000000001</v>
      </c>
      <c r="O70">
        <v>-81.463200000000001</v>
      </c>
      <c r="P70">
        <v>0</v>
      </c>
      <c r="Q70" t="s">
        <v>2614</v>
      </c>
      <c r="R70" t="s">
        <v>2690</v>
      </c>
    </row>
    <row r="71" spans="1:18" x14ac:dyDescent="0.25">
      <c r="A71" t="s">
        <v>80</v>
      </c>
      <c r="B71" t="s">
        <v>81</v>
      </c>
      <c r="C71" t="s">
        <v>1287</v>
      </c>
      <c r="D71" s="53" t="s">
        <v>144</v>
      </c>
      <c r="E71" t="s">
        <v>9</v>
      </c>
      <c r="F71" t="s">
        <v>107</v>
      </c>
      <c r="G71" t="s">
        <v>11</v>
      </c>
      <c r="H71" t="s">
        <v>85</v>
      </c>
      <c r="I71">
        <v>6</v>
      </c>
      <c r="J71" t="s">
        <v>145</v>
      </c>
      <c r="K71" t="s">
        <v>2063</v>
      </c>
      <c r="L71" t="str">
        <f t="shared" si="0"/>
        <v>3169G2-21FLCEN 26011433</v>
      </c>
      <c r="M71" t="s">
        <v>1200</v>
      </c>
      <c r="N71">
        <v>28.519500000000001</v>
      </c>
      <c r="O71">
        <v>-81.463200000000001</v>
      </c>
      <c r="P71">
        <v>0</v>
      </c>
      <c r="Q71" t="s">
        <v>2614</v>
      </c>
      <c r="R71" t="s">
        <v>2690</v>
      </c>
    </row>
    <row r="72" spans="1:18" x14ac:dyDescent="0.25">
      <c r="A72" t="s">
        <v>80</v>
      </c>
      <c r="B72" t="s">
        <v>81</v>
      </c>
      <c r="C72" t="s">
        <v>1288</v>
      </c>
      <c r="D72" s="53" t="s">
        <v>146</v>
      </c>
      <c r="E72" t="s">
        <v>9</v>
      </c>
      <c r="F72" t="s">
        <v>107</v>
      </c>
      <c r="G72" t="s">
        <v>11</v>
      </c>
      <c r="H72" t="s">
        <v>85</v>
      </c>
      <c r="I72">
        <v>6</v>
      </c>
      <c r="J72" t="s">
        <v>147</v>
      </c>
      <c r="K72" t="s">
        <v>2064</v>
      </c>
      <c r="L72" t="str">
        <f t="shared" si="0"/>
        <v>3169G5-21FLCEN G4CE0238</v>
      </c>
      <c r="M72" t="s">
        <v>1200</v>
      </c>
      <c r="N72">
        <v>28.524721988</v>
      </c>
      <c r="O72">
        <v>-81.423056000000003</v>
      </c>
      <c r="P72">
        <v>0</v>
      </c>
      <c r="Q72" t="s">
        <v>2613</v>
      </c>
      <c r="R72" t="s">
        <v>2690</v>
      </c>
    </row>
    <row r="73" spans="1:18" x14ac:dyDescent="0.25">
      <c r="A73" t="s">
        <v>80</v>
      </c>
      <c r="B73" t="s">
        <v>81</v>
      </c>
      <c r="C73" t="s">
        <v>1289</v>
      </c>
      <c r="D73" s="53" t="s">
        <v>148</v>
      </c>
      <c r="E73" t="s">
        <v>9</v>
      </c>
      <c r="F73" t="s">
        <v>107</v>
      </c>
      <c r="G73" t="s">
        <v>11</v>
      </c>
      <c r="H73" t="s">
        <v>85</v>
      </c>
      <c r="I73">
        <v>6</v>
      </c>
      <c r="J73" t="s">
        <v>149</v>
      </c>
      <c r="K73" t="s">
        <v>2065</v>
      </c>
      <c r="L73" t="str">
        <f t="shared" si="0"/>
        <v>3169G7-21FLCEN HABCE0165</v>
      </c>
      <c r="M73" t="s">
        <v>1200</v>
      </c>
      <c r="N73">
        <v>28.536063987999999</v>
      </c>
      <c r="O73">
        <v>-81.413233000000005</v>
      </c>
      <c r="P73">
        <v>0</v>
      </c>
      <c r="Q73" t="s">
        <v>2614</v>
      </c>
      <c r="R73" t="s">
        <v>2690</v>
      </c>
    </row>
    <row r="74" spans="1:18" x14ac:dyDescent="0.25">
      <c r="A74" t="s">
        <v>80</v>
      </c>
      <c r="B74" t="s">
        <v>81</v>
      </c>
      <c r="C74" t="s">
        <v>1290</v>
      </c>
      <c r="D74" s="53" t="s">
        <v>150</v>
      </c>
      <c r="E74" t="s">
        <v>9</v>
      </c>
      <c r="F74" t="s">
        <v>107</v>
      </c>
      <c r="G74" t="s">
        <v>11</v>
      </c>
      <c r="H74" t="s">
        <v>85</v>
      </c>
      <c r="I74">
        <v>6</v>
      </c>
      <c r="J74" t="s">
        <v>151</v>
      </c>
      <c r="K74" t="s">
        <v>2066</v>
      </c>
      <c r="L74" t="str">
        <f t="shared" si="0"/>
        <v>3170L-21FLCEN G4CE0155</v>
      </c>
      <c r="M74" t="s">
        <v>1200</v>
      </c>
      <c r="N74">
        <v>28.461152680000001</v>
      </c>
      <c r="O74">
        <v>-81.642765620000006</v>
      </c>
      <c r="P74">
        <v>0</v>
      </c>
      <c r="Q74" t="s">
        <v>2613</v>
      </c>
      <c r="R74" t="s">
        <v>2690</v>
      </c>
    </row>
    <row r="75" spans="1:18" x14ac:dyDescent="0.25">
      <c r="A75" t="s">
        <v>80</v>
      </c>
      <c r="B75" t="s">
        <v>81</v>
      </c>
      <c r="C75" t="s">
        <v>1291</v>
      </c>
      <c r="D75" s="53" t="s">
        <v>106</v>
      </c>
      <c r="E75" t="s">
        <v>9</v>
      </c>
      <c r="F75" t="s">
        <v>107</v>
      </c>
      <c r="G75" t="s">
        <v>11</v>
      </c>
      <c r="H75" t="s">
        <v>85</v>
      </c>
      <c r="I75">
        <v>6</v>
      </c>
      <c r="J75" t="s">
        <v>108</v>
      </c>
      <c r="K75" t="s">
        <v>2067</v>
      </c>
      <c r="L75" t="str">
        <f t="shared" si="0"/>
        <v>2995-21FLCEN G2CE0080</v>
      </c>
      <c r="M75" t="s">
        <v>1197</v>
      </c>
      <c r="N75">
        <v>28.67961</v>
      </c>
      <c r="O75">
        <v>-81.196330000000003</v>
      </c>
      <c r="P75">
        <v>0</v>
      </c>
      <c r="Q75" t="s">
        <v>2614</v>
      </c>
      <c r="R75" t="s">
        <v>2692</v>
      </c>
    </row>
    <row r="76" spans="1:18" x14ac:dyDescent="0.25">
      <c r="A76" t="s">
        <v>80</v>
      </c>
      <c r="B76" t="s">
        <v>81</v>
      </c>
      <c r="C76" t="s">
        <v>1292</v>
      </c>
      <c r="D76" s="53" t="s">
        <v>115</v>
      </c>
      <c r="E76" t="s">
        <v>9</v>
      </c>
      <c r="F76" t="s">
        <v>107</v>
      </c>
      <c r="G76" t="s">
        <v>11</v>
      </c>
      <c r="H76" t="s">
        <v>85</v>
      </c>
      <c r="I76">
        <v>6</v>
      </c>
      <c r="J76" t="s">
        <v>116</v>
      </c>
      <c r="K76" t="s">
        <v>2068</v>
      </c>
      <c r="L76" t="str">
        <f t="shared" si="0"/>
        <v>2994V1-21FLCEN G2CE0214</v>
      </c>
      <c r="M76" t="s">
        <v>1197</v>
      </c>
      <c r="N76">
        <v>28.662469999999999</v>
      </c>
      <c r="O76">
        <v>-81.323007000000004</v>
      </c>
      <c r="P76">
        <v>0</v>
      </c>
      <c r="Q76" t="s">
        <v>2613</v>
      </c>
      <c r="R76" t="s">
        <v>2692</v>
      </c>
    </row>
    <row r="77" spans="1:18" x14ac:dyDescent="0.25">
      <c r="A77" t="s">
        <v>80</v>
      </c>
      <c r="B77" t="s">
        <v>81</v>
      </c>
      <c r="C77" t="s">
        <v>1275</v>
      </c>
      <c r="D77" s="53" t="s">
        <v>119</v>
      </c>
      <c r="E77" t="s">
        <v>9</v>
      </c>
      <c r="F77" t="s">
        <v>107</v>
      </c>
      <c r="G77" t="s">
        <v>11</v>
      </c>
      <c r="H77" t="s">
        <v>85</v>
      </c>
      <c r="I77">
        <v>6</v>
      </c>
      <c r="J77" t="s">
        <v>120</v>
      </c>
      <c r="K77" t="s">
        <v>2069</v>
      </c>
      <c r="L77" t="str">
        <f t="shared" si="0"/>
        <v>2998D-21FLCEN G2CE0278</v>
      </c>
      <c r="M77" t="s">
        <v>1197</v>
      </c>
      <c r="N77">
        <v>28.678824987999999</v>
      </c>
      <c r="O77">
        <v>-81.365375</v>
      </c>
      <c r="P77">
        <v>0</v>
      </c>
      <c r="Q77" t="s">
        <v>2613</v>
      </c>
      <c r="R77" t="s">
        <v>2692</v>
      </c>
    </row>
    <row r="78" spans="1:18" x14ac:dyDescent="0.25">
      <c r="A78" t="s">
        <v>80</v>
      </c>
      <c r="B78" t="s">
        <v>81</v>
      </c>
      <c r="C78" t="s">
        <v>1293</v>
      </c>
      <c r="D78" s="53" t="s">
        <v>121</v>
      </c>
      <c r="E78" t="s">
        <v>9</v>
      </c>
      <c r="F78" t="s">
        <v>107</v>
      </c>
      <c r="G78" t="s">
        <v>11</v>
      </c>
      <c r="H78" t="s">
        <v>85</v>
      </c>
      <c r="I78">
        <v>6</v>
      </c>
      <c r="J78" t="s">
        <v>122</v>
      </c>
      <c r="K78" t="s">
        <v>2070</v>
      </c>
      <c r="L78" t="str">
        <f t="shared" si="0"/>
        <v>2999B-21FLCEN G2CE0068</v>
      </c>
      <c r="M78" t="s">
        <v>1197</v>
      </c>
      <c r="N78">
        <v>28.627787000000001</v>
      </c>
      <c r="O78">
        <v>-81.264049</v>
      </c>
      <c r="P78">
        <v>0</v>
      </c>
      <c r="Q78" t="s">
        <v>2614</v>
      </c>
      <c r="R78" t="s">
        <v>2692</v>
      </c>
    </row>
    <row r="79" spans="1:18" x14ac:dyDescent="0.25">
      <c r="A79" t="s">
        <v>80</v>
      </c>
      <c r="B79" t="s">
        <v>81</v>
      </c>
      <c r="C79" t="s">
        <v>1294</v>
      </c>
      <c r="D79" s="53" t="s">
        <v>125</v>
      </c>
      <c r="E79" t="s">
        <v>9</v>
      </c>
      <c r="F79" t="s">
        <v>107</v>
      </c>
      <c r="G79" t="s">
        <v>11</v>
      </c>
      <c r="H79" t="s">
        <v>85</v>
      </c>
      <c r="I79">
        <v>6</v>
      </c>
      <c r="J79" t="s">
        <v>126</v>
      </c>
      <c r="K79" t="s">
        <v>2071</v>
      </c>
      <c r="L79" t="str">
        <f t="shared" si="0"/>
        <v>3003D-21FLSEM KIW</v>
      </c>
      <c r="M79" t="s">
        <v>1197</v>
      </c>
      <c r="N79">
        <v>28.648658260000001</v>
      </c>
      <c r="O79">
        <v>-81.103669490000001</v>
      </c>
      <c r="P79">
        <v>0</v>
      </c>
      <c r="Q79" t="s">
        <v>2614</v>
      </c>
      <c r="R79" t="s">
        <v>2692</v>
      </c>
    </row>
    <row r="80" spans="1:18" x14ac:dyDescent="0.25">
      <c r="A80" t="s">
        <v>80</v>
      </c>
      <c r="B80" t="s">
        <v>81</v>
      </c>
      <c r="C80" t="s">
        <v>1295</v>
      </c>
      <c r="D80" s="53" t="s">
        <v>2693</v>
      </c>
      <c r="E80" t="s">
        <v>9</v>
      </c>
      <c r="F80" t="s">
        <v>156</v>
      </c>
      <c r="G80" t="s">
        <v>11</v>
      </c>
      <c r="H80" t="s">
        <v>85</v>
      </c>
      <c r="I80">
        <v>6</v>
      </c>
      <c r="J80" t="s">
        <v>2694</v>
      </c>
      <c r="K80" t="s">
        <v>2695</v>
      </c>
      <c r="L80" t="str">
        <f t="shared" ref="L80" si="6">_xlfn.CONCAT(D80:E80,J80)</f>
        <v>1356B-21FLSWFD23119</v>
      </c>
      <c r="M80" t="s">
        <v>1202</v>
      </c>
      <c r="N80">
        <v>28.785605556</v>
      </c>
      <c r="O80">
        <v>-82.045591669999993</v>
      </c>
      <c r="P80">
        <v>1</v>
      </c>
      <c r="Q80" t="s">
        <v>2614</v>
      </c>
      <c r="R80" t="s">
        <v>2690</v>
      </c>
    </row>
    <row r="81" spans="1:18" x14ac:dyDescent="0.25">
      <c r="A81" t="s">
        <v>80</v>
      </c>
      <c r="B81" t="s">
        <v>81</v>
      </c>
      <c r="C81" t="s">
        <v>1295</v>
      </c>
      <c r="D81" s="53" t="s">
        <v>160</v>
      </c>
      <c r="E81" t="s">
        <v>9</v>
      </c>
      <c r="F81" t="s">
        <v>156</v>
      </c>
      <c r="G81" t="s">
        <v>11</v>
      </c>
      <c r="H81" t="s">
        <v>85</v>
      </c>
      <c r="I81">
        <v>6</v>
      </c>
      <c r="J81" t="s">
        <v>161</v>
      </c>
      <c r="K81" t="s">
        <v>161</v>
      </c>
      <c r="L81" t="str">
        <f t="shared" si="0"/>
        <v>1356C-N28.77971,W-82.04342</v>
      </c>
      <c r="M81" t="s">
        <v>1202</v>
      </c>
      <c r="N81">
        <v>28.779710000000001</v>
      </c>
      <c r="O81">
        <v>-82.043419999999998</v>
      </c>
      <c r="P81">
        <v>1</v>
      </c>
      <c r="Q81" t="s">
        <v>2614</v>
      </c>
      <c r="R81" t="s">
        <v>2690</v>
      </c>
    </row>
    <row r="82" spans="1:18" x14ac:dyDescent="0.25">
      <c r="A82" t="s">
        <v>80</v>
      </c>
      <c r="B82" t="s">
        <v>81</v>
      </c>
      <c r="C82" t="s">
        <v>1296</v>
      </c>
      <c r="D82" s="53" t="s">
        <v>162</v>
      </c>
      <c r="E82" t="s">
        <v>9</v>
      </c>
      <c r="F82" t="s">
        <v>156</v>
      </c>
      <c r="G82" t="s">
        <v>11</v>
      </c>
      <c r="H82" t="s">
        <v>85</v>
      </c>
      <c r="I82">
        <v>6</v>
      </c>
      <c r="J82" t="s">
        <v>163</v>
      </c>
      <c r="K82" t="s">
        <v>2072</v>
      </c>
      <c r="L82" t="str">
        <f t="shared" si="0"/>
        <v>2905B-112WRD  02236147</v>
      </c>
      <c r="M82" t="s">
        <v>1199</v>
      </c>
      <c r="N82">
        <v>29.218865999999998</v>
      </c>
      <c r="O82">
        <v>-81.659799300000003</v>
      </c>
      <c r="P82">
        <v>0</v>
      </c>
      <c r="Q82" t="s">
        <v>2614</v>
      </c>
      <c r="R82" t="s">
        <v>2692</v>
      </c>
    </row>
    <row r="83" spans="1:18" x14ac:dyDescent="0.25">
      <c r="A83" t="s">
        <v>80</v>
      </c>
      <c r="B83" t="s">
        <v>81</v>
      </c>
      <c r="C83" t="s">
        <v>1297</v>
      </c>
      <c r="D83" s="53" t="s">
        <v>158</v>
      </c>
      <c r="E83" t="s">
        <v>9</v>
      </c>
      <c r="F83" t="s">
        <v>156</v>
      </c>
      <c r="G83" t="s">
        <v>11</v>
      </c>
      <c r="H83" t="s">
        <v>85</v>
      </c>
      <c r="I83">
        <v>6</v>
      </c>
      <c r="J83" t="s">
        <v>159</v>
      </c>
      <c r="K83" t="s">
        <v>2073</v>
      </c>
      <c r="L83" t="str">
        <f t="shared" si="0"/>
        <v>1346A-112WRD  285207082054101</v>
      </c>
      <c r="M83" t="s">
        <v>1202</v>
      </c>
      <c r="N83">
        <v>28.868600000000001</v>
      </c>
      <c r="O83">
        <v>-82.094700000000003</v>
      </c>
      <c r="P83">
        <v>0</v>
      </c>
      <c r="Q83" t="s">
        <v>2614</v>
      </c>
      <c r="R83" t="s">
        <v>2690</v>
      </c>
    </row>
    <row r="84" spans="1:18" x14ac:dyDescent="0.25">
      <c r="A84" t="s">
        <v>80</v>
      </c>
      <c r="B84" t="s">
        <v>81</v>
      </c>
      <c r="C84" t="s">
        <v>1298</v>
      </c>
      <c r="D84" s="53" t="s">
        <v>155</v>
      </c>
      <c r="E84" t="s">
        <v>9</v>
      </c>
      <c r="F84" t="s">
        <v>156</v>
      </c>
      <c r="G84" t="s">
        <v>11</v>
      </c>
      <c r="H84" t="s">
        <v>85</v>
      </c>
      <c r="I84">
        <v>6</v>
      </c>
      <c r="J84" t="s">
        <v>157</v>
      </c>
      <c r="K84" t="s">
        <v>2074</v>
      </c>
      <c r="L84" t="str">
        <f t="shared" si="0"/>
        <v>28933-21FLCEN G2CE0242</v>
      </c>
      <c r="M84" t="s">
        <v>1195</v>
      </c>
      <c r="N84">
        <v>28.947555988000001</v>
      </c>
      <c r="O84">
        <v>-81.339568999999997</v>
      </c>
      <c r="P84">
        <v>0</v>
      </c>
      <c r="Q84" t="s">
        <v>2613</v>
      </c>
      <c r="R84" t="s">
        <v>2692</v>
      </c>
    </row>
    <row r="85" spans="1:18" x14ac:dyDescent="0.25">
      <c r="A85" t="s">
        <v>80</v>
      </c>
      <c r="B85" t="s">
        <v>81</v>
      </c>
      <c r="C85" t="s">
        <v>1298</v>
      </c>
      <c r="D85" s="53" t="s">
        <v>155</v>
      </c>
      <c r="E85" t="s">
        <v>9</v>
      </c>
      <c r="F85" t="s">
        <v>156</v>
      </c>
      <c r="G85" t="s">
        <v>11</v>
      </c>
      <c r="H85" t="s">
        <v>86</v>
      </c>
      <c r="I85">
        <v>6</v>
      </c>
      <c r="J85" t="s">
        <v>157</v>
      </c>
      <c r="K85" t="s">
        <v>2074</v>
      </c>
      <c r="L85" t="str">
        <f t="shared" si="0"/>
        <v>28933-21FLCEN G2CE0242</v>
      </c>
      <c r="M85" t="s">
        <v>1195</v>
      </c>
      <c r="N85">
        <v>28.947555988000001</v>
      </c>
      <c r="O85">
        <v>-81.339568999999997</v>
      </c>
      <c r="P85">
        <v>0</v>
      </c>
      <c r="Q85" t="s">
        <v>2613</v>
      </c>
      <c r="R85" t="s">
        <v>2692</v>
      </c>
    </row>
    <row r="86" spans="1:18" x14ac:dyDescent="0.25">
      <c r="A86" t="s">
        <v>80</v>
      </c>
      <c r="B86" t="s">
        <v>81</v>
      </c>
      <c r="C86" t="s">
        <v>1298</v>
      </c>
      <c r="D86" s="53" t="s">
        <v>155</v>
      </c>
      <c r="E86" t="s">
        <v>9</v>
      </c>
      <c r="F86" t="s">
        <v>156</v>
      </c>
      <c r="G86" t="s">
        <v>11</v>
      </c>
      <c r="H86" t="s">
        <v>87</v>
      </c>
      <c r="I86">
        <v>6</v>
      </c>
      <c r="J86" t="s">
        <v>157</v>
      </c>
      <c r="K86" t="s">
        <v>2074</v>
      </c>
      <c r="L86" t="str">
        <f t="shared" si="0"/>
        <v>28933-21FLCEN G2CE0242</v>
      </c>
      <c r="M86" t="s">
        <v>1195</v>
      </c>
      <c r="N86">
        <v>28.947555988000001</v>
      </c>
      <c r="O86">
        <v>-81.339568999999997</v>
      </c>
      <c r="P86">
        <v>0</v>
      </c>
      <c r="Q86" t="s">
        <v>2613</v>
      </c>
      <c r="R86" t="s">
        <v>2692</v>
      </c>
    </row>
    <row r="87" spans="1:18" x14ac:dyDescent="0.25">
      <c r="A87" t="s">
        <v>80</v>
      </c>
      <c r="B87" t="s">
        <v>81</v>
      </c>
      <c r="C87" t="s">
        <v>1298</v>
      </c>
      <c r="D87" s="53" t="s">
        <v>155</v>
      </c>
      <c r="E87" t="s">
        <v>9</v>
      </c>
      <c r="F87" t="s">
        <v>156</v>
      </c>
      <c r="G87" t="s">
        <v>11</v>
      </c>
      <c r="H87" t="s">
        <v>88</v>
      </c>
      <c r="I87">
        <v>6</v>
      </c>
      <c r="J87" t="s">
        <v>157</v>
      </c>
      <c r="K87" t="s">
        <v>2074</v>
      </c>
      <c r="L87" t="str">
        <f t="shared" si="0"/>
        <v>28933-21FLCEN G2CE0242</v>
      </c>
      <c r="M87" t="s">
        <v>1195</v>
      </c>
      <c r="N87">
        <v>28.947555988000001</v>
      </c>
      <c r="O87">
        <v>-81.339568999999997</v>
      </c>
      <c r="P87">
        <v>0</v>
      </c>
      <c r="Q87" t="s">
        <v>2613</v>
      </c>
      <c r="R87" t="s">
        <v>2692</v>
      </c>
    </row>
    <row r="88" spans="1:18" x14ac:dyDescent="0.25">
      <c r="A88" t="s">
        <v>80</v>
      </c>
      <c r="B88" t="s">
        <v>81</v>
      </c>
      <c r="C88" t="s">
        <v>1299</v>
      </c>
      <c r="D88" s="53" t="s">
        <v>179</v>
      </c>
      <c r="E88" t="s">
        <v>9</v>
      </c>
      <c r="F88" t="s">
        <v>10</v>
      </c>
      <c r="G88" t="s">
        <v>11</v>
      </c>
      <c r="H88" t="s">
        <v>73</v>
      </c>
      <c r="I88">
        <v>6</v>
      </c>
      <c r="J88" t="s">
        <v>180</v>
      </c>
      <c r="K88" t="s">
        <v>180</v>
      </c>
      <c r="L88" t="str">
        <f t="shared" ref="L88:L158" si="7">_xlfn.CONCAT(D88:E88,J88)</f>
        <v>2947-N28.9417382, W-80.941904</v>
      </c>
      <c r="M88" t="s">
        <v>1195</v>
      </c>
      <c r="N88">
        <v>28.9417382</v>
      </c>
      <c r="O88">
        <v>-80.941903999999994</v>
      </c>
      <c r="P88">
        <v>0</v>
      </c>
      <c r="Q88" t="s">
        <v>2614</v>
      </c>
      <c r="R88" t="s">
        <v>2688</v>
      </c>
    </row>
    <row r="89" spans="1:18" x14ac:dyDescent="0.25">
      <c r="A89" t="s">
        <v>80</v>
      </c>
      <c r="B89" t="s">
        <v>81</v>
      </c>
      <c r="C89" t="s">
        <v>1299</v>
      </c>
      <c r="D89" s="53" t="s">
        <v>179</v>
      </c>
      <c r="E89" t="s">
        <v>9</v>
      </c>
      <c r="F89" t="s">
        <v>10</v>
      </c>
      <c r="G89" t="s">
        <v>11</v>
      </c>
      <c r="H89" t="s">
        <v>91</v>
      </c>
      <c r="I89">
        <v>6</v>
      </c>
      <c r="J89" t="s">
        <v>180</v>
      </c>
      <c r="K89" t="s">
        <v>180</v>
      </c>
      <c r="L89" t="str">
        <f t="shared" si="7"/>
        <v>2947-N28.9417382, W-80.941904</v>
      </c>
      <c r="M89" t="s">
        <v>1195</v>
      </c>
      <c r="N89">
        <v>28.9417382</v>
      </c>
      <c r="O89">
        <v>-80.941903999999994</v>
      </c>
      <c r="P89">
        <v>0</v>
      </c>
      <c r="Q89" t="s">
        <v>2614</v>
      </c>
      <c r="R89" t="s">
        <v>2688</v>
      </c>
    </row>
    <row r="90" spans="1:18" x14ac:dyDescent="0.25">
      <c r="A90" t="s">
        <v>80</v>
      </c>
      <c r="B90" t="s">
        <v>81</v>
      </c>
      <c r="C90" t="s">
        <v>1299</v>
      </c>
      <c r="D90" s="53" t="s">
        <v>179</v>
      </c>
      <c r="E90" t="s">
        <v>9</v>
      </c>
      <c r="F90" t="s">
        <v>10</v>
      </c>
      <c r="G90" t="s">
        <v>11</v>
      </c>
      <c r="H90" t="s">
        <v>85</v>
      </c>
      <c r="I90">
        <v>6</v>
      </c>
      <c r="J90" t="s">
        <v>180</v>
      </c>
      <c r="K90" t="s">
        <v>180</v>
      </c>
      <c r="L90" t="str">
        <f t="shared" si="7"/>
        <v>2947-N28.9417382, W-80.941904</v>
      </c>
      <c r="M90" t="s">
        <v>1195</v>
      </c>
      <c r="N90">
        <v>28.9417382</v>
      </c>
      <c r="O90">
        <v>-80.941903999999994</v>
      </c>
      <c r="P90">
        <v>0</v>
      </c>
      <c r="Q90" t="s">
        <v>2614</v>
      </c>
      <c r="R90" t="s">
        <v>2688</v>
      </c>
    </row>
    <row r="91" spans="1:18" x14ac:dyDescent="0.25">
      <c r="A91" t="s">
        <v>80</v>
      </c>
      <c r="B91" t="s">
        <v>81</v>
      </c>
      <c r="C91" t="s">
        <v>1299</v>
      </c>
      <c r="D91" s="53" t="s">
        <v>179</v>
      </c>
      <c r="E91" t="s">
        <v>9</v>
      </c>
      <c r="F91" t="s">
        <v>10</v>
      </c>
      <c r="G91" t="s">
        <v>11</v>
      </c>
      <c r="H91" t="s">
        <v>92</v>
      </c>
      <c r="I91">
        <v>6</v>
      </c>
      <c r="J91" t="s">
        <v>180</v>
      </c>
      <c r="K91" t="s">
        <v>180</v>
      </c>
      <c r="L91" t="str">
        <f t="shared" si="7"/>
        <v>2947-N28.9417382, W-80.941904</v>
      </c>
      <c r="M91" t="s">
        <v>1195</v>
      </c>
      <c r="N91">
        <v>28.9417382</v>
      </c>
      <c r="O91">
        <v>-80.941903999999994</v>
      </c>
      <c r="P91">
        <v>0</v>
      </c>
      <c r="Q91" t="s">
        <v>2614</v>
      </c>
      <c r="R91" t="s">
        <v>2688</v>
      </c>
    </row>
    <row r="92" spans="1:18" x14ac:dyDescent="0.25">
      <c r="A92" t="s">
        <v>80</v>
      </c>
      <c r="B92" t="s">
        <v>81</v>
      </c>
      <c r="C92" t="s">
        <v>1300</v>
      </c>
      <c r="D92" s="53" t="s">
        <v>201</v>
      </c>
      <c r="E92" t="s">
        <v>9</v>
      </c>
      <c r="F92" t="s">
        <v>10</v>
      </c>
      <c r="G92" t="s">
        <v>11</v>
      </c>
      <c r="H92" t="s">
        <v>73</v>
      </c>
      <c r="I92">
        <v>6</v>
      </c>
      <c r="J92" t="s">
        <v>2847</v>
      </c>
      <c r="K92" t="s">
        <v>2847</v>
      </c>
      <c r="L92" t="str">
        <f t="shared" si="7"/>
        <v>3077-28.187745,-80.6596057</v>
      </c>
      <c r="M92" t="s">
        <v>1196</v>
      </c>
      <c r="N92">
        <v>28.187745</v>
      </c>
      <c r="O92">
        <v>-80.6596057</v>
      </c>
      <c r="P92">
        <v>0</v>
      </c>
      <c r="Q92" t="s">
        <v>2614</v>
      </c>
      <c r="R92" t="s">
        <v>2688</v>
      </c>
    </row>
    <row r="93" spans="1:18" x14ac:dyDescent="0.25">
      <c r="A93" t="s">
        <v>80</v>
      </c>
      <c r="B93" t="s">
        <v>81</v>
      </c>
      <c r="C93" t="s">
        <v>1300</v>
      </c>
      <c r="D93" s="53" t="s">
        <v>201</v>
      </c>
      <c r="E93" t="s">
        <v>9</v>
      </c>
      <c r="F93" t="s">
        <v>10</v>
      </c>
      <c r="G93" t="s">
        <v>11</v>
      </c>
      <c r="H93" t="s">
        <v>91</v>
      </c>
      <c r="I93">
        <v>6</v>
      </c>
      <c r="J93" t="s">
        <v>2847</v>
      </c>
      <c r="K93" t="s">
        <v>2847</v>
      </c>
      <c r="L93" t="str">
        <f t="shared" si="7"/>
        <v>3077-28.187745,-80.6596057</v>
      </c>
      <c r="M93" t="s">
        <v>1196</v>
      </c>
      <c r="N93">
        <v>28.187745</v>
      </c>
      <c r="O93">
        <v>-80.6596057</v>
      </c>
      <c r="P93">
        <v>0</v>
      </c>
      <c r="Q93" t="s">
        <v>2614</v>
      </c>
      <c r="R93" t="s">
        <v>2688</v>
      </c>
    </row>
    <row r="94" spans="1:18" x14ac:dyDescent="0.25">
      <c r="A94" t="s">
        <v>80</v>
      </c>
      <c r="B94" t="s">
        <v>81</v>
      </c>
      <c r="C94" t="s">
        <v>1300</v>
      </c>
      <c r="D94" s="53" t="s">
        <v>201</v>
      </c>
      <c r="E94" t="s">
        <v>9</v>
      </c>
      <c r="F94" t="s">
        <v>10</v>
      </c>
      <c r="G94" t="s">
        <v>11</v>
      </c>
      <c r="H94" t="s">
        <v>85</v>
      </c>
      <c r="I94">
        <v>6</v>
      </c>
      <c r="J94" t="s">
        <v>2847</v>
      </c>
      <c r="K94" t="s">
        <v>2847</v>
      </c>
      <c r="L94" t="str">
        <f>_xlfn.CONCAT(D94:E94,J94)</f>
        <v>3077-28.187745,-80.6596057</v>
      </c>
      <c r="M94" t="s">
        <v>1196</v>
      </c>
      <c r="N94">
        <v>28.187745</v>
      </c>
      <c r="O94">
        <v>-80.6596057</v>
      </c>
      <c r="P94">
        <v>0</v>
      </c>
      <c r="Q94" t="s">
        <v>2614</v>
      </c>
      <c r="R94" t="s">
        <v>2688</v>
      </c>
    </row>
    <row r="95" spans="1:18" x14ac:dyDescent="0.25">
      <c r="A95" t="s">
        <v>80</v>
      </c>
      <c r="B95" t="s">
        <v>81</v>
      </c>
      <c r="C95" t="s">
        <v>1300</v>
      </c>
      <c r="D95" s="53" t="s">
        <v>201</v>
      </c>
      <c r="E95" t="s">
        <v>9</v>
      </c>
      <c r="F95" t="s">
        <v>10</v>
      </c>
      <c r="G95" t="s">
        <v>11</v>
      </c>
      <c r="H95" t="s">
        <v>92</v>
      </c>
      <c r="I95">
        <v>6</v>
      </c>
      <c r="J95" t="s">
        <v>2847</v>
      </c>
      <c r="K95" t="s">
        <v>2847</v>
      </c>
      <c r="L95" t="str">
        <f t="shared" si="7"/>
        <v>3077-28.187745,-80.6596057</v>
      </c>
      <c r="M95" t="s">
        <v>1196</v>
      </c>
      <c r="N95">
        <v>28.187745</v>
      </c>
      <c r="O95">
        <v>-80.6596057</v>
      </c>
      <c r="P95">
        <v>0</v>
      </c>
      <c r="Q95" t="s">
        <v>2614</v>
      </c>
      <c r="R95" t="s">
        <v>2688</v>
      </c>
    </row>
    <row r="96" spans="1:18" x14ac:dyDescent="0.25">
      <c r="A96" t="s">
        <v>80</v>
      </c>
      <c r="B96" t="s">
        <v>81</v>
      </c>
      <c r="C96" t="s">
        <v>1301</v>
      </c>
      <c r="D96" s="53" t="s">
        <v>214</v>
      </c>
      <c r="E96" t="s">
        <v>9</v>
      </c>
      <c r="F96" t="s">
        <v>10</v>
      </c>
      <c r="G96" t="s">
        <v>11</v>
      </c>
      <c r="H96" t="s">
        <v>73</v>
      </c>
      <c r="I96">
        <v>6</v>
      </c>
      <c r="J96" t="s">
        <v>216</v>
      </c>
      <c r="K96" t="s">
        <v>216</v>
      </c>
      <c r="L96" t="str">
        <f t="shared" si="7"/>
        <v>2893EC-N28.808477,W-81.285966</v>
      </c>
      <c r="M96" t="s">
        <v>1197</v>
      </c>
      <c r="N96">
        <v>28.808477</v>
      </c>
      <c r="O96">
        <v>-81.285966000000002</v>
      </c>
      <c r="P96">
        <v>0</v>
      </c>
      <c r="Q96" t="s">
        <v>2614</v>
      </c>
      <c r="R96" t="s">
        <v>2692</v>
      </c>
    </row>
    <row r="97" spans="1:18" x14ac:dyDescent="0.25">
      <c r="A97" t="s">
        <v>80</v>
      </c>
      <c r="B97" t="s">
        <v>81</v>
      </c>
      <c r="C97" t="s">
        <v>1302</v>
      </c>
      <c r="D97" s="53" t="s">
        <v>217</v>
      </c>
      <c r="E97" t="s">
        <v>9</v>
      </c>
      <c r="F97" t="s">
        <v>10</v>
      </c>
      <c r="G97" t="s">
        <v>11</v>
      </c>
      <c r="H97" t="s">
        <v>73</v>
      </c>
      <c r="I97">
        <v>6</v>
      </c>
      <c r="J97" t="s">
        <v>220</v>
      </c>
      <c r="K97" t="s">
        <v>220</v>
      </c>
      <c r="L97" t="str">
        <f t="shared" si="7"/>
        <v>2893O1-N28.157162,W-80.720882</v>
      </c>
      <c r="M97" t="s">
        <v>1196</v>
      </c>
      <c r="N97">
        <v>28.157162</v>
      </c>
      <c r="O97">
        <v>-80.720882000000003</v>
      </c>
      <c r="P97">
        <v>0</v>
      </c>
      <c r="Q97" t="s">
        <v>2614</v>
      </c>
      <c r="R97" t="s">
        <v>2689</v>
      </c>
    </row>
    <row r="98" spans="1:18" x14ac:dyDescent="0.25">
      <c r="A98" t="s">
        <v>80</v>
      </c>
      <c r="B98" t="s">
        <v>81</v>
      </c>
      <c r="C98" t="s">
        <v>1303</v>
      </c>
      <c r="D98" s="53" t="s">
        <v>193</v>
      </c>
      <c r="E98" t="s">
        <v>9</v>
      </c>
      <c r="F98" t="s">
        <v>10</v>
      </c>
      <c r="G98" t="s">
        <v>11</v>
      </c>
      <c r="H98" t="s">
        <v>73</v>
      </c>
      <c r="I98">
        <v>6</v>
      </c>
      <c r="J98" t="s">
        <v>194</v>
      </c>
      <c r="K98" t="s">
        <v>2075</v>
      </c>
      <c r="L98" t="str">
        <f t="shared" si="7"/>
        <v>3013-21FLCEN G3CE0054</v>
      </c>
      <c r="M98" t="s">
        <v>1196</v>
      </c>
      <c r="N98">
        <v>28.562124988000001</v>
      </c>
      <c r="O98">
        <v>-80.832441599999996</v>
      </c>
      <c r="P98">
        <v>0</v>
      </c>
      <c r="Q98" t="s">
        <v>2613</v>
      </c>
      <c r="R98" t="s">
        <v>2689</v>
      </c>
    </row>
    <row r="99" spans="1:18" x14ac:dyDescent="0.25">
      <c r="A99" t="s">
        <v>80</v>
      </c>
      <c r="B99" t="s">
        <v>81</v>
      </c>
      <c r="C99" t="s">
        <v>1303</v>
      </c>
      <c r="D99" s="53" t="s">
        <v>193</v>
      </c>
      <c r="E99" t="s">
        <v>9</v>
      </c>
      <c r="F99" t="s">
        <v>10</v>
      </c>
      <c r="G99" t="s">
        <v>11</v>
      </c>
      <c r="H99" t="s">
        <v>85</v>
      </c>
      <c r="I99">
        <v>6</v>
      </c>
      <c r="J99" t="s">
        <v>194</v>
      </c>
      <c r="K99" t="s">
        <v>2075</v>
      </c>
      <c r="L99" t="str">
        <f t="shared" si="7"/>
        <v>3013-21FLCEN G3CE0054</v>
      </c>
      <c r="M99" t="s">
        <v>1196</v>
      </c>
      <c r="N99">
        <v>28.562124988000001</v>
      </c>
      <c r="O99">
        <v>-80.832441599999996</v>
      </c>
      <c r="P99">
        <v>0</v>
      </c>
      <c r="Q99" t="s">
        <v>2613</v>
      </c>
      <c r="R99" t="s">
        <v>2689</v>
      </c>
    </row>
    <row r="100" spans="1:18" x14ac:dyDescent="0.25">
      <c r="A100" t="s">
        <v>80</v>
      </c>
      <c r="B100" t="s">
        <v>81</v>
      </c>
      <c r="C100" t="s">
        <v>1304</v>
      </c>
      <c r="D100" s="53" t="s">
        <v>202</v>
      </c>
      <c r="E100" t="s">
        <v>9</v>
      </c>
      <c r="F100" t="s">
        <v>10</v>
      </c>
      <c r="G100" t="s">
        <v>11</v>
      </c>
      <c r="H100" t="s">
        <v>73</v>
      </c>
      <c r="I100">
        <v>6</v>
      </c>
      <c r="J100" t="s">
        <v>203</v>
      </c>
      <c r="K100" t="s">
        <v>2076</v>
      </c>
      <c r="L100" t="str">
        <f t="shared" si="7"/>
        <v>3081-21FLCEN G5CE0078</v>
      </c>
      <c r="M100" t="s">
        <v>1196</v>
      </c>
      <c r="N100">
        <v>28.161253502000001</v>
      </c>
      <c r="O100">
        <v>-80.655293580000006</v>
      </c>
      <c r="P100">
        <v>0</v>
      </c>
      <c r="Q100" t="s">
        <v>2614</v>
      </c>
      <c r="R100" t="s">
        <v>2688</v>
      </c>
    </row>
    <row r="101" spans="1:18" x14ac:dyDescent="0.25">
      <c r="A101" t="s">
        <v>80</v>
      </c>
      <c r="B101" t="s">
        <v>81</v>
      </c>
      <c r="C101" t="s">
        <v>1304</v>
      </c>
      <c r="D101" s="53" t="s">
        <v>202</v>
      </c>
      <c r="E101" t="s">
        <v>9</v>
      </c>
      <c r="F101" t="s">
        <v>10</v>
      </c>
      <c r="G101" t="s">
        <v>11</v>
      </c>
      <c r="H101" t="s">
        <v>91</v>
      </c>
      <c r="I101">
        <v>6</v>
      </c>
      <c r="J101" t="s">
        <v>203</v>
      </c>
      <c r="K101" t="s">
        <v>2076</v>
      </c>
      <c r="L101" t="str">
        <f t="shared" si="7"/>
        <v>3081-21FLCEN G5CE0078</v>
      </c>
      <c r="M101" t="s">
        <v>1196</v>
      </c>
      <c r="N101">
        <v>28.161253502000001</v>
      </c>
      <c r="O101">
        <v>-80.655293580000006</v>
      </c>
      <c r="P101">
        <v>0</v>
      </c>
      <c r="Q101" t="s">
        <v>2614</v>
      </c>
      <c r="R101" t="s">
        <v>2688</v>
      </c>
    </row>
    <row r="102" spans="1:18" x14ac:dyDescent="0.25">
      <c r="A102" t="s">
        <v>80</v>
      </c>
      <c r="B102" t="s">
        <v>81</v>
      </c>
      <c r="C102" t="s">
        <v>1304</v>
      </c>
      <c r="D102" s="53" t="s">
        <v>202</v>
      </c>
      <c r="E102" t="s">
        <v>9</v>
      </c>
      <c r="F102" t="s">
        <v>10</v>
      </c>
      <c r="G102" t="s">
        <v>11</v>
      </c>
      <c r="H102" t="s">
        <v>85</v>
      </c>
      <c r="I102">
        <v>6</v>
      </c>
      <c r="J102" t="s">
        <v>203</v>
      </c>
      <c r="K102" t="s">
        <v>2076</v>
      </c>
      <c r="L102" t="str">
        <f t="shared" si="7"/>
        <v>3081-21FLCEN G5CE0078</v>
      </c>
      <c r="M102" t="s">
        <v>1196</v>
      </c>
      <c r="N102">
        <v>28.161253502000001</v>
      </c>
      <c r="O102">
        <v>-80.655293580000006</v>
      </c>
      <c r="P102">
        <v>0</v>
      </c>
      <c r="Q102" t="s">
        <v>2614</v>
      </c>
      <c r="R102" t="s">
        <v>2688</v>
      </c>
    </row>
    <row r="103" spans="1:18" x14ac:dyDescent="0.25">
      <c r="A103" t="s">
        <v>80</v>
      </c>
      <c r="B103" t="s">
        <v>81</v>
      </c>
      <c r="C103" t="s">
        <v>1304</v>
      </c>
      <c r="D103" s="53" t="s">
        <v>202</v>
      </c>
      <c r="E103" t="s">
        <v>9</v>
      </c>
      <c r="F103" t="s">
        <v>10</v>
      </c>
      <c r="G103" t="s">
        <v>11</v>
      </c>
      <c r="H103" t="s">
        <v>92</v>
      </c>
      <c r="I103">
        <v>6</v>
      </c>
      <c r="J103" t="s">
        <v>203</v>
      </c>
      <c r="K103" t="s">
        <v>2076</v>
      </c>
      <c r="L103" t="str">
        <f t="shared" si="7"/>
        <v>3081-21FLCEN G5CE0078</v>
      </c>
      <c r="M103" t="s">
        <v>1196</v>
      </c>
      <c r="N103">
        <v>28.161253502000001</v>
      </c>
      <c r="O103">
        <v>-80.655293580000006</v>
      </c>
      <c r="P103">
        <v>0</v>
      </c>
      <c r="Q103" t="s">
        <v>2614</v>
      </c>
      <c r="R103" t="s">
        <v>2688</v>
      </c>
    </row>
    <row r="104" spans="1:18" x14ac:dyDescent="0.25">
      <c r="A104" t="s">
        <v>80</v>
      </c>
      <c r="B104" t="s">
        <v>81</v>
      </c>
      <c r="C104" t="s">
        <v>1305</v>
      </c>
      <c r="D104" s="53" t="s">
        <v>204</v>
      </c>
      <c r="E104" t="s">
        <v>9</v>
      </c>
      <c r="F104" t="s">
        <v>10</v>
      </c>
      <c r="G104" t="s">
        <v>11</v>
      </c>
      <c r="H104" t="s">
        <v>73</v>
      </c>
      <c r="I104">
        <v>6</v>
      </c>
      <c r="J104" t="s">
        <v>205</v>
      </c>
      <c r="K104" t="s">
        <v>2077</v>
      </c>
      <c r="L104" t="str">
        <f t="shared" si="7"/>
        <v>3090-21FLCEN 20010885</v>
      </c>
      <c r="M104" t="s">
        <v>1196</v>
      </c>
      <c r="N104">
        <v>28.013416700000001</v>
      </c>
      <c r="O104">
        <v>-80.728805600000001</v>
      </c>
      <c r="P104">
        <v>0</v>
      </c>
      <c r="Q104" t="s">
        <v>2614</v>
      </c>
      <c r="R104" t="s">
        <v>2689</v>
      </c>
    </row>
    <row r="105" spans="1:18" x14ac:dyDescent="0.25">
      <c r="A105" t="s">
        <v>80</v>
      </c>
      <c r="B105" t="s">
        <v>81</v>
      </c>
      <c r="C105" t="s">
        <v>1305</v>
      </c>
      <c r="D105" s="53" t="s">
        <v>204</v>
      </c>
      <c r="E105" t="s">
        <v>9</v>
      </c>
      <c r="F105" t="s">
        <v>10</v>
      </c>
      <c r="G105" t="s">
        <v>11</v>
      </c>
      <c r="H105" t="s">
        <v>85</v>
      </c>
      <c r="I105">
        <v>6</v>
      </c>
      <c r="J105" t="s">
        <v>205</v>
      </c>
      <c r="K105" t="s">
        <v>2077</v>
      </c>
      <c r="L105" t="str">
        <f t="shared" si="7"/>
        <v>3090-21FLCEN 20010885</v>
      </c>
      <c r="M105" t="s">
        <v>1196</v>
      </c>
      <c r="N105">
        <v>28.013416700000001</v>
      </c>
      <c r="O105">
        <v>-80.728805600000001</v>
      </c>
      <c r="P105">
        <v>0</v>
      </c>
      <c r="Q105" t="s">
        <v>2614</v>
      </c>
      <c r="R105" t="s">
        <v>2689</v>
      </c>
    </row>
    <row r="106" spans="1:18" x14ac:dyDescent="0.25">
      <c r="A106" t="s">
        <v>80</v>
      </c>
      <c r="B106" t="s">
        <v>81</v>
      </c>
      <c r="C106" t="s">
        <v>1305</v>
      </c>
      <c r="D106" s="53" t="s">
        <v>204</v>
      </c>
      <c r="E106" t="s">
        <v>9</v>
      </c>
      <c r="F106" t="s">
        <v>10</v>
      </c>
      <c r="G106" t="s">
        <v>11</v>
      </c>
      <c r="H106" t="s">
        <v>73</v>
      </c>
      <c r="I106">
        <v>6</v>
      </c>
      <c r="J106" t="s">
        <v>206</v>
      </c>
      <c r="K106" t="s">
        <v>2078</v>
      </c>
      <c r="L106" t="str">
        <f t="shared" si="7"/>
        <v>3090-21FLCEN 20011291</v>
      </c>
      <c r="M106" t="s">
        <v>1196</v>
      </c>
      <c r="N106">
        <v>28.013113799999999</v>
      </c>
      <c r="O106">
        <v>-80.622444400000006</v>
      </c>
      <c r="P106">
        <v>0</v>
      </c>
      <c r="Q106" t="s">
        <v>2614</v>
      </c>
      <c r="R106" t="s">
        <v>2689</v>
      </c>
    </row>
    <row r="107" spans="1:18" x14ac:dyDescent="0.25">
      <c r="A107" t="s">
        <v>80</v>
      </c>
      <c r="B107" t="s">
        <v>81</v>
      </c>
      <c r="C107" t="s">
        <v>1305</v>
      </c>
      <c r="D107" s="53" t="s">
        <v>204</v>
      </c>
      <c r="E107" t="s">
        <v>9</v>
      </c>
      <c r="F107" t="s">
        <v>10</v>
      </c>
      <c r="G107" t="s">
        <v>11</v>
      </c>
      <c r="H107" t="s">
        <v>73</v>
      </c>
      <c r="I107">
        <v>6</v>
      </c>
      <c r="J107" t="s">
        <v>207</v>
      </c>
      <c r="K107" t="s">
        <v>2079</v>
      </c>
      <c r="L107" t="str">
        <f t="shared" si="7"/>
        <v>3090-21FLCEN 20011292</v>
      </c>
      <c r="M107" t="s">
        <v>1196</v>
      </c>
      <c r="N107">
        <v>28.0109055</v>
      </c>
      <c r="O107">
        <v>-80.671597199999994</v>
      </c>
      <c r="P107">
        <v>0</v>
      </c>
      <c r="Q107" t="s">
        <v>2614</v>
      </c>
      <c r="R107" t="s">
        <v>2689</v>
      </c>
    </row>
    <row r="108" spans="1:18" x14ac:dyDescent="0.25">
      <c r="A108" t="s">
        <v>80</v>
      </c>
      <c r="B108" t="s">
        <v>81</v>
      </c>
      <c r="C108" t="s">
        <v>1302</v>
      </c>
      <c r="D108" s="53" t="s">
        <v>217</v>
      </c>
      <c r="E108" t="s">
        <v>9</v>
      </c>
      <c r="F108" t="s">
        <v>10</v>
      </c>
      <c r="G108" t="s">
        <v>11</v>
      </c>
      <c r="H108" t="s">
        <v>73</v>
      </c>
      <c r="I108">
        <v>6</v>
      </c>
      <c r="J108" t="s">
        <v>218</v>
      </c>
      <c r="K108" t="s">
        <v>2080</v>
      </c>
      <c r="L108" t="str">
        <f t="shared" si="7"/>
        <v>2893O1-21FLCEN 20011086</v>
      </c>
      <c r="M108" t="s">
        <v>1196</v>
      </c>
      <c r="N108">
        <v>28.1294833</v>
      </c>
      <c r="O108">
        <v>-80.708666600000001</v>
      </c>
      <c r="P108">
        <v>0</v>
      </c>
      <c r="Q108" t="s">
        <v>2614</v>
      </c>
      <c r="R108" t="s">
        <v>2689</v>
      </c>
    </row>
    <row r="109" spans="1:18" x14ac:dyDescent="0.25">
      <c r="A109" t="s">
        <v>80</v>
      </c>
      <c r="B109" t="s">
        <v>81</v>
      </c>
      <c r="C109" t="s">
        <v>1302</v>
      </c>
      <c r="D109" s="53" t="s">
        <v>217</v>
      </c>
      <c r="E109" t="s">
        <v>9</v>
      </c>
      <c r="F109" t="s">
        <v>10</v>
      </c>
      <c r="G109" t="s">
        <v>11</v>
      </c>
      <c r="H109" t="s">
        <v>85</v>
      </c>
      <c r="I109">
        <v>6</v>
      </c>
      <c r="J109" t="s">
        <v>218</v>
      </c>
      <c r="K109" t="s">
        <v>2080</v>
      </c>
      <c r="L109" t="str">
        <f t="shared" si="7"/>
        <v>2893O1-21FLCEN 20011086</v>
      </c>
      <c r="M109" t="s">
        <v>1196</v>
      </c>
      <c r="N109">
        <v>28.1294833</v>
      </c>
      <c r="O109">
        <v>-80.708666600000001</v>
      </c>
      <c r="P109">
        <v>0</v>
      </c>
      <c r="Q109" t="s">
        <v>2614</v>
      </c>
      <c r="R109" t="s">
        <v>2689</v>
      </c>
    </row>
    <row r="110" spans="1:18" x14ac:dyDescent="0.25">
      <c r="A110" t="s">
        <v>80</v>
      </c>
      <c r="B110" t="s">
        <v>81</v>
      </c>
      <c r="C110" t="s">
        <v>1302</v>
      </c>
      <c r="D110" s="53" t="s">
        <v>217</v>
      </c>
      <c r="E110" t="s">
        <v>9</v>
      </c>
      <c r="F110" t="s">
        <v>10</v>
      </c>
      <c r="G110" t="s">
        <v>11</v>
      </c>
      <c r="H110" t="s">
        <v>73</v>
      </c>
      <c r="I110">
        <v>6</v>
      </c>
      <c r="J110" t="s">
        <v>219</v>
      </c>
      <c r="K110" t="s">
        <v>2081</v>
      </c>
      <c r="L110" t="str">
        <f t="shared" si="7"/>
        <v>2893O1-21FLCEN 20011127</v>
      </c>
      <c r="M110" t="s">
        <v>1196</v>
      </c>
      <c r="N110">
        <v>28.131541599999998</v>
      </c>
      <c r="O110">
        <v>-80.702219400000004</v>
      </c>
      <c r="P110">
        <v>0</v>
      </c>
      <c r="Q110" t="s">
        <v>2614</v>
      </c>
      <c r="R110" t="s">
        <v>2689</v>
      </c>
    </row>
    <row r="111" spans="1:18" x14ac:dyDescent="0.25">
      <c r="A111" t="s">
        <v>80</v>
      </c>
      <c r="B111" t="s">
        <v>81</v>
      </c>
      <c r="C111" t="s">
        <v>1306</v>
      </c>
      <c r="D111" s="53" t="s">
        <v>168</v>
      </c>
      <c r="E111" t="s">
        <v>9</v>
      </c>
      <c r="F111" t="s">
        <v>10</v>
      </c>
      <c r="G111" t="s">
        <v>11</v>
      </c>
      <c r="H111" t="s">
        <v>85</v>
      </c>
      <c r="I111">
        <v>6</v>
      </c>
      <c r="J111" t="s">
        <v>169</v>
      </c>
      <c r="K111" t="s">
        <v>2082</v>
      </c>
      <c r="L111" t="str">
        <f t="shared" si="7"/>
        <v>1406-21FLCEN G1CE0117</v>
      </c>
      <c r="M111" t="s">
        <v>1203</v>
      </c>
      <c r="N111">
        <v>28.424213786999999</v>
      </c>
      <c r="O111">
        <v>-81.745366599999997</v>
      </c>
      <c r="P111">
        <v>0</v>
      </c>
      <c r="Q111" t="s">
        <v>2613</v>
      </c>
      <c r="R111" t="s">
        <v>2691</v>
      </c>
    </row>
    <row r="112" spans="1:18" x14ac:dyDescent="0.25">
      <c r="A112" t="s">
        <v>80</v>
      </c>
      <c r="B112" t="s">
        <v>81</v>
      </c>
      <c r="C112" t="s">
        <v>1307</v>
      </c>
      <c r="D112" s="53" t="s">
        <v>175</v>
      </c>
      <c r="E112" t="s">
        <v>9</v>
      </c>
      <c r="F112" t="s">
        <v>10</v>
      </c>
      <c r="G112" t="s">
        <v>11</v>
      </c>
      <c r="H112" t="s">
        <v>85</v>
      </c>
      <c r="I112">
        <v>6</v>
      </c>
      <c r="J112" t="s">
        <v>176</v>
      </c>
      <c r="K112" t="s">
        <v>2083</v>
      </c>
      <c r="L112" t="str">
        <f t="shared" si="7"/>
        <v>2832-21FLCEN G1CE0120</v>
      </c>
      <c r="M112" t="s">
        <v>1203</v>
      </c>
      <c r="N112">
        <v>28.764769988000001</v>
      </c>
      <c r="O112">
        <v>-81.881557000000001</v>
      </c>
      <c r="P112">
        <v>0</v>
      </c>
      <c r="Q112" t="s">
        <v>2613</v>
      </c>
      <c r="R112" t="s">
        <v>2691</v>
      </c>
    </row>
    <row r="113" spans="1:18" x14ac:dyDescent="0.25">
      <c r="A113" t="s">
        <v>80</v>
      </c>
      <c r="B113" t="s">
        <v>81</v>
      </c>
      <c r="C113" t="s">
        <v>1308</v>
      </c>
      <c r="D113" s="53" t="s">
        <v>212</v>
      </c>
      <c r="E113" t="s">
        <v>9</v>
      </c>
      <c r="F113" t="s">
        <v>10</v>
      </c>
      <c r="G113" t="s">
        <v>11</v>
      </c>
      <c r="H113" t="s">
        <v>73</v>
      </c>
      <c r="I113">
        <v>6</v>
      </c>
      <c r="J113" t="s">
        <v>213</v>
      </c>
      <c r="K113" t="s">
        <v>2084</v>
      </c>
      <c r="L113" t="str">
        <f t="shared" si="7"/>
        <v>2817C-21FLCEN G1CE0100</v>
      </c>
      <c r="M113" t="s">
        <v>1203</v>
      </c>
      <c r="N113">
        <v>28.814810000000001</v>
      </c>
      <c r="O113">
        <v>-81.760300000000001</v>
      </c>
      <c r="P113">
        <v>0</v>
      </c>
      <c r="Q113" t="s">
        <v>2613</v>
      </c>
      <c r="R113" t="s">
        <v>2691</v>
      </c>
    </row>
    <row r="114" spans="1:18" x14ac:dyDescent="0.25">
      <c r="A114" t="s">
        <v>80</v>
      </c>
      <c r="B114" t="s">
        <v>81</v>
      </c>
      <c r="C114" t="s">
        <v>1308</v>
      </c>
      <c r="D114" s="53" t="s">
        <v>212</v>
      </c>
      <c r="E114" t="s">
        <v>9</v>
      </c>
      <c r="F114" t="s">
        <v>10</v>
      </c>
      <c r="G114" t="s">
        <v>11</v>
      </c>
      <c r="H114" t="s">
        <v>85</v>
      </c>
      <c r="I114">
        <v>6</v>
      </c>
      <c r="J114" t="s">
        <v>213</v>
      </c>
      <c r="K114" t="s">
        <v>2084</v>
      </c>
      <c r="L114" t="str">
        <f t="shared" si="7"/>
        <v>2817C-21FLCEN G1CE0100</v>
      </c>
      <c r="M114" t="s">
        <v>1203</v>
      </c>
      <c r="N114">
        <v>28.814810000000001</v>
      </c>
      <c r="O114">
        <v>-81.760300000000001</v>
      </c>
      <c r="P114">
        <v>0</v>
      </c>
      <c r="Q114" t="s">
        <v>2613</v>
      </c>
      <c r="R114" t="s">
        <v>2691</v>
      </c>
    </row>
    <row r="115" spans="1:18" x14ac:dyDescent="0.25">
      <c r="A115" t="s">
        <v>872</v>
      </c>
      <c r="B115" t="s">
        <v>81</v>
      </c>
      <c r="C115" t="s">
        <v>1309</v>
      </c>
      <c r="D115" s="53" t="s">
        <v>164</v>
      </c>
      <c r="E115" t="s">
        <v>9</v>
      </c>
      <c r="F115" t="s">
        <v>10</v>
      </c>
      <c r="G115" t="s">
        <v>11</v>
      </c>
      <c r="H115" t="s">
        <v>73</v>
      </c>
      <c r="I115">
        <v>6</v>
      </c>
      <c r="J115" t="s">
        <v>165</v>
      </c>
      <c r="K115" t="s">
        <v>2085</v>
      </c>
      <c r="L115" t="str">
        <f t="shared" si="7"/>
        <v>1313-21FLTLHRG1TLHR0173</v>
      </c>
      <c r="M115" t="s">
        <v>1201</v>
      </c>
      <c r="N115">
        <v>29.210605978</v>
      </c>
      <c r="O115">
        <v>-82.696855999999997</v>
      </c>
      <c r="P115">
        <v>0</v>
      </c>
      <c r="Q115" t="s">
        <v>2613</v>
      </c>
      <c r="R115" t="s">
        <v>2691</v>
      </c>
    </row>
    <row r="116" spans="1:18" x14ac:dyDescent="0.25">
      <c r="A116" t="s">
        <v>872</v>
      </c>
      <c r="B116" t="s">
        <v>81</v>
      </c>
      <c r="C116" t="s">
        <v>1309</v>
      </c>
      <c r="D116" s="53" t="s">
        <v>164</v>
      </c>
      <c r="E116" t="s">
        <v>9</v>
      </c>
      <c r="F116" t="s">
        <v>10</v>
      </c>
      <c r="G116" t="s">
        <v>11</v>
      </c>
      <c r="H116" t="s">
        <v>97</v>
      </c>
      <c r="I116">
        <v>6</v>
      </c>
      <c r="J116" t="s">
        <v>165</v>
      </c>
      <c r="K116" t="s">
        <v>2085</v>
      </c>
      <c r="L116" t="str">
        <f t="shared" si="7"/>
        <v>1313-21FLTLHRG1TLHR0173</v>
      </c>
      <c r="M116" t="s">
        <v>1201</v>
      </c>
      <c r="N116">
        <v>29.210605978</v>
      </c>
      <c r="O116">
        <v>-82.696855999999997</v>
      </c>
      <c r="P116">
        <v>0</v>
      </c>
      <c r="Q116" t="s">
        <v>2613</v>
      </c>
      <c r="R116" t="s">
        <v>2691</v>
      </c>
    </row>
    <row r="117" spans="1:18" x14ac:dyDescent="0.25">
      <c r="A117" t="s">
        <v>872</v>
      </c>
      <c r="B117" t="s">
        <v>81</v>
      </c>
      <c r="C117" t="s">
        <v>1310</v>
      </c>
      <c r="D117" s="53" t="s">
        <v>166</v>
      </c>
      <c r="E117" t="s">
        <v>9</v>
      </c>
      <c r="F117" t="s">
        <v>10</v>
      </c>
      <c r="G117" t="s">
        <v>11</v>
      </c>
      <c r="H117" t="s">
        <v>73</v>
      </c>
      <c r="I117">
        <v>6</v>
      </c>
      <c r="J117" t="s">
        <v>167</v>
      </c>
      <c r="K117" t="s">
        <v>2086</v>
      </c>
      <c r="L117" t="str">
        <f t="shared" si="7"/>
        <v>1325-21FLSUW 129938</v>
      </c>
      <c r="M117" t="s">
        <v>1201</v>
      </c>
      <c r="N117">
        <v>29.161182331999999</v>
      </c>
      <c r="O117">
        <v>-82.638695490000003</v>
      </c>
      <c r="P117">
        <v>0</v>
      </c>
      <c r="Q117" t="s">
        <v>2614</v>
      </c>
      <c r="R117" t="s">
        <v>2691</v>
      </c>
    </row>
    <row r="118" spans="1:18" x14ac:dyDescent="0.25">
      <c r="A118" t="s">
        <v>872</v>
      </c>
      <c r="B118" t="s">
        <v>81</v>
      </c>
      <c r="C118" t="s">
        <v>1310</v>
      </c>
      <c r="D118" s="53" t="s">
        <v>166</v>
      </c>
      <c r="E118" t="s">
        <v>9</v>
      </c>
      <c r="F118" t="s">
        <v>10</v>
      </c>
      <c r="G118" t="s">
        <v>11</v>
      </c>
      <c r="H118" t="s">
        <v>97</v>
      </c>
      <c r="I118">
        <v>6</v>
      </c>
      <c r="J118" t="s">
        <v>167</v>
      </c>
      <c r="K118" t="s">
        <v>2086</v>
      </c>
      <c r="L118" t="str">
        <f t="shared" si="7"/>
        <v>1325-21FLSUW 129938</v>
      </c>
      <c r="M118" t="s">
        <v>1201</v>
      </c>
      <c r="N118">
        <v>29.161182331999999</v>
      </c>
      <c r="O118">
        <v>-82.638695490000003</v>
      </c>
      <c r="P118">
        <v>0</v>
      </c>
      <c r="Q118" t="s">
        <v>2614</v>
      </c>
      <c r="R118" t="s">
        <v>2691</v>
      </c>
    </row>
    <row r="119" spans="1:18" x14ac:dyDescent="0.25">
      <c r="A119" t="s">
        <v>80</v>
      </c>
      <c r="B119" t="s">
        <v>81</v>
      </c>
      <c r="C119" t="s">
        <v>1311</v>
      </c>
      <c r="D119" s="53" t="s">
        <v>191</v>
      </c>
      <c r="E119" t="s">
        <v>9</v>
      </c>
      <c r="F119" t="s">
        <v>10</v>
      </c>
      <c r="G119" t="s">
        <v>11</v>
      </c>
      <c r="H119" t="s">
        <v>73</v>
      </c>
      <c r="I119">
        <v>6</v>
      </c>
      <c r="J119" t="s">
        <v>192</v>
      </c>
      <c r="K119" t="s">
        <v>2087</v>
      </c>
      <c r="L119" t="str">
        <f t="shared" si="7"/>
        <v>3006-21FLCEN G3CE0065</v>
      </c>
      <c r="M119" t="s">
        <v>1200</v>
      </c>
      <c r="N119">
        <v>28.598638617999999</v>
      </c>
      <c r="O119">
        <v>-81.075228190000004</v>
      </c>
      <c r="P119">
        <v>0</v>
      </c>
      <c r="Q119" t="s">
        <v>2613</v>
      </c>
      <c r="R119" t="s">
        <v>2689</v>
      </c>
    </row>
    <row r="120" spans="1:18" x14ac:dyDescent="0.25">
      <c r="A120" t="s">
        <v>80</v>
      </c>
      <c r="B120" t="s">
        <v>81</v>
      </c>
      <c r="C120" t="s">
        <v>1311</v>
      </c>
      <c r="D120" s="53" t="s">
        <v>191</v>
      </c>
      <c r="E120" t="s">
        <v>9</v>
      </c>
      <c r="F120" t="s">
        <v>10</v>
      </c>
      <c r="G120" t="s">
        <v>11</v>
      </c>
      <c r="H120" t="s">
        <v>97</v>
      </c>
      <c r="I120">
        <v>6</v>
      </c>
      <c r="J120" t="s">
        <v>192</v>
      </c>
      <c r="K120" t="s">
        <v>2087</v>
      </c>
      <c r="L120" t="str">
        <f t="shared" si="7"/>
        <v>3006-21FLCEN G3CE0065</v>
      </c>
      <c r="M120" t="s">
        <v>1200</v>
      </c>
      <c r="N120">
        <v>28.598638617999999</v>
      </c>
      <c r="O120">
        <v>-81.075228190000004</v>
      </c>
      <c r="P120">
        <v>0</v>
      </c>
      <c r="Q120" t="s">
        <v>2613</v>
      </c>
      <c r="R120" t="s">
        <v>2689</v>
      </c>
    </row>
    <row r="121" spans="1:18" x14ac:dyDescent="0.25">
      <c r="A121" t="s">
        <v>80</v>
      </c>
      <c r="B121" t="s">
        <v>81</v>
      </c>
      <c r="C121" t="s">
        <v>1312</v>
      </c>
      <c r="D121" s="53" t="s">
        <v>195</v>
      </c>
      <c r="E121" t="s">
        <v>9</v>
      </c>
      <c r="F121" t="s">
        <v>10</v>
      </c>
      <c r="G121" t="s">
        <v>11</v>
      </c>
      <c r="H121" t="s">
        <v>73</v>
      </c>
      <c r="I121">
        <v>6</v>
      </c>
      <c r="J121" t="s">
        <v>196</v>
      </c>
      <c r="K121" t="s">
        <v>2088</v>
      </c>
      <c r="L121" t="str">
        <f t="shared" si="7"/>
        <v>3021-21FLCEN G2CE0253</v>
      </c>
      <c r="M121" t="s">
        <v>1200</v>
      </c>
      <c r="N121">
        <v>28.565533987999999</v>
      </c>
      <c r="O121">
        <v>-81.179406</v>
      </c>
      <c r="P121">
        <v>0</v>
      </c>
      <c r="Q121" t="s">
        <v>2613</v>
      </c>
      <c r="R121" t="s">
        <v>2692</v>
      </c>
    </row>
    <row r="122" spans="1:18" x14ac:dyDescent="0.25">
      <c r="A122" t="s">
        <v>80</v>
      </c>
      <c r="B122" t="s">
        <v>81</v>
      </c>
      <c r="C122" t="s">
        <v>1312</v>
      </c>
      <c r="D122" s="53" t="s">
        <v>195</v>
      </c>
      <c r="E122" t="s">
        <v>9</v>
      </c>
      <c r="F122" t="s">
        <v>10</v>
      </c>
      <c r="G122" t="s">
        <v>11</v>
      </c>
      <c r="H122" t="s">
        <v>85</v>
      </c>
      <c r="I122">
        <v>6</v>
      </c>
      <c r="J122" t="s">
        <v>196</v>
      </c>
      <c r="K122" t="s">
        <v>2088</v>
      </c>
      <c r="L122" t="str">
        <f t="shared" si="7"/>
        <v>3021-21FLCEN G2CE0253</v>
      </c>
      <c r="M122" t="s">
        <v>1200</v>
      </c>
      <c r="N122">
        <v>28.565533987999999</v>
      </c>
      <c r="O122">
        <v>-81.179406</v>
      </c>
      <c r="P122">
        <v>0</v>
      </c>
      <c r="Q122" t="s">
        <v>2613</v>
      </c>
      <c r="R122" t="s">
        <v>2692</v>
      </c>
    </row>
    <row r="123" spans="1:18" x14ac:dyDescent="0.25">
      <c r="A123" t="s">
        <v>80</v>
      </c>
      <c r="B123" t="s">
        <v>81</v>
      </c>
      <c r="C123" t="s">
        <v>1313</v>
      </c>
      <c r="D123" s="53" t="s">
        <v>197</v>
      </c>
      <c r="E123" t="s">
        <v>9</v>
      </c>
      <c r="F123" t="s">
        <v>10</v>
      </c>
      <c r="G123" t="s">
        <v>11</v>
      </c>
      <c r="H123" t="s">
        <v>73</v>
      </c>
      <c r="I123">
        <v>6</v>
      </c>
      <c r="J123" t="s">
        <v>198</v>
      </c>
      <c r="K123" t="s">
        <v>2089</v>
      </c>
      <c r="L123" t="str">
        <f t="shared" si="7"/>
        <v>3042-21FLCEN G3CE0047</v>
      </c>
      <c r="M123" t="s">
        <v>1200</v>
      </c>
      <c r="N123">
        <v>28.434899987000001</v>
      </c>
      <c r="O123">
        <v>-80.966899999999995</v>
      </c>
      <c r="P123">
        <v>0</v>
      </c>
      <c r="Q123" t="s">
        <v>2613</v>
      </c>
      <c r="R123" t="s">
        <v>2689</v>
      </c>
    </row>
    <row r="124" spans="1:18" x14ac:dyDescent="0.25">
      <c r="A124" t="s">
        <v>80</v>
      </c>
      <c r="B124" t="s">
        <v>81</v>
      </c>
      <c r="C124" t="s">
        <v>1313</v>
      </c>
      <c r="D124" s="53" t="s">
        <v>197</v>
      </c>
      <c r="E124" t="s">
        <v>9</v>
      </c>
      <c r="F124" t="s">
        <v>10</v>
      </c>
      <c r="G124" t="s">
        <v>11</v>
      </c>
      <c r="H124" t="s">
        <v>85</v>
      </c>
      <c r="I124">
        <v>6</v>
      </c>
      <c r="J124" t="s">
        <v>198</v>
      </c>
      <c r="K124" t="s">
        <v>2089</v>
      </c>
      <c r="L124" t="str">
        <f t="shared" si="7"/>
        <v>3042-21FLCEN G3CE0047</v>
      </c>
      <c r="M124" t="s">
        <v>1200</v>
      </c>
      <c r="N124">
        <v>28.434899987000001</v>
      </c>
      <c r="O124">
        <v>-80.966899999999995</v>
      </c>
      <c r="P124">
        <v>0</v>
      </c>
      <c r="Q124" t="s">
        <v>2613</v>
      </c>
      <c r="R124" t="s">
        <v>2689</v>
      </c>
    </row>
    <row r="125" spans="1:18" x14ac:dyDescent="0.25">
      <c r="A125" t="s">
        <v>80</v>
      </c>
      <c r="B125" t="s">
        <v>81</v>
      </c>
      <c r="C125" t="s">
        <v>1314</v>
      </c>
      <c r="D125" s="53" t="s">
        <v>199</v>
      </c>
      <c r="E125" t="s">
        <v>9</v>
      </c>
      <c r="F125" t="s">
        <v>10</v>
      </c>
      <c r="G125" t="s">
        <v>11</v>
      </c>
      <c r="H125" t="s">
        <v>73</v>
      </c>
      <c r="I125">
        <v>6</v>
      </c>
      <c r="J125" t="s">
        <v>200</v>
      </c>
      <c r="K125" t="s">
        <v>2090</v>
      </c>
      <c r="L125" t="str">
        <f t="shared" si="7"/>
        <v>3051-21FLCEN G3CE0066</v>
      </c>
      <c r="M125" t="s">
        <v>1200</v>
      </c>
      <c r="N125">
        <v>28.447999987999999</v>
      </c>
      <c r="O125">
        <v>-80.976799999999997</v>
      </c>
      <c r="P125">
        <v>0</v>
      </c>
      <c r="Q125" t="s">
        <v>2613</v>
      </c>
      <c r="R125" t="s">
        <v>2689</v>
      </c>
    </row>
    <row r="126" spans="1:18" x14ac:dyDescent="0.25">
      <c r="A126" t="s">
        <v>80</v>
      </c>
      <c r="B126" t="s">
        <v>81</v>
      </c>
      <c r="C126" t="s">
        <v>1314</v>
      </c>
      <c r="D126" s="53" t="s">
        <v>199</v>
      </c>
      <c r="E126" t="s">
        <v>9</v>
      </c>
      <c r="F126" t="s">
        <v>10</v>
      </c>
      <c r="G126" t="s">
        <v>11</v>
      </c>
      <c r="H126" t="s">
        <v>85</v>
      </c>
      <c r="I126">
        <v>6</v>
      </c>
      <c r="J126" t="s">
        <v>200</v>
      </c>
      <c r="K126" t="s">
        <v>2090</v>
      </c>
      <c r="L126" t="str">
        <f t="shared" si="7"/>
        <v>3051-21FLCEN G3CE0066</v>
      </c>
      <c r="M126" t="s">
        <v>1200</v>
      </c>
      <c r="N126">
        <v>28.447999987999999</v>
      </c>
      <c r="O126">
        <v>-80.976799999999997</v>
      </c>
      <c r="P126">
        <v>0</v>
      </c>
      <c r="Q126" t="s">
        <v>2613</v>
      </c>
      <c r="R126" t="s">
        <v>2689</v>
      </c>
    </row>
    <row r="127" spans="1:18" x14ac:dyDescent="0.25">
      <c r="A127" t="s">
        <v>80</v>
      </c>
      <c r="B127" t="s">
        <v>81</v>
      </c>
      <c r="C127" t="s">
        <v>1315</v>
      </c>
      <c r="D127" s="53" t="s">
        <v>229</v>
      </c>
      <c r="E127" t="s">
        <v>9</v>
      </c>
      <c r="F127" t="s">
        <v>10</v>
      </c>
      <c r="G127" t="s">
        <v>11</v>
      </c>
      <c r="H127" t="s">
        <v>73</v>
      </c>
      <c r="I127">
        <v>6</v>
      </c>
      <c r="J127" t="s">
        <v>230</v>
      </c>
      <c r="K127" t="s">
        <v>2091</v>
      </c>
      <c r="L127" t="str">
        <f t="shared" si="7"/>
        <v>3171EB-21FLCEN G4CE0201</v>
      </c>
      <c r="M127" t="s">
        <v>1200</v>
      </c>
      <c r="N127">
        <v>28.420495986999999</v>
      </c>
      <c r="O127">
        <v>-81.217676999999995</v>
      </c>
      <c r="P127">
        <v>0</v>
      </c>
      <c r="Q127" t="s">
        <v>2613</v>
      </c>
      <c r="R127" t="s">
        <v>2690</v>
      </c>
    </row>
    <row r="128" spans="1:18" x14ac:dyDescent="0.25">
      <c r="A128" t="s">
        <v>80</v>
      </c>
      <c r="B128" t="s">
        <v>81</v>
      </c>
      <c r="C128" t="s">
        <v>1315</v>
      </c>
      <c r="D128" s="53" t="s">
        <v>229</v>
      </c>
      <c r="E128" t="s">
        <v>9</v>
      </c>
      <c r="F128" t="s">
        <v>10</v>
      </c>
      <c r="G128" t="s">
        <v>11</v>
      </c>
      <c r="H128" t="s">
        <v>85</v>
      </c>
      <c r="I128">
        <v>6</v>
      </c>
      <c r="J128" t="s">
        <v>230</v>
      </c>
      <c r="K128" t="s">
        <v>2091</v>
      </c>
      <c r="L128" t="str">
        <f t="shared" si="7"/>
        <v>3171EB-21FLCEN G4CE0201</v>
      </c>
      <c r="M128" t="s">
        <v>1200</v>
      </c>
      <c r="N128">
        <v>28.420495986999999</v>
      </c>
      <c r="O128">
        <v>-81.217676999999995</v>
      </c>
      <c r="P128">
        <v>0</v>
      </c>
      <c r="Q128" t="s">
        <v>2613</v>
      </c>
      <c r="R128" t="s">
        <v>2690</v>
      </c>
    </row>
    <row r="129" spans="1:18" x14ac:dyDescent="0.25">
      <c r="A129" t="s">
        <v>80</v>
      </c>
      <c r="B129" t="s">
        <v>81</v>
      </c>
      <c r="C129" t="s">
        <v>1316</v>
      </c>
      <c r="D129" s="53" t="s">
        <v>227</v>
      </c>
      <c r="E129" t="s">
        <v>9</v>
      </c>
      <c r="F129" t="s">
        <v>10</v>
      </c>
      <c r="G129" t="s">
        <v>11</v>
      </c>
      <c r="H129" t="s">
        <v>73</v>
      </c>
      <c r="I129">
        <v>6</v>
      </c>
      <c r="J129" t="s">
        <v>228</v>
      </c>
      <c r="K129" t="s">
        <v>2092</v>
      </c>
      <c r="L129" t="str">
        <f t="shared" si="7"/>
        <v>3170K-21FLCEN G4CE0023</v>
      </c>
      <c r="M129" t="s">
        <v>1205</v>
      </c>
      <c r="N129">
        <v>28.2713</v>
      </c>
      <c r="O129">
        <v>-81.590400000000002</v>
      </c>
      <c r="P129">
        <v>0</v>
      </c>
      <c r="Q129" t="s">
        <v>2613</v>
      </c>
      <c r="R129" t="s">
        <v>2690</v>
      </c>
    </row>
    <row r="130" spans="1:18" x14ac:dyDescent="0.25">
      <c r="A130" t="s">
        <v>80</v>
      </c>
      <c r="B130" t="s">
        <v>81</v>
      </c>
      <c r="C130" t="s">
        <v>1316</v>
      </c>
      <c r="D130" s="53" t="s">
        <v>227</v>
      </c>
      <c r="E130" t="s">
        <v>9</v>
      </c>
      <c r="F130" t="s">
        <v>10</v>
      </c>
      <c r="G130" t="s">
        <v>11</v>
      </c>
      <c r="H130" t="s">
        <v>85</v>
      </c>
      <c r="I130">
        <v>6</v>
      </c>
      <c r="J130" t="s">
        <v>228</v>
      </c>
      <c r="K130" t="s">
        <v>2092</v>
      </c>
      <c r="L130" t="str">
        <f t="shared" si="7"/>
        <v>3170K-21FLCEN G4CE0023</v>
      </c>
      <c r="M130" t="s">
        <v>1205</v>
      </c>
      <c r="N130">
        <v>28.2713</v>
      </c>
      <c r="O130">
        <v>-81.590400000000002</v>
      </c>
      <c r="P130">
        <v>0</v>
      </c>
      <c r="Q130" t="s">
        <v>2613</v>
      </c>
      <c r="R130" t="s">
        <v>2690</v>
      </c>
    </row>
    <row r="131" spans="1:18" x14ac:dyDescent="0.25">
      <c r="A131" t="s">
        <v>80</v>
      </c>
      <c r="B131" t="s">
        <v>81</v>
      </c>
      <c r="C131" t="s">
        <v>1317</v>
      </c>
      <c r="D131" s="53" t="s">
        <v>231</v>
      </c>
      <c r="E131" t="s">
        <v>9</v>
      </c>
      <c r="F131" t="s">
        <v>10</v>
      </c>
      <c r="G131" t="s">
        <v>11</v>
      </c>
      <c r="H131" t="s">
        <v>73</v>
      </c>
      <c r="I131">
        <v>6</v>
      </c>
      <c r="J131" t="s">
        <v>232</v>
      </c>
      <c r="K131" t="s">
        <v>2093</v>
      </c>
      <c r="L131" t="str">
        <f t="shared" si="7"/>
        <v>3172A-21FLCEN G4CE0244</v>
      </c>
      <c r="M131" t="s">
        <v>1205</v>
      </c>
      <c r="N131">
        <v>28.345159986999999</v>
      </c>
      <c r="O131">
        <v>-81.266544999999994</v>
      </c>
      <c r="P131">
        <v>0</v>
      </c>
      <c r="Q131" t="s">
        <v>2613</v>
      </c>
      <c r="R131" t="s">
        <v>2690</v>
      </c>
    </row>
    <row r="132" spans="1:18" x14ac:dyDescent="0.25">
      <c r="A132" t="s">
        <v>80</v>
      </c>
      <c r="B132" t="s">
        <v>81</v>
      </c>
      <c r="C132" t="s">
        <v>1318</v>
      </c>
      <c r="D132" s="53" t="s">
        <v>170</v>
      </c>
      <c r="E132" t="s">
        <v>9</v>
      </c>
      <c r="F132" t="s">
        <v>10</v>
      </c>
      <c r="G132" t="s">
        <v>11</v>
      </c>
      <c r="H132" t="s">
        <v>92</v>
      </c>
      <c r="I132">
        <v>6</v>
      </c>
      <c r="J132" t="s">
        <v>171</v>
      </c>
      <c r="K132" t="s">
        <v>2094</v>
      </c>
      <c r="L132" t="str">
        <f t="shared" ref="L132:L134" si="8">_xlfn.CONCAT(D132:E132,J132)</f>
        <v>1435-21FLCEN G4CE0247</v>
      </c>
      <c r="M132" t="s">
        <v>1204</v>
      </c>
      <c r="N132">
        <v>28.288925986999999</v>
      </c>
      <c r="O132">
        <v>-81.942468000000005</v>
      </c>
      <c r="P132">
        <v>0</v>
      </c>
      <c r="Q132" t="s">
        <v>2613</v>
      </c>
      <c r="R132" t="s">
        <v>2690</v>
      </c>
    </row>
    <row r="133" spans="1:18" x14ac:dyDescent="0.25">
      <c r="A133" t="s">
        <v>80</v>
      </c>
      <c r="B133" t="s">
        <v>81</v>
      </c>
      <c r="C133" t="s">
        <v>1318</v>
      </c>
      <c r="D133" s="53" t="s">
        <v>170</v>
      </c>
      <c r="E133" t="s">
        <v>9</v>
      </c>
      <c r="F133" t="s">
        <v>10</v>
      </c>
      <c r="G133" t="s">
        <v>11</v>
      </c>
      <c r="H133" t="s">
        <v>358</v>
      </c>
      <c r="I133">
        <v>6</v>
      </c>
      <c r="J133" t="s">
        <v>171</v>
      </c>
      <c r="K133" t="s">
        <v>2094</v>
      </c>
      <c r="L133" t="str">
        <f t="shared" si="8"/>
        <v>1435-21FLCEN G4CE0247</v>
      </c>
      <c r="M133" t="s">
        <v>1204</v>
      </c>
      <c r="N133">
        <v>28.288925986999999</v>
      </c>
      <c r="O133">
        <v>-81.942468000000005</v>
      </c>
      <c r="P133">
        <v>0</v>
      </c>
      <c r="Q133" t="s">
        <v>2613</v>
      </c>
      <c r="R133" t="s">
        <v>2690</v>
      </c>
    </row>
    <row r="134" spans="1:18" x14ac:dyDescent="0.25">
      <c r="A134" t="s">
        <v>80</v>
      </c>
      <c r="B134" t="s">
        <v>81</v>
      </c>
      <c r="C134" t="s">
        <v>1318</v>
      </c>
      <c r="D134" s="53" t="s">
        <v>170</v>
      </c>
      <c r="E134" t="s">
        <v>9</v>
      </c>
      <c r="F134" t="s">
        <v>10</v>
      </c>
      <c r="G134" t="s">
        <v>11</v>
      </c>
      <c r="H134" t="s">
        <v>359</v>
      </c>
      <c r="I134">
        <v>6</v>
      </c>
      <c r="J134" t="s">
        <v>171</v>
      </c>
      <c r="K134" t="s">
        <v>2094</v>
      </c>
      <c r="L134" t="str">
        <f t="shared" si="8"/>
        <v>1435-21FLCEN G4CE0247</v>
      </c>
      <c r="M134" t="s">
        <v>1204</v>
      </c>
      <c r="N134">
        <v>28.288925986999999</v>
      </c>
      <c r="O134">
        <v>-81.942468000000005</v>
      </c>
      <c r="P134">
        <v>0</v>
      </c>
      <c r="Q134" t="s">
        <v>2613</v>
      </c>
      <c r="R134" t="s">
        <v>2690</v>
      </c>
    </row>
    <row r="135" spans="1:18" x14ac:dyDescent="0.25">
      <c r="A135" t="s">
        <v>80</v>
      </c>
      <c r="B135" t="s">
        <v>81</v>
      </c>
      <c r="C135" t="s">
        <v>1318</v>
      </c>
      <c r="D135" s="53" t="s">
        <v>170</v>
      </c>
      <c r="E135" t="s">
        <v>9</v>
      </c>
      <c r="F135" t="s">
        <v>10</v>
      </c>
      <c r="G135" t="s">
        <v>11</v>
      </c>
      <c r="H135" t="s">
        <v>2842</v>
      </c>
      <c r="I135">
        <v>6</v>
      </c>
      <c r="J135" t="s">
        <v>171</v>
      </c>
      <c r="K135" t="s">
        <v>2094</v>
      </c>
      <c r="L135" t="str">
        <f t="shared" si="7"/>
        <v>1435-21FLCEN G4CE0247</v>
      </c>
      <c r="M135" t="s">
        <v>1204</v>
      </c>
      <c r="N135">
        <v>28.288925986999999</v>
      </c>
      <c r="O135">
        <v>-81.942468000000005</v>
      </c>
      <c r="P135">
        <v>0</v>
      </c>
      <c r="Q135" t="s">
        <v>2613</v>
      </c>
      <c r="R135" t="s">
        <v>2690</v>
      </c>
    </row>
    <row r="136" spans="1:18" x14ac:dyDescent="0.25">
      <c r="A136" t="s">
        <v>80</v>
      </c>
      <c r="B136" t="s">
        <v>81</v>
      </c>
      <c r="C136" t="s">
        <v>1318</v>
      </c>
      <c r="D136" s="53" t="s">
        <v>170</v>
      </c>
      <c r="E136" t="s">
        <v>9</v>
      </c>
      <c r="F136" t="s">
        <v>10</v>
      </c>
      <c r="G136" t="s">
        <v>11</v>
      </c>
      <c r="H136" t="s">
        <v>87</v>
      </c>
      <c r="I136">
        <v>6</v>
      </c>
      <c r="J136" t="s">
        <v>171</v>
      </c>
      <c r="K136" t="s">
        <v>2094</v>
      </c>
      <c r="L136" t="str">
        <f t="shared" si="7"/>
        <v>1435-21FLCEN G4CE0247</v>
      </c>
      <c r="M136" t="s">
        <v>1204</v>
      </c>
      <c r="N136">
        <v>28.288925986999999</v>
      </c>
      <c r="O136">
        <v>-81.942468000000005</v>
      </c>
      <c r="P136">
        <v>0</v>
      </c>
      <c r="Q136" t="s">
        <v>2613</v>
      </c>
      <c r="R136" t="s">
        <v>2690</v>
      </c>
    </row>
    <row r="137" spans="1:18" x14ac:dyDescent="0.25">
      <c r="A137" t="s">
        <v>80</v>
      </c>
      <c r="B137" t="s">
        <v>81</v>
      </c>
      <c r="C137" t="s">
        <v>1318</v>
      </c>
      <c r="D137" s="53" t="s">
        <v>170</v>
      </c>
      <c r="E137" t="s">
        <v>9</v>
      </c>
      <c r="F137" t="s">
        <v>10</v>
      </c>
      <c r="G137" t="s">
        <v>11</v>
      </c>
      <c r="H137" t="s">
        <v>88</v>
      </c>
      <c r="I137">
        <v>6</v>
      </c>
      <c r="J137" t="s">
        <v>171</v>
      </c>
      <c r="K137" t="s">
        <v>2094</v>
      </c>
      <c r="L137" t="str">
        <f t="shared" ref="L137:L138" si="9">_xlfn.CONCAT(D137:E137,J137)</f>
        <v>1435-21FLCEN G4CE0247</v>
      </c>
      <c r="M137" t="s">
        <v>1204</v>
      </c>
      <c r="N137">
        <v>28.288925986999999</v>
      </c>
      <c r="O137">
        <v>-81.942468000000005</v>
      </c>
      <c r="P137">
        <v>0</v>
      </c>
      <c r="Q137" t="s">
        <v>2613</v>
      </c>
      <c r="R137" t="s">
        <v>2690</v>
      </c>
    </row>
    <row r="138" spans="1:18" x14ac:dyDescent="0.25">
      <c r="A138" t="s">
        <v>80</v>
      </c>
      <c r="B138" t="s">
        <v>81</v>
      </c>
      <c r="C138" t="s">
        <v>1318</v>
      </c>
      <c r="D138" s="53" t="s">
        <v>170</v>
      </c>
      <c r="E138" t="s">
        <v>9</v>
      </c>
      <c r="F138" t="s">
        <v>10</v>
      </c>
      <c r="G138" t="s">
        <v>11</v>
      </c>
      <c r="H138" t="s">
        <v>86</v>
      </c>
      <c r="I138">
        <v>6</v>
      </c>
      <c r="J138" t="s">
        <v>171</v>
      </c>
      <c r="K138" t="s">
        <v>2094</v>
      </c>
      <c r="L138" t="str">
        <f t="shared" si="9"/>
        <v>1435-21FLCEN G4CE0247</v>
      </c>
      <c r="M138" t="s">
        <v>1204</v>
      </c>
      <c r="N138">
        <v>28.288925986999999</v>
      </c>
      <c r="O138">
        <v>-81.942468000000005</v>
      </c>
      <c r="P138">
        <v>0</v>
      </c>
      <c r="Q138" t="s">
        <v>2613</v>
      </c>
      <c r="R138" t="s">
        <v>2690</v>
      </c>
    </row>
    <row r="139" spans="1:18" x14ac:dyDescent="0.25">
      <c r="A139" t="s">
        <v>80</v>
      </c>
      <c r="B139" t="s">
        <v>81</v>
      </c>
      <c r="C139" t="s">
        <v>1318</v>
      </c>
      <c r="D139" s="53" t="s">
        <v>170</v>
      </c>
      <c r="E139" t="s">
        <v>9</v>
      </c>
      <c r="F139" t="s">
        <v>10</v>
      </c>
      <c r="G139" t="s">
        <v>11</v>
      </c>
      <c r="H139" t="s">
        <v>73</v>
      </c>
      <c r="I139">
        <v>6</v>
      </c>
      <c r="J139" t="s">
        <v>171</v>
      </c>
      <c r="K139" t="s">
        <v>2094</v>
      </c>
      <c r="L139" t="str">
        <f t="shared" si="7"/>
        <v>1435-21FLCEN G4CE0247</v>
      </c>
      <c r="M139" t="s">
        <v>1204</v>
      </c>
      <c r="N139">
        <v>28.288925986999999</v>
      </c>
      <c r="O139">
        <v>-81.942468000000005</v>
      </c>
      <c r="P139">
        <v>0</v>
      </c>
      <c r="Q139" t="s">
        <v>2613</v>
      </c>
      <c r="R139" t="s">
        <v>2690</v>
      </c>
    </row>
    <row r="140" spans="1:18" x14ac:dyDescent="0.25">
      <c r="A140" t="s">
        <v>80</v>
      </c>
      <c r="B140" t="s">
        <v>81</v>
      </c>
      <c r="C140" t="s">
        <v>1318</v>
      </c>
      <c r="D140" s="53" t="s">
        <v>170</v>
      </c>
      <c r="E140" t="s">
        <v>9</v>
      </c>
      <c r="F140" t="s">
        <v>10</v>
      </c>
      <c r="G140" t="s">
        <v>11</v>
      </c>
      <c r="H140" t="s">
        <v>85</v>
      </c>
      <c r="I140">
        <v>6</v>
      </c>
      <c r="J140" t="s">
        <v>171</v>
      </c>
      <c r="K140" t="s">
        <v>2094</v>
      </c>
      <c r="L140" t="str">
        <f t="shared" si="7"/>
        <v>1435-21FLCEN G4CE0247</v>
      </c>
      <c r="M140" t="s">
        <v>1204</v>
      </c>
      <c r="N140">
        <v>28.288925986999999</v>
      </c>
      <c r="O140">
        <v>-81.942468000000005</v>
      </c>
      <c r="P140">
        <v>0</v>
      </c>
      <c r="Q140" t="s">
        <v>2613</v>
      </c>
      <c r="R140" t="s">
        <v>2690</v>
      </c>
    </row>
    <row r="141" spans="1:18" x14ac:dyDescent="0.25">
      <c r="A141" t="s">
        <v>80</v>
      </c>
      <c r="B141" t="s">
        <v>81</v>
      </c>
      <c r="C141" t="s">
        <v>1319</v>
      </c>
      <c r="D141" s="53" t="s">
        <v>210</v>
      </c>
      <c r="E141" t="s">
        <v>9</v>
      </c>
      <c r="F141" t="s">
        <v>10</v>
      </c>
      <c r="G141" t="s">
        <v>11</v>
      </c>
      <c r="H141" t="s">
        <v>73</v>
      </c>
      <c r="I141">
        <v>6</v>
      </c>
      <c r="J141" t="s">
        <v>211</v>
      </c>
      <c r="K141" t="s">
        <v>2095</v>
      </c>
      <c r="L141" t="str">
        <f t="shared" si="7"/>
        <v>1685G-21FLCEN G4CE0224</v>
      </c>
      <c r="M141" t="s">
        <v>1204</v>
      </c>
      <c r="N141">
        <v>27.720699987</v>
      </c>
      <c r="O141">
        <v>-81.477699999999999</v>
      </c>
      <c r="P141">
        <v>0</v>
      </c>
      <c r="Q141" t="s">
        <v>2613</v>
      </c>
      <c r="R141" t="s">
        <v>2690</v>
      </c>
    </row>
    <row r="142" spans="1:18" x14ac:dyDescent="0.25">
      <c r="A142" t="s">
        <v>80</v>
      </c>
      <c r="B142" t="s">
        <v>81</v>
      </c>
      <c r="C142" t="s">
        <v>1319</v>
      </c>
      <c r="D142" s="53" t="s">
        <v>210</v>
      </c>
      <c r="E142" t="s">
        <v>9</v>
      </c>
      <c r="F142" t="s">
        <v>10</v>
      </c>
      <c r="G142" t="s">
        <v>11</v>
      </c>
      <c r="H142" t="s">
        <v>85</v>
      </c>
      <c r="I142">
        <v>6</v>
      </c>
      <c r="J142" t="s">
        <v>211</v>
      </c>
      <c r="K142" t="s">
        <v>2095</v>
      </c>
      <c r="L142" t="str">
        <f t="shared" si="7"/>
        <v>1685G-21FLCEN G4CE0224</v>
      </c>
      <c r="M142" t="s">
        <v>1204</v>
      </c>
      <c r="N142">
        <v>27.720699987</v>
      </c>
      <c r="O142">
        <v>-81.477699999999999</v>
      </c>
      <c r="P142">
        <v>0</v>
      </c>
      <c r="Q142" t="s">
        <v>2613</v>
      </c>
      <c r="R142" t="s">
        <v>2690</v>
      </c>
    </row>
    <row r="143" spans="1:18" x14ac:dyDescent="0.25">
      <c r="A143" t="s">
        <v>80</v>
      </c>
      <c r="B143" t="s">
        <v>81</v>
      </c>
      <c r="C143" t="s">
        <v>1320</v>
      </c>
      <c r="D143" s="53" t="s">
        <v>225</v>
      </c>
      <c r="E143" t="s">
        <v>9</v>
      </c>
      <c r="F143" t="s">
        <v>10</v>
      </c>
      <c r="G143" t="s">
        <v>11</v>
      </c>
      <c r="H143" t="s">
        <v>73</v>
      </c>
      <c r="I143">
        <v>6</v>
      </c>
      <c r="J143" t="s">
        <v>226</v>
      </c>
      <c r="K143" t="s">
        <v>2096</v>
      </c>
      <c r="L143" t="str">
        <f t="shared" si="7"/>
        <v>3170A-21FLCEN G4CE0145</v>
      </c>
      <c r="M143" t="s">
        <v>1204</v>
      </c>
      <c r="N143">
        <v>28.069936999999999</v>
      </c>
      <c r="O143">
        <v>-81.365978999999996</v>
      </c>
      <c r="P143">
        <v>0</v>
      </c>
      <c r="Q143" t="s">
        <v>2614</v>
      </c>
      <c r="R143" t="s">
        <v>2690</v>
      </c>
    </row>
    <row r="144" spans="1:18" x14ac:dyDescent="0.25">
      <c r="A144" t="s">
        <v>80</v>
      </c>
      <c r="B144" t="s">
        <v>81</v>
      </c>
      <c r="C144" t="s">
        <v>1320</v>
      </c>
      <c r="D144" s="53" t="s">
        <v>225</v>
      </c>
      <c r="E144" t="s">
        <v>9</v>
      </c>
      <c r="F144" t="s">
        <v>10</v>
      </c>
      <c r="G144" t="s">
        <v>11</v>
      </c>
      <c r="H144" t="s">
        <v>85</v>
      </c>
      <c r="I144">
        <v>6</v>
      </c>
      <c r="J144" t="s">
        <v>226</v>
      </c>
      <c r="K144" t="s">
        <v>2096</v>
      </c>
      <c r="L144" t="str">
        <f t="shared" si="7"/>
        <v>3170A-21FLCEN G4CE0145</v>
      </c>
      <c r="M144" t="s">
        <v>1204</v>
      </c>
      <c r="N144">
        <v>28.069936999999999</v>
      </c>
      <c r="O144">
        <v>-81.365978999999996</v>
      </c>
      <c r="P144">
        <v>0</v>
      </c>
      <c r="Q144" t="s">
        <v>2614</v>
      </c>
      <c r="R144" t="s">
        <v>2690</v>
      </c>
    </row>
    <row r="145" spans="1:18" x14ac:dyDescent="0.25">
      <c r="A145" t="s">
        <v>80</v>
      </c>
      <c r="B145" t="s">
        <v>81</v>
      </c>
      <c r="C145" t="s">
        <v>1321</v>
      </c>
      <c r="D145" s="53" t="s">
        <v>181</v>
      </c>
      <c r="E145" t="s">
        <v>9</v>
      </c>
      <c r="F145" t="s">
        <v>10</v>
      </c>
      <c r="G145" t="s">
        <v>11</v>
      </c>
      <c r="H145" t="s">
        <v>73</v>
      </c>
      <c r="I145">
        <v>6</v>
      </c>
      <c r="J145" t="s">
        <v>182</v>
      </c>
      <c r="K145" t="s">
        <v>2097</v>
      </c>
      <c r="L145" t="str">
        <f t="shared" si="7"/>
        <v>2973-21FLCEN 20011017</v>
      </c>
      <c r="M145" t="s">
        <v>1197</v>
      </c>
      <c r="N145">
        <v>28.795616599999999</v>
      </c>
      <c r="O145">
        <v>-81.312527700000004</v>
      </c>
      <c r="P145">
        <v>0</v>
      </c>
      <c r="Q145" t="s">
        <v>2614</v>
      </c>
      <c r="R145" t="s">
        <v>2692</v>
      </c>
    </row>
    <row r="146" spans="1:18" x14ac:dyDescent="0.25">
      <c r="A146" t="s">
        <v>80</v>
      </c>
      <c r="B146" t="s">
        <v>81</v>
      </c>
      <c r="C146" t="s">
        <v>1321</v>
      </c>
      <c r="D146" s="53" t="s">
        <v>181</v>
      </c>
      <c r="E146" t="s">
        <v>9</v>
      </c>
      <c r="F146" t="s">
        <v>10</v>
      </c>
      <c r="G146" t="s">
        <v>11</v>
      </c>
      <c r="H146" t="s">
        <v>85</v>
      </c>
      <c r="I146">
        <v>6</v>
      </c>
      <c r="J146" t="s">
        <v>182</v>
      </c>
      <c r="K146" t="s">
        <v>2097</v>
      </c>
      <c r="L146" t="str">
        <f t="shared" si="7"/>
        <v>2973-21FLCEN 20011017</v>
      </c>
      <c r="M146" t="s">
        <v>1197</v>
      </c>
      <c r="N146">
        <v>28.795616599999999</v>
      </c>
      <c r="O146">
        <v>-81.312527700000004</v>
      </c>
      <c r="P146">
        <v>0</v>
      </c>
      <c r="Q146" t="s">
        <v>2614</v>
      </c>
      <c r="R146" t="s">
        <v>2692</v>
      </c>
    </row>
    <row r="147" spans="1:18" x14ac:dyDescent="0.25">
      <c r="A147" t="s">
        <v>80</v>
      </c>
      <c r="B147" t="s">
        <v>81</v>
      </c>
      <c r="C147" t="s">
        <v>1321</v>
      </c>
      <c r="D147" s="53" t="s">
        <v>181</v>
      </c>
      <c r="E147" t="s">
        <v>9</v>
      </c>
      <c r="F147" t="s">
        <v>10</v>
      </c>
      <c r="G147" t="s">
        <v>11</v>
      </c>
      <c r="H147" t="s">
        <v>73</v>
      </c>
      <c r="I147">
        <v>6</v>
      </c>
      <c r="J147" t="s">
        <v>183</v>
      </c>
      <c r="K147" t="s">
        <v>2098</v>
      </c>
      <c r="L147" t="str">
        <f t="shared" si="7"/>
        <v>2973-21FLSEM CL01</v>
      </c>
      <c r="M147" t="s">
        <v>1197</v>
      </c>
      <c r="N147">
        <v>28.786899999999999</v>
      </c>
      <c r="O147">
        <v>-81.309899999999999</v>
      </c>
      <c r="P147">
        <v>0</v>
      </c>
      <c r="Q147" t="s">
        <v>2614</v>
      </c>
      <c r="R147" t="s">
        <v>2692</v>
      </c>
    </row>
    <row r="148" spans="1:18" x14ac:dyDescent="0.25">
      <c r="A148" t="s">
        <v>80</v>
      </c>
      <c r="B148" t="s">
        <v>81</v>
      </c>
      <c r="C148" t="s">
        <v>1322</v>
      </c>
      <c r="D148" s="53" t="s">
        <v>184</v>
      </c>
      <c r="E148" t="s">
        <v>9</v>
      </c>
      <c r="F148" t="s">
        <v>10</v>
      </c>
      <c r="G148" t="s">
        <v>11</v>
      </c>
      <c r="H148" t="s">
        <v>73</v>
      </c>
      <c r="I148">
        <v>6</v>
      </c>
      <c r="J148" t="s">
        <v>185</v>
      </c>
      <c r="K148" t="s">
        <v>2099</v>
      </c>
      <c r="L148" t="str">
        <f t="shared" si="7"/>
        <v>2985-21FLSEM CHUBB</v>
      </c>
      <c r="M148" t="s">
        <v>1197</v>
      </c>
      <c r="N148">
        <v>28.771024700000002</v>
      </c>
      <c r="O148">
        <v>-81.208983000000003</v>
      </c>
      <c r="P148">
        <v>0</v>
      </c>
      <c r="Q148" t="s">
        <v>2614</v>
      </c>
      <c r="R148" t="s">
        <v>2692</v>
      </c>
    </row>
    <row r="149" spans="1:18" x14ac:dyDescent="0.25">
      <c r="A149" t="s">
        <v>80</v>
      </c>
      <c r="B149" t="s">
        <v>81</v>
      </c>
      <c r="C149" t="s">
        <v>1322</v>
      </c>
      <c r="D149" s="53" t="s">
        <v>184</v>
      </c>
      <c r="E149" t="s">
        <v>9</v>
      </c>
      <c r="F149" t="s">
        <v>10</v>
      </c>
      <c r="G149" t="s">
        <v>11</v>
      </c>
      <c r="H149" t="s">
        <v>85</v>
      </c>
      <c r="I149">
        <v>6</v>
      </c>
      <c r="J149" t="s">
        <v>185</v>
      </c>
      <c r="K149" t="s">
        <v>2099</v>
      </c>
      <c r="L149" t="str">
        <f t="shared" si="7"/>
        <v>2985-21FLSEM CHUBB</v>
      </c>
      <c r="M149" t="s">
        <v>1197</v>
      </c>
      <c r="N149">
        <v>28.771024700000002</v>
      </c>
      <c r="O149">
        <v>-81.208983000000003</v>
      </c>
      <c r="P149">
        <v>0</v>
      </c>
      <c r="Q149" t="s">
        <v>2614</v>
      </c>
      <c r="R149" t="s">
        <v>2692</v>
      </c>
    </row>
    <row r="150" spans="1:18" x14ac:dyDescent="0.25">
      <c r="A150" t="s">
        <v>80</v>
      </c>
      <c r="B150" t="s">
        <v>81</v>
      </c>
      <c r="C150" t="s">
        <v>1323</v>
      </c>
      <c r="D150" s="53" t="s">
        <v>186</v>
      </c>
      <c r="E150" t="s">
        <v>9</v>
      </c>
      <c r="F150" t="s">
        <v>10</v>
      </c>
      <c r="G150" t="s">
        <v>11</v>
      </c>
      <c r="H150" t="s">
        <v>73</v>
      </c>
      <c r="I150">
        <v>6</v>
      </c>
      <c r="J150" t="s">
        <v>187</v>
      </c>
      <c r="K150" t="s">
        <v>2100</v>
      </c>
      <c r="L150" t="str">
        <f t="shared" si="7"/>
        <v>2990-21FLCEN 20010763</v>
      </c>
      <c r="M150" t="s">
        <v>1197</v>
      </c>
      <c r="N150">
        <v>28.7138527</v>
      </c>
      <c r="O150">
        <v>-81.166944400000006</v>
      </c>
      <c r="P150">
        <v>0</v>
      </c>
      <c r="Q150" t="s">
        <v>2614</v>
      </c>
      <c r="R150" t="s">
        <v>2692</v>
      </c>
    </row>
    <row r="151" spans="1:18" x14ac:dyDescent="0.25">
      <c r="A151" t="s">
        <v>80</v>
      </c>
      <c r="B151" t="s">
        <v>81</v>
      </c>
      <c r="C151" t="s">
        <v>1324</v>
      </c>
      <c r="D151" s="53" t="s">
        <v>188</v>
      </c>
      <c r="E151" t="s">
        <v>9</v>
      </c>
      <c r="F151" t="s">
        <v>10</v>
      </c>
      <c r="G151" t="s">
        <v>11</v>
      </c>
      <c r="H151" t="s">
        <v>73</v>
      </c>
      <c r="I151">
        <v>6</v>
      </c>
      <c r="J151" t="s">
        <v>189</v>
      </c>
      <c r="K151" t="s">
        <v>2101</v>
      </c>
      <c r="L151" t="str">
        <f t="shared" si="7"/>
        <v>2999-21FLCEN G2CE0182</v>
      </c>
      <c r="M151" t="s">
        <v>1197</v>
      </c>
      <c r="N151">
        <v>28.680938999999999</v>
      </c>
      <c r="O151">
        <v>-81.238601000000003</v>
      </c>
      <c r="P151">
        <v>0</v>
      </c>
      <c r="Q151" t="s">
        <v>2613</v>
      </c>
      <c r="R151" t="s">
        <v>2692</v>
      </c>
    </row>
    <row r="152" spans="1:18" x14ac:dyDescent="0.25">
      <c r="A152" t="s">
        <v>80</v>
      </c>
      <c r="B152" t="s">
        <v>81</v>
      </c>
      <c r="C152" t="s">
        <v>1324</v>
      </c>
      <c r="D152" s="53" t="s">
        <v>188</v>
      </c>
      <c r="E152" t="s">
        <v>9</v>
      </c>
      <c r="F152" t="s">
        <v>10</v>
      </c>
      <c r="G152" t="s">
        <v>11</v>
      </c>
      <c r="H152" t="s">
        <v>73</v>
      </c>
      <c r="I152">
        <v>6</v>
      </c>
      <c r="J152" t="s">
        <v>190</v>
      </c>
      <c r="K152" t="s">
        <v>2102</v>
      </c>
      <c r="L152" t="str">
        <f t="shared" si="7"/>
        <v>2999-21FLCEN G2CE0260</v>
      </c>
      <c r="M152" t="s">
        <v>1197</v>
      </c>
      <c r="N152">
        <v>28.653977988000001</v>
      </c>
      <c r="O152">
        <v>-81.235579999999999</v>
      </c>
      <c r="P152">
        <v>0</v>
      </c>
      <c r="Q152" t="s">
        <v>2613</v>
      </c>
      <c r="R152" t="s">
        <v>2692</v>
      </c>
    </row>
    <row r="153" spans="1:18" x14ac:dyDescent="0.25">
      <c r="A153" t="s">
        <v>80</v>
      </c>
      <c r="B153" t="s">
        <v>81</v>
      </c>
      <c r="C153" t="s">
        <v>1301</v>
      </c>
      <c r="D153" s="53" t="s">
        <v>214</v>
      </c>
      <c r="E153" t="s">
        <v>9</v>
      </c>
      <c r="F153" t="s">
        <v>10</v>
      </c>
      <c r="G153" t="s">
        <v>11</v>
      </c>
      <c r="H153" t="s">
        <v>73</v>
      </c>
      <c r="I153">
        <v>6</v>
      </c>
      <c r="J153" t="s">
        <v>215</v>
      </c>
      <c r="K153" t="s">
        <v>2103</v>
      </c>
      <c r="L153" t="str">
        <f t="shared" si="7"/>
        <v>2893EC-21FLCEN G2CE0233</v>
      </c>
      <c r="M153" t="s">
        <v>1197</v>
      </c>
      <c r="N153">
        <v>28.810907988</v>
      </c>
      <c r="O153">
        <v>-81.281942000000001</v>
      </c>
      <c r="P153">
        <v>0</v>
      </c>
      <c r="Q153" t="s">
        <v>2613</v>
      </c>
      <c r="R153" t="s">
        <v>2692</v>
      </c>
    </row>
    <row r="154" spans="1:18" x14ac:dyDescent="0.25">
      <c r="A154" t="s">
        <v>80</v>
      </c>
      <c r="B154" t="s">
        <v>81</v>
      </c>
      <c r="C154" t="s">
        <v>1325</v>
      </c>
      <c r="D154" s="53" t="s">
        <v>223</v>
      </c>
      <c r="E154" t="s">
        <v>9</v>
      </c>
      <c r="F154" t="s">
        <v>10</v>
      </c>
      <c r="G154" t="s">
        <v>11</v>
      </c>
      <c r="H154" t="s">
        <v>73</v>
      </c>
      <c r="I154">
        <v>6</v>
      </c>
      <c r="J154" t="s">
        <v>224</v>
      </c>
      <c r="K154" t="s">
        <v>2104</v>
      </c>
      <c r="L154" t="str">
        <f t="shared" si="7"/>
        <v>2997A3-21FLCEN G2CE0072</v>
      </c>
      <c r="M154" t="s">
        <v>1197</v>
      </c>
      <c r="N154">
        <v>28.636800000000001</v>
      </c>
      <c r="O154">
        <v>-81.319429999999997</v>
      </c>
      <c r="P154">
        <v>0</v>
      </c>
      <c r="Q154" t="s">
        <v>2613</v>
      </c>
      <c r="R154" t="s">
        <v>2692</v>
      </c>
    </row>
    <row r="155" spans="1:18" x14ac:dyDescent="0.25">
      <c r="A155" t="s">
        <v>80</v>
      </c>
      <c r="B155" t="s">
        <v>81</v>
      </c>
      <c r="C155" t="s">
        <v>1325</v>
      </c>
      <c r="D155" s="53" t="s">
        <v>223</v>
      </c>
      <c r="E155" t="s">
        <v>9</v>
      </c>
      <c r="F155" t="s">
        <v>10</v>
      </c>
      <c r="G155" t="s">
        <v>11</v>
      </c>
      <c r="H155" t="s">
        <v>86</v>
      </c>
      <c r="I155">
        <v>6</v>
      </c>
      <c r="J155" t="s">
        <v>224</v>
      </c>
      <c r="K155" t="s">
        <v>2104</v>
      </c>
      <c r="L155" t="str">
        <f t="shared" si="7"/>
        <v>2997A3-21FLCEN G2CE0072</v>
      </c>
      <c r="M155" t="s">
        <v>1197</v>
      </c>
      <c r="N155">
        <v>28.636800000000001</v>
      </c>
      <c r="O155">
        <v>-81.319429999999997</v>
      </c>
      <c r="P155">
        <v>0</v>
      </c>
      <c r="Q155" t="s">
        <v>2613</v>
      </c>
      <c r="R155" t="s">
        <v>2692</v>
      </c>
    </row>
    <row r="156" spans="1:18" x14ac:dyDescent="0.25">
      <c r="A156" t="s">
        <v>80</v>
      </c>
      <c r="B156" t="s">
        <v>81</v>
      </c>
      <c r="C156" t="s">
        <v>1325</v>
      </c>
      <c r="D156" s="53" t="s">
        <v>223</v>
      </c>
      <c r="E156" t="s">
        <v>9</v>
      </c>
      <c r="F156" t="s">
        <v>10</v>
      </c>
      <c r="G156" t="s">
        <v>11</v>
      </c>
      <c r="H156" t="s">
        <v>87</v>
      </c>
      <c r="I156">
        <v>6</v>
      </c>
      <c r="J156" t="s">
        <v>224</v>
      </c>
      <c r="K156" t="s">
        <v>2104</v>
      </c>
      <c r="L156" t="str">
        <f t="shared" si="7"/>
        <v>2997A3-21FLCEN G2CE0072</v>
      </c>
      <c r="M156" t="s">
        <v>1197</v>
      </c>
      <c r="N156">
        <v>28.636800000000001</v>
      </c>
      <c r="O156">
        <v>-81.319429999999997</v>
      </c>
      <c r="P156">
        <v>0</v>
      </c>
      <c r="Q156" t="s">
        <v>2613</v>
      </c>
      <c r="R156" t="s">
        <v>2692</v>
      </c>
    </row>
    <row r="157" spans="1:18" x14ac:dyDescent="0.25">
      <c r="A157" t="s">
        <v>80</v>
      </c>
      <c r="B157" t="s">
        <v>81</v>
      </c>
      <c r="C157" t="s">
        <v>1325</v>
      </c>
      <c r="D157" s="53" t="s">
        <v>223</v>
      </c>
      <c r="E157" t="s">
        <v>9</v>
      </c>
      <c r="F157" t="s">
        <v>10</v>
      </c>
      <c r="G157" t="s">
        <v>11</v>
      </c>
      <c r="H157" t="s">
        <v>88</v>
      </c>
      <c r="I157">
        <v>6</v>
      </c>
      <c r="J157" t="s">
        <v>224</v>
      </c>
      <c r="K157" t="s">
        <v>2104</v>
      </c>
      <c r="L157" t="str">
        <f t="shared" si="7"/>
        <v>2997A3-21FLCEN G2CE0072</v>
      </c>
      <c r="M157" t="s">
        <v>1197</v>
      </c>
      <c r="N157">
        <v>28.636800000000001</v>
      </c>
      <c r="O157">
        <v>-81.319429999999997</v>
      </c>
      <c r="P157">
        <v>0</v>
      </c>
      <c r="Q157" t="s">
        <v>2613</v>
      </c>
      <c r="R157" t="s">
        <v>2692</v>
      </c>
    </row>
    <row r="158" spans="1:18" x14ac:dyDescent="0.25">
      <c r="A158" t="s">
        <v>80</v>
      </c>
      <c r="B158" t="s">
        <v>81</v>
      </c>
      <c r="C158" t="s">
        <v>1326</v>
      </c>
      <c r="D158" s="53" t="s">
        <v>208</v>
      </c>
      <c r="E158" t="s">
        <v>9</v>
      </c>
      <c r="F158" t="s">
        <v>10</v>
      </c>
      <c r="G158" t="s">
        <v>11</v>
      </c>
      <c r="H158" t="s">
        <v>73</v>
      </c>
      <c r="I158">
        <v>6</v>
      </c>
      <c r="J158" t="s">
        <v>209</v>
      </c>
      <c r="K158" t="s">
        <v>2105</v>
      </c>
      <c r="L158" t="str">
        <f t="shared" si="7"/>
        <v>1351C-21FLSWFD23169</v>
      </c>
      <c r="M158" t="s">
        <v>1202</v>
      </c>
      <c r="N158">
        <v>28.801296300000001</v>
      </c>
      <c r="O158">
        <v>-82.151622000000003</v>
      </c>
      <c r="P158">
        <v>0</v>
      </c>
      <c r="Q158" t="s">
        <v>2614</v>
      </c>
      <c r="R158" t="s">
        <v>2690</v>
      </c>
    </row>
    <row r="159" spans="1:18" x14ac:dyDescent="0.25">
      <c r="A159" t="s">
        <v>80</v>
      </c>
      <c r="B159" t="s">
        <v>81</v>
      </c>
      <c r="C159" t="s">
        <v>1326</v>
      </c>
      <c r="D159" s="53" t="s">
        <v>208</v>
      </c>
      <c r="E159" t="s">
        <v>9</v>
      </c>
      <c r="F159" t="s">
        <v>10</v>
      </c>
      <c r="G159" t="s">
        <v>11</v>
      </c>
      <c r="H159" t="s">
        <v>85</v>
      </c>
      <c r="I159">
        <v>6</v>
      </c>
      <c r="J159" t="s">
        <v>209</v>
      </c>
      <c r="K159" t="s">
        <v>2105</v>
      </c>
      <c r="L159" t="str">
        <f t="shared" ref="L159:L236" si="10">_xlfn.CONCAT(D159:E159,J159)</f>
        <v>1351C-21FLSWFD23169</v>
      </c>
      <c r="M159" t="s">
        <v>1202</v>
      </c>
      <c r="N159">
        <v>28.801296300000001</v>
      </c>
      <c r="O159">
        <v>-82.151622000000003</v>
      </c>
      <c r="P159">
        <v>0</v>
      </c>
      <c r="Q159" t="s">
        <v>2614</v>
      </c>
      <c r="R159" t="s">
        <v>2690</v>
      </c>
    </row>
    <row r="160" spans="1:18" x14ac:dyDescent="0.25">
      <c r="A160" t="s">
        <v>80</v>
      </c>
      <c r="B160" t="s">
        <v>81</v>
      </c>
      <c r="C160" t="s">
        <v>1327</v>
      </c>
      <c r="D160" s="53" t="s">
        <v>172</v>
      </c>
      <c r="E160" t="s">
        <v>9</v>
      </c>
      <c r="F160" t="s">
        <v>10</v>
      </c>
      <c r="G160" t="s">
        <v>11</v>
      </c>
      <c r="H160" t="s">
        <v>73</v>
      </c>
      <c r="I160">
        <v>6</v>
      </c>
      <c r="J160" t="s">
        <v>173</v>
      </c>
      <c r="K160" t="s">
        <v>2106</v>
      </c>
      <c r="L160" t="str">
        <f t="shared" si="10"/>
        <v>2675-21FLCEN G5CE0076</v>
      </c>
      <c r="M160" t="s">
        <v>1195</v>
      </c>
      <c r="N160">
        <v>29.073416699999999</v>
      </c>
      <c r="O160">
        <v>-81.075165999999996</v>
      </c>
      <c r="P160">
        <v>0</v>
      </c>
      <c r="Q160" t="s">
        <v>2614</v>
      </c>
      <c r="R160" t="s">
        <v>2688</v>
      </c>
    </row>
    <row r="161" spans="1:18" x14ac:dyDescent="0.25">
      <c r="A161" t="s">
        <v>80</v>
      </c>
      <c r="B161" t="s">
        <v>81</v>
      </c>
      <c r="C161" t="s">
        <v>1327</v>
      </c>
      <c r="D161" s="53" t="s">
        <v>172</v>
      </c>
      <c r="E161" t="s">
        <v>9</v>
      </c>
      <c r="F161" t="s">
        <v>10</v>
      </c>
      <c r="G161" t="s">
        <v>11</v>
      </c>
      <c r="H161" t="s">
        <v>73</v>
      </c>
      <c r="I161">
        <v>6</v>
      </c>
      <c r="J161" t="s">
        <v>174</v>
      </c>
      <c r="K161" t="s">
        <v>2107</v>
      </c>
      <c r="L161" t="str">
        <f t="shared" si="10"/>
        <v>2675-21FLCEN G5CE0094</v>
      </c>
      <c r="M161" t="s">
        <v>1195</v>
      </c>
      <c r="N161">
        <v>29.072900000000001</v>
      </c>
      <c r="O161">
        <v>-81.069230000000005</v>
      </c>
      <c r="P161">
        <v>0</v>
      </c>
      <c r="Q161" t="s">
        <v>2613</v>
      </c>
      <c r="R161" t="s">
        <v>2688</v>
      </c>
    </row>
    <row r="162" spans="1:18" x14ac:dyDescent="0.25">
      <c r="A162" t="s">
        <v>80</v>
      </c>
      <c r="B162" t="s">
        <v>81</v>
      </c>
      <c r="C162" t="s">
        <v>1328</v>
      </c>
      <c r="D162" s="53" t="s">
        <v>177</v>
      </c>
      <c r="E162" t="s">
        <v>9</v>
      </c>
      <c r="F162" t="s">
        <v>10</v>
      </c>
      <c r="G162" t="s">
        <v>11</v>
      </c>
      <c r="H162" t="s">
        <v>73</v>
      </c>
      <c r="I162">
        <v>6</v>
      </c>
      <c r="J162" t="s">
        <v>178</v>
      </c>
      <c r="K162" t="s">
        <v>2108</v>
      </c>
      <c r="L162" t="str">
        <f t="shared" si="10"/>
        <v>2939-21FLCEN G5CE0120</v>
      </c>
      <c r="M162" t="s">
        <v>1195</v>
      </c>
      <c r="N162">
        <v>28.973088988000001</v>
      </c>
      <c r="O162">
        <v>-80.893617000000006</v>
      </c>
      <c r="P162">
        <v>0</v>
      </c>
      <c r="Q162" t="s">
        <v>2613</v>
      </c>
      <c r="R162" t="s">
        <v>2688</v>
      </c>
    </row>
    <row r="163" spans="1:18" x14ac:dyDescent="0.25">
      <c r="A163" t="s">
        <v>80</v>
      </c>
      <c r="B163" t="s">
        <v>81</v>
      </c>
      <c r="C163" t="s">
        <v>1328</v>
      </c>
      <c r="D163" s="53" t="s">
        <v>177</v>
      </c>
      <c r="E163" t="s">
        <v>9</v>
      </c>
      <c r="F163" t="s">
        <v>10</v>
      </c>
      <c r="G163" t="s">
        <v>11</v>
      </c>
      <c r="H163" t="s">
        <v>91</v>
      </c>
      <c r="I163">
        <v>6</v>
      </c>
      <c r="J163" t="s">
        <v>178</v>
      </c>
      <c r="K163" t="s">
        <v>2108</v>
      </c>
      <c r="L163" t="str">
        <f t="shared" si="10"/>
        <v>2939-21FLCEN G5CE0120</v>
      </c>
      <c r="M163" t="s">
        <v>1195</v>
      </c>
      <c r="N163">
        <v>28.973088988000001</v>
      </c>
      <c r="O163">
        <v>-80.893617000000006</v>
      </c>
      <c r="P163">
        <v>0</v>
      </c>
      <c r="Q163" t="s">
        <v>2613</v>
      </c>
      <c r="R163" t="s">
        <v>2688</v>
      </c>
    </row>
    <row r="164" spans="1:18" x14ac:dyDescent="0.25">
      <c r="A164" t="s">
        <v>80</v>
      </c>
      <c r="B164" t="s">
        <v>81</v>
      </c>
      <c r="C164" t="s">
        <v>1328</v>
      </c>
      <c r="D164" s="53" t="s">
        <v>177</v>
      </c>
      <c r="E164" t="s">
        <v>9</v>
      </c>
      <c r="F164" t="s">
        <v>10</v>
      </c>
      <c r="G164" t="s">
        <v>11</v>
      </c>
      <c r="H164" t="s">
        <v>85</v>
      </c>
      <c r="I164">
        <v>6</v>
      </c>
      <c r="J164" t="s">
        <v>178</v>
      </c>
      <c r="K164" t="s">
        <v>2108</v>
      </c>
      <c r="L164" t="str">
        <f t="shared" si="10"/>
        <v>2939-21FLCEN G5CE0120</v>
      </c>
      <c r="M164" t="s">
        <v>1195</v>
      </c>
      <c r="N164">
        <v>28.973088988000001</v>
      </c>
      <c r="O164">
        <v>-80.893617000000006</v>
      </c>
      <c r="P164">
        <v>0</v>
      </c>
      <c r="Q164" t="s">
        <v>2613</v>
      </c>
      <c r="R164" t="s">
        <v>2688</v>
      </c>
    </row>
    <row r="165" spans="1:18" x14ac:dyDescent="0.25">
      <c r="A165" t="s">
        <v>80</v>
      </c>
      <c r="B165" t="s">
        <v>81</v>
      </c>
      <c r="C165" t="s">
        <v>1328</v>
      </c>
      <c r="D165" s="53" t="s">
        <v>177</v>
      </c>
      <c r="E165" t="s">
        <v>9</v>
      </c>
      <c r="F165" t="s">
        <v>10</v>
      </c>
      <c r="G165" t="s">
        <v>11</v>
      </c>
      <c r="H165" t="s">
        <v>92</v>
      </c>
      <c r="I165">
        <v>6</v>
      </c>
      <c r="J165" t="s">
        <v>178</v>
      </c>
      <c r="K165" t="s">
        <v>2108</v>
      </c>
      <c r="L165" t="str">
        <f t="shared" si="10"/>
        <v>2939-21FLCEN G5CE0120</v>
      </c>
      <c r="M165" t="s">
        <v>1195</v>
      </c>
      <c r="N165">
        <v>28.973088988000001</v>
      </c>
      <c r="O165">
        <v>-80.893617000000006</v>
      </c>
      <c r="P165">
        <v>0</v>
      </c>
      <c r="Q165" t="s">
        <v>2613</v>
      </c>
      <c r="R165" t="s">
        <v>2688</v>
      </c>
    </row>
    <row r="166" spans="1:18" x14ac:dyDescent="0.25">
      <c r="A166" t="s">
        <v>80</v>
      </c>
      <c r="B166" t="s">
        <v>81</v>
      </c>
      <c r="C166" t="s">
        <v>1329</v>
      </c>
      <c r="D166" s="53" t="s">
        <v>221</v>
      </c>
      <c r="E166" t="s">
        <v>9</v>
      </c>
      <c r="F166" t="s">
        <v>10</v>
      </c>
      <c r="G166" t="s">
        <v>11</v>
      </c>
      <c r="H166" t="s">
        <v>73</v>
      </c>
      <c r="I166">
        <v>6</v>
      </c>
      <c r="J166" t="s">
        <v>222</v>
      </c>
      <c r="K166" t="s">
        <v>2109</v>
      </c>
      <c r="L166" t="str">
        <f t="shared" si="10"/>
        <v>2942B-21FLSJWMTBH</v>
      </c>
      <c r="M166" t="s">
        <v>1195</v>
      </c>
      <c r="N166">
        <v>28.864235000000001</v>
      </c>
      <c r="O166">
        <v>-80.890202000000002</v>
      </c>
      <c r="P166">
        <v>0</v>
      </c>
      <c r="Q166" t="s">
        <v>2614</v>
      </c>
      <c r="R166" t="s">
        <v>2688</v>
      </c>
    </row>
    <row r="167" spans="1:18" x14ac:dyDescent="0.25">
      <c r="A167" t="s">
        <v>80</v>
      </c>
      <c r="B167" t="s">
        <v>81</v>
      </c>
      <c r="C167" t="s">
        <v>1329</v>
      </c>
      <c r="D167" s="53" t="s">
        <v>221</v>
      </c>
      <c r="E167" t="s">
        <v>9</v>
      </c>
      <c r="F167" t="s">
        <v>10</v>
      </c>
      <c r="G167" t="s">
        <v>11</v>
      </c>
      <c r="H167" t="s">
        <v>91</v>
      </c>
      <c r="I167">
        <v>6</v>
      </c>
      <c r="J167" t="s">
        <v>222</v>
      </c>
      <c r="K167" t="s">
        <v>2109</v>
      </c>
      <c r="L167" t="str">
        <f t="shared" si="10"/>
        <v>2942B-21FLSJWMTBH</v>
      </c>
      <c r="M167" t="s">
        <v>1195</v>
      </c>
      <c r="N167">
        <v>28.864235000000001</v>
      </c>
      <c r="O167">
        <v>-80.890202000000002</v>
      </c>
      <c r="P167">
        <v>0</v>
      </c>
      <c r="Q167" t="s">
        <v>2614</v>
      </c>
      <c r="R167" t="s">
        <v>2688</v>
      </c>
    </row>
    <row r="168" spans="1:18" x14ac:dyDescent="0.25">
      <c r="A168" t="s">
        <v>80</v>
      </c>
      <c r="B168" t="s">
        <v>81</v>
      </c>
      <c r="C168" t="s">
        <v>1329</v>
      </c>
      <c r="D168" s="53" t="s">
        <v>221</v>
      </c>
      <c r="E168" t="s">
        <v>9</v>
      </c>
      <c r="F168" t="s">
        <v>10</v>
      </c>
      <c r="G168" t="s">
        <v>11</v>
      </c>
      <c r="H168" t="s">
        <v>85</v>
      </c>
      <c r="I168">
        <v>6</v>
      </c>
      <c r="J168" t="s">
        <v>222</v>
      </c>
      <c r="K168" t="s">
        <v>2109</v>
      </c>
      <c r="L168" t="str">
        <f t="shared" si="10"/>
        <v>2942B-21FLSJWMTBH</v>
      </c>
      <c r="M168" t="s">
        <v>1195</v>
      </c>
      <c r="N168">
        <v>28.864235000000001</v>
      </c>
      <c r="O168">
        <v>-80.890202000000002</v>
      </c>
      <c r="P168">
        <v>0</v>
      </c>
      <c r="Q168" t="s">
        <v>2614</v>
      </c>
      <c r="R168" t="s">
        <v>2688</v>
      </c>
    </row>
    <row r="169" spans="1:18" x14ac:dyDescent="0.25">
      <c r="A169" t="s">
        <v>80</v>
      </c>
      <c r="B169" t="s">
        <v>81</v>
      </c>
      <c r="C169" t="s">
        <v>1329</v>
      </c>
      <c r="D169" s="53" t="s">
        <v>221</v>
      </c>
      <c r="E169" t="s">
        <v>9</v>
      </c>
      <c r="F169" t="s">
        <v>10</v>
      </c>
      <c r="G169" t="s">
        <v>11</v>
      </c>
      <c r="H169" t="s">
        <v>92</v>
      </c>
      <c r="I169">
        <v>6</v>
      </c>
      <c r="J169" t="s">
        <v>222</v>
      </c>
      <c r="K169" t="s">
        <v>2109</v>
      </c>
      <c r="L169" t="str">
        <f t="shared" si="10"/>
        <v>2942B-21FLSJWMTBH</v>
      </c>
      <c r="M169" t="s">
        <v>1195</v>
      </c>
      <c r="N169">
        <v>28.864235000000001</v>
      </c>
      <c r="O169">
        <v>-80.890202000000002</v>
      </c>
      <c r="P169">
        <v>0</v>
      </c>
      <c r="Q169" t="s">
        <v>2614</v>
      </c>
      <c r="R169" t="s">
        <v>2688</v>
      </c>
    </row>
    <row r="170" spans="1:18" x14ac:dyDescent="0.25">
      <c r="A170" t="s">
        <v>233</v>
      </c>
      <c r="B170" t="s">
        <v>234</v>
      </c>
      <c r="C170" t="s">
        <v>1330</v>
      </c>
      <c r="D170" s="53" t="s">
        <v>270</v>
      </c>
      <c r="E170" t="s">
        <v>271</v>
      </c>
      <c r="F170" t="s">
        <v>6</v>
      </c>
      <c r="G170" t="s">
        <v>272</v>
      </c>
      <c r="H170" t="s">
        <v>85</v>
      </c>
      <c r="I170">
        <v>6</v>
      </c>
      <c r="J170" t="s">
        <v>273</v>
      </c>
      <c r="K170" t="s">
        <v>2110</v>
      </c>
      <c r="L170" t="str">
        <f t="shared" si="10"/>
        <v>2406CENRT121FLA   27010165</v>
      </c>
      <c r="M170" t="s">
        <v>1206</v>
      </c>
      <c r="N170">
        <v>30.050338799999999</v>
      </c>
      <c r="O170">
        <v>-81.3710083</v>
      </c>
      <c r="P170">
        <v>0</v>
      </c>
      <c r="Q170" t="s">
        <v>2613</v>
      </c>
      <c r="R170" t="s">
        <v>2688</v>
      </c>
    </row>
    <row r="171" spans="1:18" x14ac:dyDescent="0.25">
      <c r="A171" t="s">
        <v>233</v>
      </c>
      <c r="B171" t="s">
        <v>234</v>
      </c>
      <c r="C171" t="s">
        <v>1331</v>
      </c>
      <c r="D171" s="53" t="s">
        <v>246</v>
      </c>
      <c r="E171" t="s">
        <v>9</v>
      </c>
      <c r="F171" t="s">
        <v>6</v>
      </c>
      <c r="G171" t="s">
        <v>7</v>
      </c>
      <c r="H171" t="s">
        <v>74</v>
      </c>
      <c r="I171">
        <v>6</v>
      </c>
      <c r="J171" t="s">
        <v>247</v>
      </c>
      <c r="K171" t="s">
        <v>2111</v>
      </c>
      <c r="L171" t="str">
        <f t="shared" si="10"/>
        <v>2189B-21FLA   20030352</v>
      </c>
      <c r="M171" t="s">
        <v>1208</v>
      </c>
      <c r="N171">
        <v>30.451807299999999</v>
      </c>
      <c r="O171">
        <v>-81.579133100000007</v>
      </c>
      <c r="P171">
        <v>0</v>
      </c>
      <c r="Q171" t="s">
        <v>2613</v>
      </c>
      <c r="R171" t="s">
        <v>2692</v>
      </c>
    </row>
    <row r="172" spans="1:18" x14ac:dyDescent="0.25">
      <c r="A172" t="s">
        <v>233</v>
      </c>
      <c r="B172" t="s">
        <v>234</v>
      </c>
      <c r="C172" t="s">
        <v>1331</v>
      </c>
      <c r="D172" s="53" t="s">
        <v>246</v>
      </c>
      <c r="E172" t="s">
        <v>9</v>
      </c>
      <c r="F172" t="s">
        <v>6</v>
      </c>
      <c r="G172" t="s">
        <v>7</v>
      </c>
      <c r="H172" t="s">
        <v>92</v>
      </c>
      <c r="I172">
        <v>6</v>
      </c>
      <c r="J172" t="s">
        <v>247</v>
      </c>
      <c r="K172" t="s">
        <v>2111</v>
      </c>
      <c r="L172" t="str">
        <f t="shared" si="10"/>
        <v>2189B-21FLA   20030352</v>
      </c>
      <c r="M172" t="s">
        <v>1208</v>
      </c>
      <c r="N172">
        <v>30.451807299999999</v>
      </c>
      <c r="O172">
        <v>-81.579133100000007</v>
      </c>
      <c r="P172">
        <v>0</v>
      </c>
      <c r="Q172" t="s">
        <v>2613</v>
      </c>
      <c r="R172" t="s">
        <v>2692</v>
      </c>
    </row>
    <row r="173" spans="1:18" x14ac:dyDescent="0.25">
      <c r="A173" t="s">
        <v>233</v>
      </c>
      <c r="B173" t="s">
        <v>234</v>
      </c>
      <c r="C173" t="s">
        <v>1332</v>
      </c>
      <c r="D173" s="53" t="s">
        <v>248</v>
      </c>
      <c r="E173" t="s">
        <v>9</v>
      </c>
      <c r="F173" t="s">
        <v>6</v>
      </c>
      <c r="G173" t="s">
        <v>7</v>
      </c>
      <c r="H173" t="s">
        <v>74</v>
      </c>
      <c r="I173">
        <v>6</v>
      </c>
      <c r="J173" t="s">
        <v>249</v>
      </c>
      <c r="K173" t="s">
        <v>2112</v>
      </c>
      <c r="L173" t="str">
        <f t="shared" si="10"/>
        <v>2191B-21FLA   20030146</v>
      </c>
      <c r="M173" t="s">
        <v>1208</v>
      </c>
      <c r="N173">
        <v>30.438261099999998</v>
      </c>
      <c r="O173">
        <v>-81.6603444</v>
      </c>
      <c r="P173">
        <v>0</v>
      </c>
      <c r="Q173" t="s">
        <v>2613</v>
      </c>
      <c r="R173" t="s">
        <v>2692</v>
      </c>
    </row>
    <row r="174" spans="1:18" x14ac:dyDescent="0.25">
      <c r="A174" t="s">
        <v>233</v>
      </c>
      <c r="B174" t="s">
        <v>234</v>
      </c>
      <c r="C174" t="s">
        <v>1332</v>
      </c>
      <c r="D174" s="53" t="s">
        <v>248</v>
      </c>
      <c r="E174" t="s">
        <v>9</v>
      </c>
      <c r="F174" t="s">
        <v>6</v>
      </c>
      <c r="G174" t="s">
        <v>7</v>
      </c>
      <c r="H174" t="s">
        <v>92</v>
      </c>
      <c r="I174">
        <v>6</v>
      </c>
      <c r="J174" t="s">
        <v>249</v>
      </c>
      <c r="K174" t="s">
        <v>2112</v>
      </c>
      <c r="L174" t="str">
        <f t="shared" si="10"/>
        <v>2191B-21FLA   20030146</v>
      </c>
      <c r="M174" t="s">
        <v>1208</v>
      </c>
      <c r="N174">
        <v>30.438261099999998</v>
      </c>
      <c r="O174">
        <v>-81.6603444</v>
      </c>
      <c r="P174">
        <v>0</v>
      </c>
      <c r="Q174" t="s">
        <v>2613</v>
      </c>
      <c r="R174" t="s">
        <v>2692</v>
      </c>
    </row>
    <row r="175" spans="1:18" x14ac:dyDescent="0.25">
      <c r="A175" t="s">
        <v>233</v>
      </c>
      <c r="B175" t="s">
        <v>234</v>
      </c>
      <c r="C175" t="s">
        <v>1333</v>
      </c>
      <c r="D175" s="53" t="s">
        <v>250</v>
      </c>
      <c r="E175" t="s">
        <v>251</v>
      </c>
      <c r="F175" t="s">
        <v>6</v>
      </c>
      <c r="G175" t="s">
        <v>7</v>
      </c>
      <c r="H175" t="s">
        <v>74</v>
      </c>
      <c r="I175">
        <v>6</v>
      </c>
      <c r="J175" t="s">
        <v>252</v>
      </c>
      <c r="K175" t="s">
        <v>2113</v>
      </c>
      <c r="L175" t="str">
        <f t="shared" si="10"/>
        <v>2203AENRBB121FLA   20030121</v>
      </c>
      <c r="M175" t="s">
        <v>1208</v>
      </c>
      <c r="N175">
        <v>30.401636001</v>
      </c>
      <c r="O175">
        <v>-81.664287999999999</v>
      </c>
      <c r="P175">
        <v>0</v>
      </c>
      <c r="Q175" t="s">
        <v>2614</v>
      </c>
      <c r="R175" t="s">
        <v>2692</v>
      </c>
    </row>
    <row r="176" spans="1:18" x14ac:dyDescent="0.25">
      <c r="A176" t="s">
        <v>233</v>
      </c>
      <c r="B176" t="s">
        <v>234</v>
      </c>
      <c r="C176" t="s">
        <v>1333</v>
      </c>
      <c r="D176" s="53" t="s">
        <v>250</v>
      </c>
      <c r="E176" t="s">
        <v>251</v>
      </c>
      <c r="F176" t="s">
        <v>6</v>
      </c>
      <c r="G176" t="s">
        <v>7</v>
      </c>
      <c r="H176" t="s">
        <v>85</v>
      </c>
      <c r="I176">
        <v>6</v>
      </c>
      <c r="J176" t="s">
        <v>252</v>
      </c>
      <c r="K176" t="s">
        <v>2113</v>
      </c>
      <c r="L176" t="str">
        <f t="shared" si="10"/>
        <v>2203AENRBB121FLA   20030121</v>
      </c>
      <c r="M176" t="s">
        <v>1208</v>
      </c>
      <c r="N176">
        <v>30.401636001</v>
      </c>
      <c r="O176">
        <v>-81.664287999999999</v>
      </c>
      <c r="P176">
        <v>0</v>
      </c>
      <c r="Q176" t="s">
        <v>2614</v>
      </c>
      <c r="R176" t="s">
        <v>2692</v>
      </c>
    </row>
    <row r="177" spans="1:18" x14ac:dyDescent="0.25">
      <c r="A177" t="s">
        <v>233</v>
      </c>
      <c r="B177" t="s">
        <v>234</v>
      </c>
      <c r="C177" t="s">
        <v>1334</v>
      </c>
      <c r="D177" s="53" t="s">
        <v>253</v>
      </c>
      <c r="E177" t="s">
        <v>9</v>
      </c>
      <c r="F177" t="s">
        <v>6</v>
      </c>
      <c r="G177" t="s">
        <v>7</v>
      </c>
      <c r="H177" t="s">
        <v>74</v>
      </c>
      <c r="I177">
        <v>6</v>
      </c>
      <c r="J177" t="s">
        <v>254</v>
      </c>
      <c r="K177" t="s">
        <v>2114</v>
      </c>
      <c r="L177" t="str">
        <f t="shared" si="10"/>
        <v>2203D-21FLA   20030025</v>
      </c>
      <c r="M177" t="s">
        <v>1208</v>
      </c>
      <c r="N177">
        <v>30.423527799999999</v>
      </c>
      <c r="O177">
        <v>-81.679666699999999</v>
      </c>
      <c r="P177">
        <v>0</v>
      </c>
      <c r="Q177" t="s">
        <v>2613</v>
      </c>
      <c r="R177" t="s">
        <v>2692</v>
      </c>
    </row>
    <row r="178" spans="1:18" x14ac:dyDescent="0.25">
      <c r="A178" t="s">
        <v>233</v>
      </c>
      <c r="B178" t="s">
        <v>234</v>
      </c>
      <c r="C178" t="s">
        <v>1334</v>
      </c>
      <c r="D178" s="53" t="s">
        <v>253</v>
      </c>
      <c r="E178" t="s">
        <v>9</v>
      </c>
      <c r="F178" t="s">
        <v>6</v>
      </c>
      <c r="G178" t="s">
        <v>7</v>
      </c>
      <c r="H178" t="s">
        <v>85</v>
      </c>
      <c r="I178">
        <v>6</v>
      </c>
      <c r="J178" t="s">
        <v>254</v>
      </c>
      <c r="K178" t="s">
        <v>2114</v>
      </c>
      <c r="L178" t="str">
        <f t="shared" si="10"/>
        <v>2203D-21FLA   20030025</v>
      </c>
      <c r="M178" t="s">
        <v>1208</v>
      </c>
      <c r="N178">
        <v>30.423527799999999</v>
      </c>
      <c r="O178">
        <v>-81.679666699999999</v>
      </c>
      <c r="P178">
        <v>0</v>
      </c>
      <c r="Q178" t="s">
        <v>2613</v>
      </c>
      <c r="R178" t="s">
        <v>2692</v>
      </c>
    </row>
    <row r="179" spans="1:18" x14ac:dyDescent="0.25">
      <c r="A179" t="s">
        <v>233</v>
      </c>
      <c r="B179" t="s">
        <v>234</v>
      </c>
      <c r="C179" t="s">
        <v>1335</v>
      </c>
      <c r="D179" s="53" t="s">
        <v>255</v>
      </c>
      <c r="E179" t="s">
        <v>9</v>
      </c>
      <c r="F179" t="s">
        <v>6</v>
      </c>
      <c r="G179" t="s">
        <v>7</v>
      </c>
      <c r="H179" t="s">
        <v>74</v>
      </c>
      <c r="I179">
        <v>6</v>
      </c>
      <c r="J179" t="s">
        <v>2839</v>
      </c>
      <c r="K179" t="s">
        <v>2838</v>
      </c>
      <c r="L179" t="str">
        <f t="shared" si="10"/>
        <v>2213C-21FLA   G2NE1231</v>
      </c>
      <c r="M179" t="s">
        <v>1208</v>
      </c>
      <c r="N179">
        <v>30.391111630000001</v>
      </c>
      <c r="O179">
        <v>-81.619297680000003</v>
      </c>
      <c r="P179">
        <v>0</v>
      </c>
      <c r="Q179" t="s">
        <v>2614</v>
      </c>
      <c r="R179" t="s">
        <v>2692</v>
      </c>
    </row>
    <row r="180" spans="1:18" x14ac:dyDescent="0.25">
      <c r="A180" t="s">
        <v>233</v>
      </c>
      <c r="B180" t="s">
        <v>234</v>
      </c>
      <c r="C180" t="s">
        <v>1335</v>
      </c>
      <c r="D180" s="53" t="s">
        <v>255</v>
      </c>
      <c r="E180" t="s">
        <v>9</v>
      </c>
      <c r="F180" t="s">
        <v>6</v>
      </c>
      <c r="G180" t="s">
        <v>7</v>
      </c>
      <c r="H180" t="s">
        <v>97</v>
      </c>
      <c r="I180">
        <v>6</v>
      </c>
      <c r="J180" t="s">
        <v>2839</v>
      </c>
      <c r="K180" t="s">
        <v>2838</v>
      </c>
      <c r="L180" t="str">
        <f t="shared" si="10"/>
        <v>2213C-21FLA   G2NE1231</v>
      </c>
      <c r="M180" t="s">
        <v>1208</v>
      </c>
      <c r="N180">
        <v>30.391111630000001</v>
      </c>
      <c r="O180">
        <v>-81.619297680000003</v>
      </c>
      <c r="P180">
        <v>1</v>
      </c>
      <c r="Q180" t="s">
        <v>2614</v>
      </c>
      <c r="R180" t="s">
        <v>2692</v>
      </c>
    </row>
    <row r="181" spans="1:18" x14ac:dyDescent="0.25">
      <c r="A181" t="s">
        <v>233</v>
      </c>
      <c r="B181" t="s">
        <v>234</v>
      </c>
      <c r="C181" t="s">
        <v>1335</v>
      </c>
      <c r="D181" s="53" t="s">
        <v>255</v>
      </c>
      <c r="E181" t="s">
        <v>9</v>
      </c>
      <c r="F181" t="s">
        <v>6</v>
      </c>
      <c r="G181" t="s">
        <v>7</v>
      </c>
      <c r="H181" t="s">
        <v>85</v>
      </c>
      <c r="I181">
        <v>6</v>
      </c>
      <c r="J181" t="s">
        <v>2839</v>
      </c>
      <c r="K181" t="s">
        <v>2838</v>
      </c>
      <c r="L181" t="str">
        <f t="shared" si="10"/>
        <v>2213C-21FLA   G2NE1231</v>
      </c>
      <c r="M181" t="s">
        <v>1208</v>
      </c>
      <c r="N181">
        <v>30.391111630000001</v>
      </c>
      <c r="O181">
        <v>-81.619297680000003</v>
      </c>
      <c r="P181">
        <v>0</v>
      </c>
      <c r="Q181" t="s">
        <v>2614</v>
      </c>
      <c r="R181" t="s">
        <v>2692</v>
      </c>
    </row>
    <row r="182" spans="1:18" x14ac:dyDescent="0.25">
      <c r="A182" t="s">
        <v>233</v>
      </c>
      <c r="B182" t="s">
        <v>234</v>
      </c>
      <c r="C182" t="s">
        <v>1336</v>
      </c>
      <c r="D182" s="53" t="s">
        <v>256</v>
      </c>
      <c r="E182" t="s">
        <v>251</v>
      </c>
      <c r="F182" t="s">
        <v>6</v>
      </c>
      <c r="G182" t="s">
        <v>7</v>
      </c>
      <c r="H182" t="s">
        <v>85</v>
      </c>
      <c r="I182">
        <v>6</v>
      </c>
      <c r="J182" t="s">
        <v>257</v>
      </c>
      <c r="K182" t="s">
        <v>2115</v>
      </c>
      <c r="L182" t="str">
        <f t="shared" si="10"/>
        <v>2224AENRBB121FLA   G2NE1161</v>
      </c>
      <c r="M182" t="s">
        <v>1208</v>
      </c>
      <c r="N182">
        <v>30.396390001</v>
      </c>
      <c r="O182">
        <v>-81.710840000000005</v>
      </c>
      <c r="P182">
        <v>0</v>
      </c>
      <c r="Q182" t="s">
        <v>2614</v>
      </c>
      <c r="R182" t="s">
        <v>2692</v>
      </c>
    </row>
    <row r="183" spans="1:18" x14ac:dyDescent="0.25">
      <c r="A183" t="s">
        <v>233</v>
      </c>
      <c r="B183" t="s">
        <v>234</v>
      </c>
      <c r="C183" t="s">
        <v>1337</v>
      </c>
      <c r="D183" s="53" t="s">
        <v>258</v>
      </c>
      <c r="E183" t="s">
        <v>251</v>
      </c>
      <c r="F183" t="s">
        <v>6</v>
      </c>
      <c r="G183" t="s">
        <v>7</v>
      </c>
      <c r="H183" t="s">
        <v>92</v>
      </c>
      <c r="I183">
        <v>6</v>
      </c>
      <c r="J183" t="s">
        <v>259</v>
      </c>
      <c r="K183" t="s">
        <v>2116</v>
      </c>
      <c r="L183" t="str">
        <f t="shared" ref="L183:L189" si="11">_xlfn.CONCAT(D183:E183,J183)</f>
        <v>2228AENRBB121FLA   20030114</v>
      </c>
      <c r="M183" t="s">
        <v>1208</v>
      </c>
      <c r="N183">
        <v>30.380961000999999</v>
      </c>
      <c r="O183">
        <v>-81.671257999999995</v>
      </c>
      <c r="P183">
        <v>0</v>
      </c>
      <c r="Q183" t="s">
        <v>2614</v>
      </c>
      <c r="R183" t="s">
        <v>2692</v>
      </c>
    </row>
    <row r="184" spans="1:18" x14ac:dyDescent="0.25">
      <c r="A184" t="s">
        <v>233</v>
      </c>
      <c r="B184" t="s">
        <v>234</v>
      </c>
      <c r="C184" t="s">
        <v>1337</v>
      </c>
      <c r="D184" s="53" t="s">
        <v>258</v>
      </c>
      <c r="E184" t="s">
        <v>251</v>
      </c>
      <c r="F184" t="s">
        <v>6</v>
      </c>
      <c r="G184" t="s">
        <v>7</v>
      </c>
      <c r="H184" t="s">
        <v>358</v>
      </c>
      <c r="I184">
        <v>6</v>
      </c>
      <c r="J184" t="s">
        <v>259</v>
      </c>
      <c r="K184" t="s">
        <v>2116</v>
      </c>
      <c r="L184" t="str">
        <f t="shared" si="11"/>
        <v>2228AENRBB121FLA   20030114</v>
      </c>
      <c r="M184" t="s">
        <v>1208</v>
      </c>
      <c r="N184">
        <v>30.380961000999999</v>
      </c>
      <c r="O184">
        <v>-81.671257999999995</v>
      </c>
      <c r="P184">
        <v>0</v>
      </c>
      <c r="Q184" t="s">
        <v>2614</v>
      </c>
      <c r="R184" t="s">
        <v>2692</v>
      </c>
    </row>
    <row r="185" spans="1:18" x14ac:dyDescent="0.25">
      <c r="A185" t="s">
        <v>233</v>
      </c>
      <c r="B185" t="s">
        <v>234</v>
      </c>
      <c r="C185" t="s">
        <v>1337</v>
      </c>
      <c r="D185" s="53" t="s">
        <v>258</v>
      </c>
      <c r="E185" t="s">
        <v>251</v>
      </c>
      <c r="F185" t="s">
        <v>6</v>
      </c>
      <c r="G185" t="s">
        <v>7</v>
      </c>
      <c r="H185" t="s">
        <v>359</v>
      </c>
      <c r="I185">
        <v>6</v>
      </c>
      <c r="J185" t="s">
        <v>259</v>
      </c>
      <c r="K185" t="s">
        <v>2116</v>
      </c>
      <c r="L185" t="str">
        <f t="shared" si="11"/>
        <v>2228AENRBB121FLA   20030114</v>
      </c>
      <c r="M185" t="s">
        <v>1208</v>
      </c>
      <c r="N185">
        <v>30.380961000999999</v>
      </c>
      <c r="O185">
        <v>-81.671257999999995</v>
      </c>
      <c r="P185">
        <v>0</v>
      </c>
      <c r="Q185" t="s">
        <v>2614</v>
      </c>
      <c r="R185" t="s">
        <v>2692</v>
      </c>
    </row>
    <row r="186" spans="1:18" x14ac:dyDescent="0.25">
      <c r="A186" t="s">
        <v>233</v>
      </c>
      <c r="B186" t="s">
        <v>234</v>
      </c>
      <c r="C186" t="s">
        <v>1337</v>
      </c>
      <c r="D186" s="53" t="s">
        <v>258</v>
      </c>
      <c r="E186" t="s">
        <v>251</v>
      </c>
      <c r="F186" t="s">
        <v>6</v>
      </c>
      <c r="G186" t="s">
        <v>7</v>
      </c>
      <c r="H186" t="s">
        <v>2842</v>
      </c>
      <c r="I186">
        <v>6</v>
      </c>
      <c r="J186" t="s">
        <v>259</v>
      </c>
      <c r="K186" t="s">
        <v>2116</v>
      </c>
      <c r="L186" t="str">
        <f t="shared" si="11"/>
        <v>2228AENRBB121FLA   20030114</v>
      </c>
      <c r="M186" t="s">
        <v>1208</v>
      </c>
      <c r="N186">
        <v>30.380961000999999</v>
      </c>
      <c r="O186">
        <v>-81.671257999999995</v>
      </c>
      <c r="P186">
        <v>0</v>
      </c>
      <c r="Q186" t="s">
        <v>2614</v>
      </c>
      <c r="R186" t="s">
        <v>2692</v>
      </c>
    </row>
    <row r="187" spans="1:18" x14ac:dyDescent="0.25">
      <c r="A187" t="s">
        <v>233</v>
      </c>
      <c r="B187" t="s">
        <v>234</v>
      </c>
      <c r="C187" t="s">
        <v>1337</v>
      </c>
      <c r="D187" s="53" t="s">
        <v>258</v>
      </c>
      <c r="E187" t="s">
        <v>251</v>
      </c>
      <c r="F187" t="s">
        <v>6</v>
      </c>
      <c r="G187" t="s">
        <v>7</v>
      </c>
      <c r="H187" t="s">
        <v>87</v>
      </c>
      <c r="I187">
        <v>6</v>
      </c>
      <c r="J187" t="s">
        <v>259</v>
      </c>
      <c r="K187" t="s">
        <v>2116</v>
      </c>
      <c r="L187" t="str">
        <f t="shared" si="11"/>
        <v>2228AENRBB121FLA   20030114</v>
      </c>
      <c r="M187" t="s">
        <v>1208</v>
      </c>
      <c r="N187">
        <v>30.380961000999999</v>
      </c>
      <c r="O187">
        <v>-81.671257999999995</v>
      </c>
      <c r="P187">
        <v>0</v>
      </c>
      <c r="Q187" t="s">
        <v>2614</v>
      </c>
      <c r="R187" t="s">
        <v>2692</v>
      </c>
    </row>
    <row r="188" spans="1:18" x14ac:dyDescent="0.25">
      <c r="A188" t="s">
        <v>233</v>
      </c>
      <c r="B188" t="s">
        <v>234</v>
      </c>
      <c r="C188" t="s">
        <v>1337</v>
      </c>
      <c r="D188" s="53" t="s">
        <v>258</v>
      </c>
      <c r="E188" t="s">
        <v>251</v>
      </c>
      <c r="F188" t="s">
        <v>6</v>
      </c>
      <c r="G188" t="s">
        <v>7</v>
      </c>
      <c r="H188" t="s">
        <v>88</v>
      </c>
      <c r="I188">
        <v>6</v>
      </c>
      <c r="J188" t="s">
        <v>259</v>
      </c>
      <c r="K188" t="s">
        <v>2116</v>
      </c>
      <c r="L188" t="str">
        <f t="shared" si="11"/>
        <v>2228AENRBB121FLA   20030114</v>
      </c>
      <c r="M188" t="s">
        <v>1208</v>
      </c>
      <c r="N188">
        <v>30.380961000999999</v>
      </c>
      <c r="O188">
        <v>-81.671257999999995</v>
      </c>
      <c r="P188">
        <v>0</v>
      </c>
      <c r="Q188" t="s">
        <v>2614</v>
      </c>
      <c r="R188" t="s">
        <v>2692</v>
      </c>
    </row>
    <row r="189" spans="1:18" x14ac:dyDescent="0.25">
      <c r="A189" t="s">
        <v>233</v>
      </c>
      <c r="B189" t="s">
        <v>234</v>
      </c>
      <c r="C189" t="s">
        <v>1337</v>
      </c>
      <c r="D189" s="53" t="s">
        <v>258</v>
      </c>
      <c r="E189" t="s">
        <v>251</v>
      </c>
      <c r="F189" t="s">
        <v>6</v>
      </c>
      <c r="G189" t="s">
        <v>7</v>
      </c>
      <c r="H189" t="s">
        <v>86</v>
      </c>
      <c r="I189">
        <v>6</v>
      </c>
      <c r="J189" t="s">
        <v>259</v>
      </c>
      <c r="K189" t="s">
        <v>2116</v>
      </c>
      <c r="L189" t="str">
        <f t="shared" si="11"/>
        <v>2228AENRBB121FLA   20030114</v>
      </c>
      <c r="M189" t="s">
        <v>1208</v>
      </c>
      <c r="N189">
        <v>30.380961000999999</v>
      </c>
      <c r="O189">
        <v>-81.671257999999995</v>
      </c>
      <c r="P189">
        <v>0</v>
      </c>
      <c r="Q189" t="s">
        <v>2614</v>
      </c>
      <c r="R189" t="s">
        <v>2692</v>
      </c>
    </row>
    <row r="190" spans="1:18" x14ac:dyDescent="0.25">
      <c r="A190" t="s">
        <v>233</v>
      </c>
      <c r="B190" t="s">
        <v>234</v>
      </c>
      <c r="C190" t="s">
        <v>1337</v>
      </c>
      <c r="D190" s="53" t="s">
        <v>258</v>
      </c>
      <c r="E190" t="s">
        <v>251</v>
      </c>
      <c r="F190" t="s">
        <v>6</v>
      </c>
      <c r="G190" t="s">
        <v>7</v>
      </c>
      <c r="H190" t="s">
        <v>74</v>
      </c>
      <c r="I190">
        <v>6</v>
      </c>
      <c r="J190" t="s">
        <v>259</v>
      </c>
      <c r="K190" t="s">
        <v>2116</v>
      </c>
      <c r="L190" t="str">
        <f t="shared" si="10"/>
        <v>2228AENRBB121FLA   20030114</v>
      </c>
      <c r="M190" t="s">
        <v>1208</v>
      </c>
      <c r="N190">
        <v>30.380961000999999</v>
      </c>
      <c r="O190">
        <v>-81.671257999999995</v>
      </c>
      <c r="P190">
        <v>0</v>
      </c>
      <c r="Q190" t="s">
        <v>2614</v>
      </c>
      <c r="R190" t="s">
        <v>2692</v>
      </c>
    </row>
    <row r="191" spans="1:18" x14ac:dyDescent="0.25">
      <c r="A191" t="s">
        <v>233</v>
      </c>
      <c r="B191" t="s">
        <v>234</v>
      </c>
      <c r="C191" t="s">
        <v>1337</v>
      </c>
      <c r="D191" s="53" t="s">
        <v>258</v>
      </c>
      <c r="E191" t="s">
        <v>251</v>
      </c>
      <c r="F191" t="s">
        <v>6</v>
      </c>
      <c r="G191" t="s">
        <v>7</v>
      </c>
      <c r="H191" t="s">
        <v>97</v>
      </c>
      <c r="I191">
        <v>6</v>
      </c>
      <c r="J191" t="s">
        <v>259</v>
      </c>
      <c r="K191" t="s">
        <v>2116</v>
      </c>
      <c r="L191" t="str">
        <f t="shared" si="10"/>
        <v>2228AENRBB121FLA   20030114</v>
      </c>
      <c r="M191" t="s">
        <v>1208</v>
      </c>
      <c r="N191">
        <v>30.380961000999999</v>
      </c>
      <c r="O191">
        <v>-81.671257999999995</v>
      </c>
      <c r="P191">
        <v>0</v>
      </c>
      <c r="Q191" t="s">
        <v>2614</v>
      </c>
      <c r="R191" t="s">
        <v>2692</v>
      </c>
    </row>
    <row r="192" spans="1:18" x14ac:dyDescent="0.25">
      <c r="A192" t="s">
        <v>233</v>
      </c>
      <c r="B192" t="s">
        <v>234</v>
      </c>
      <c r="C192" t="s">
        <v>1337</v>
      </c>
      <c r="D192" s="53" t="s">
        <v>258</v>
      </c>
      <c r="E192" t="s">
        <v>251</v>
      </c>
      <c r="F192" t="s">
        <v>6</v>
      </c>
      <c r="G192" t="s">
        <v>7</v>
      </c>
      <c r="H192" t="s">
        <v>85</v>
      </c>
      <c r="I192">
        <v>6</v>
      </c>
      <c r="J192" t="s">
        <v>259</v>
      </c>
      <c r="K192" t="s">
        <v>2116</v>
      </c>
      <c r="L192" t="str">
        <f t="shared" si="10"/>
        <v>2228AENRBB121FLA   20030114</v>
      </c>
      <c r="M192" t="s">
        <v>1208</v>
      </c>
      <c r="N192">
        <v>30.380961000999999</v>
      </c>
      <c r="O192">
        <v>-81.671257999999995</v>
      </c>
      <c r="P192">
        <v>0</v>
      </c>
      <c r="Q192" t="s">
        <v>2614</v>
      </c>
      <c r="R192" t="s">
        <v>2692</v>
      </c>
    </row>
    <row r="193" spans="1:18" x14ac:dyDescent="0.25">
      <c r="A193" t="s">
        <v>233</v>
      </c>
      <c r="B193" t="s">
        <v>234</v>
      </c>
      <c r="C193" t="s">
        <v>1338</v>
      </c>
      <c r="D193" s="53" t="s">
        <v>260</v>
      </c>
      <c r="E193" t="s">
        <v>251</v>
      </c>
      <c r="F193" t="s">
        <v>6</v>
      </c>
      <c r="G193" t="s">
        <v>7</v>
      </c>
      <c r="H193" t="s">
        <v>74</v>
      </c>
      <c r="I193">
        <v>6</v>
      </c>
      <c r="J193" t="s">
        <v>261</v>
      </c>
      <c r="K193" t="s">
        <v>2117</v>
      </c>
      <c r="L193" t="str">
        <f t="shared" si="10"/>
        <v>2265DENRBB121FLA   20030067</v>
      </c>
      <c r="M193" t="s">
        <v>1208</v>
      </c>
      <c r="N193">
        <v>30.281419400000001</v>
      </c>
      <c r="O193">
        <v>-81.572311099999993</v>
      </c>
      <c r="P193">
        <v>0</v>
      </c>
      <c r="Q193" t="s">
        <v>2614</v>
      </c>
      <c r="R193" t="s">
        <v>2692</v>
      </c>
    </row>
    <row r="194" spans="1:18" x14ac:dyDescent="0.25">
      <c r="A194" t="s">
        <v>233</v>
      </c>
      <c r="B194" t="s">
        <v>234</v>
      </c>
      <c r="C194" t="s">
        <v>1338</v>
      </c>
      <c r="D194" s="53" t="s">
        <v>260</v>
      </c>
      <c r="E194" t="s">
        <v>251</v>
      </c>
      <c r="F194" t="s">
        <v>6</v>
      </c>
      <c r="G194" t="s">
        <v>7</v>
      </c>
      <c r="H194" t="s">
        <v>97</v>
      </c>
      <c r="I194">
        <v>6</v>
      </c>
      <c r="J194" t="s">
        <v>261</v>
      </c>
      <c r="K194" t="s">
        <v>2117</v>
      </c>
      <c r="L194" t="str">
        <f t="shared" si="10"/>
        <v>2265DENRBB121FLA   20030067</v>
      </c>
      <c r="M194" t="s">
        <v>1208</v>
      </c>
      <c r="N194">
        <v>30.281419400000001</v>
      </c>
      <c r="O194">
        <v>-81.572311099999993</v>
      </c>
      <c r="P194">
        <v>0</v>
      </c>
      <c r="Q194" t="s">
        <v>2614</v>
      </c>
      <c r="R194" t="s">
        <v>2692</v>
      </c>
    </row>
    <row r="195" spans="1:18" x14ac:dyDescent="0.25">
      <c r="A195" t="s">
        <v>233</v>
      </c>
      <c r="B195" t="s">
        <v>234</v>
      </c>
      <c r="C195" t="s">
        <v>1339</v>
      </c>
      <c r="D195" s="53" t="s">
        <v>262</v>
      </c>
      <c r="E195" t="s">
        <v>251</v>
      </c>
      <c r="F195" t="s">
        <v>6</v>
      </c>
      <c r="G195" t="s">
        <v>7</v>
      </c>
      <c r="H195" t="s">
        <v>92</v>
      </c>
      <c r="I195">
        <v>6</v>
      </c>
      <c r="J195" t="s">
        <v>263</v>
      </c>
      <c r="K195" t="s">
        <v>2118</v>
      </c>
      <c r="L195" t="str">
        <f t="shared" ref="L195:L201" si="12">_xlfn.CONCAT(D195:E195,J195)</f>
        <v>2284AENRBB121FLA   20030679</v>
      </c>
      <c r="M195" t="s">
        <v>1208</v>
      </c>
      <c r="N195">
        <v>30.311138001</v>
      </c>
      <c r="O195">
        <v>-81.608833000000004</v>
      </c>
      <c r="P195">
        <v>0</v>
      </c>
      <c r="Q195" t="s">
        <v>2613</v>
      </c>
      <c r="R195" t="s">
        <v>2692</v>
      </c>
    </row>
    <row r="196" spans="1:18" x14ac:dyDescent="0.25">
      <c r="A196" t="s">
        <v>233</v>
      </c>
      <c r="B196" t="s">
        <v>234</v>
      </c>
      <c r="C196" t="s">
        <v>1339</v>
      </c>
      <c r="D196" s="53" t="s">
        <v>262</v>
      </c>
      <c r="E196" t="s">
        <v>251</v>
      </c>
      <c r="F196" t="s">
        <v>6</v>
      </c>
      <c r="G196" t="s">
        <v>7</v>
      </c>
      <c r="H196" t="s">
        <v>358</v>
      </c>
      <c r="I196">
        <v>6</v>
      </c>
      <c r="J196" t="s">
        <v>263</v>
      </c>
      <c r="K196" t="s">
        <v>2118</v>
      </c>
      <c r="L196" t="str">
        <f t="shared" si="12"/>
        <v>2284AENRBB121FLA   20030679</v>
      </c>
      <c r="M196" t="s">
        <v>1208</v>
      </c>
      <c r="N196">
        <v>30.311138001</v>
      </c>
      <c r="O196">
        <v>-81.608833000000004</v>
      </c>
      <c r="P196">
        <v>0</v>
      </c>
      <c r="Q196" t="s">
        <v>2613</v>
      </c>
      <c r="R196" t="s">
        <v>2692</v>
      </c>
    </row>
    <row r="197" spans="1:18" x14ac:dyDescent="0.25">
      <c r="A197" t="s">
        <v>233</v>
      </c>
      <c r="B197" t="s">
        <v>234</v>
      </c>
      <c r="C197" t="s">
        <v>1339</v>
      </c>
      <c r="D197" s="53" t="s">
        <v>262</v>
      </c>
      <c r="E197" t="s">
        <v>251</v>
      </c>
      <c r="F197" t="s">
        <v>6</v>
      </c>
      <c r="G197" t="s">
        <v>7</v>
      </c>
      <c r="H197" t="s">
        <v>359</v>
      </c>
      <c r="I197">
        <v>6</v>
      </c>
      <c r="J197" t="s">
        <v>263</v>
      </c>
      <c r="K197" t="s">
        <v>2118</v>
      </c>
      <c r="L197" t="str">
        <f t="shared" si="12"/>
        <v>2284AENRBB121FLA   20030679</v>
      </c>
      <c r="M197" t="s">
        <v>1208</v>
      </c>
      <c r="N197">
        <v>30.311138001</v>
      </c>
      <c r="O197">
        <v>-81.608833000000004</v>
      </c>
      <c r="P197">
        <v>0</v>
      </c>
      <c r="Q197" t="s">
        <v>2613</v>
      </c>
      <c r="R197" t="s">
        <v>2692</v>
      </c>
    </row>
    <row r="198" spans="1:18" x14ac:dyDescent="0.25">
      <c r="A198" t="s">
        <v>233</v>
      </c>
      <c r="B198" t="s">
        <v>234</v>
      </c>
      <c r="C198" t="s">
        <v>1339</v>
      </c>
      <c r="D198" s="53" t="s">
        <v>262</v>
      </c>
      <c r="E198" t="s">
        <v>251</v>
      </c>
      <c r="F198" t="s">
        <v>6</v>
      </c>
      <c r="G198" t="s">
        <v>7</v>
      </c>
      <c r="H198" t="s">
        <v>2842</v>
      </c>
      <c r="I198">
        <v>6</v>
      </c>
      <c r="J198" t="s">
        <v>263</v>
      </c>
      <c r="K198" t="s">
        <v>2118</v>
      </c>
      <c r="L198" t="str">
        <f t="shared" si="12"/>
        <v>2284AENRBB121FLA   20030679</v>
      </c>
      <c r="M198" t="s">
        <v>1208</v>
      </c>
      <c r="N198">
        <v>30.311138001</v>
      </c>
      <c r="O198">
        <v>-81.608833000000004</v>
      </c>
      <c r="P198">
        <v>0</v>
      </c>
      <c r="Q198" t="s">
        <v>2613</v>
      </c>
      <c r="R198" t="s">
        <v>2692</v>
      </c>
    </row>
    <row r="199" spans="1:18" x14ac:dyDescent="0.25">
      <c r="A199" t="s">
        <v>233</v>
      </c>
      <c r="B199" t="s">
        <v>234</v>
      </c>
      <c r="C199" t="s">
        <v>1339</v>
      </c>
      <c r="D199" s="53" t="s">
        <v>262</v>
      </c>
      <c r="E199" t="s">
        <v>251</v>
      </c>
      <c r="F199" t="s">
        <v>6</v>
      </c>
      <c r="G199" t="s">
        <v>7</v>
      </c>
      <c r="H199" t="s">
        <v>87</v>
      </c>
      <c r="I199">
        <v>6</v>
      </c>
      <c r="J199" t="s">
        <v>263</v>
      </c>
      <c r="K199" t="s">
        <v>2118</v>
      </c>
      <c r="L199" t="str">
        <f t="shared" si="12"/>
        <v>2284AENRBB121FLA   20030679</v>
      </c>
      <c r="M199" t="s">
        <v>1208</v>
      </c>
      <c r="N199">
        <v>30.311138001</v>
      </c>
      <c r="O199">
        <v>-81.608833000000004</v>
      </c>
      <c r="P199">
        <v>0</v>
      </c>
      <c r="Q199" t="s">
        <v>2613</v>
      </c>
      <c r="R199" t="s">
        <v>2692</v>
      </c>
    </row>
    <row r="200" spans="1:18" x14ac:dyDescent="0.25">
      <c r="A200" t="s">
        <v>233</v>
      </c>
      <c r="B200" t="s">
        <v>234</v>
      </c>
      <c r="C200" t="s">
        <v>1339</v>
      </c>
      <c r="D200" s="53" t="s">
        <v>262</v>
      </c>
      <c r="E200" t="s">
        <v>251</v>
      </c>
      <c r="F200" t="s">
        <v>6</v>
      </c>
      <c r="G200" t="s">
        <v>7</v>
      </c>
      <c r="H200" t="s">
        <v>88</v>
      </c>
      <c r="I200">
        <v>6</v>
      </c>
      <c r="J200" t="s">
        <v>263</v>
      </c>
      <c r="K200" t="s">
        <v>2118</v>
      </c>
      <c r="L200" t="str">
        <f t="shared" si="12"/>
        <v>2284AENRBB121FLA   20030679</v>
      </c>
      <c r="M200" t="s">
        <v>1208</v>
      </c>
      <c r="N200">
        <v>30.311138001</v>
      </c>
      <c r="O200">
        <v>-81.608833000000004</v>
      </c>
      <c r="P200">
        <v>0</v>
      </c>
      <c r="Q200" t="s">
        <v>2613</v>
      </c>
      <c r="R200" t="s">
        <v>2692</v>
      </c>
    </row>
    <row r="201" spans="1:18" x14ac:dyDescent="0.25">
      <c r="A201" t="s">
        <v>233</v>
      </c>
      <c r="B201" t="s">
        <v>234</v>
      </c>
      <c r="C201" t="s">
        <v>1339</v>
      </c>
      <c r="D201" s="53" t="s">
        <v>262</v>
      </c>
      <c r="E201" t="s">
        <v>251</v>
      </c>
      <c r="F201" t="s">
        <v>6</v>
      </c>
      <c r="G201" t="s">
        <v>7</v>
      </c>
      <c r="H201" t="s">
        <v>86</v>
      </c>
      <c r="I201">
        <v>6</v>
      </c>
      <c r="J201" t="s">
        <v>263</v>
      </c>
      <c r="K201" t="s">
        <v>2118</v>
      </c>
      <c r="L201" t="str">
        <f t="shared" si="12"/>
        <v>2284AENRBB121FLA   20030679</v>
      </c>
      <c r="M201" t="s">
        <v>1208</v>
      </c>
      <c r="N201">
        <v>30.311138001</v>
      </c>
      <c r="O201">
        <v>-81.608833000000004</v>
      </c>
      <c r="P201">
        <v>0</v>
      </c>
      <c r="Q201" t="s">
        <v>2613</v>
      </c>
      <c r="R201" t="s">
        <v>2692</v>
      </c>
    </row>
    <row r="202" spans="1:18" x14ac:dyDescent="0.25">
      <c r="A202" t="s">
        <v>233</v>
      </c>
      <c r="B202" t="s">
        <v>234</v>
      </c>
      <c r="C202" t="s">
        <v>1339</v>
      </c>
      <c r="D202" s="53" t="s">
        <v>262</v>
      </c>
      <c r="E202" t="s">
        <v>251</v>
      </c>
      <c r="F202" t="s">
        <v>6</v>
      </c>
      <c r="G202" t="s">
        <v>7</v>
      </c>
      <c r="H202" t="s">
        <v>74</v>
      </c>
      <c r="I202">
        <v>6</v>
      </c>
      <c r="J202" t="s">
        <v>263</v>
      </c>
      <c r="K202" t="s">
        <v>2118</v>
      </c>
      <c r="L202" t="str">
        <f t="shared" si="10"/>
        <v>2284AENRBB121FLA   20030679</v>
      </c>
      <c r="M202" t="s">
        <v>1208</v>
      </c>
      <c r="N202">
        <v>30.311138001</v>
      </c>
      <c r="O202">
        <v>-81.608833000000004</v>
      </c>
      <c r="P202">
        <v>0</v>
      </c>
      <c r="Q202" t="s">
        <v>2613</v>
      </c>
      <c r="R202" t="s">
        <v>2692</v>
      </c>
    </row>
    <row r="203" spans="1:18" x14ac:dyDescent="0.25">
      <c r="A203" t="s">
        <v>233</v>
      </c>
      <c r="B203" t="s">
        <v>234</v>
      </c>
      <c r="C203" t="s">
        <v>1339</v>
      </c>
      <c r="D203" s="53" t="s">
        <v>262</v>
      </c>
      <c r="E203" t="s">
        <v>251</v>
      </c>
      <c r="F203" t="s">
        <v>6</v>
      </c>
      <c r="G203" t="s">
        <v>7</v>
      </c>
      <c r="H203" t="s">
        <v>85</v>
      </c>
      <c r="I203">
        <v>6</v>
      </c>
      <c r="J203" t="s">
        <v>263</v>
      </c>
      <c r="K203" t="s">
        <v>2118</v>
      </c>
      <c r="L203" t="str">
        <f t="shared" si="10"/>
        <v>2284AENRBB121FLA   20030679</v>
      </c>
      <c r="M203" t="s">
        <v>1208</v>
      </c>
      <c r="N203">
        <v>30.311138001</v>
      </c>
      <c r="O203">
        <v>-81.608833000000004</v>
      </c>
      <c r="P203">
        <v>0</v>
      </c>
      <c r="Q203" t="s">
        <v>2613</v>
      </c>
      <c r="R203" t="s">
        <v>2692</v>
      </c>
    </row>
    <row r="204" spans="1:18" x14ac:dyDescent="0.25">
      <c r="A204" t="s">
        <v>233</v>
      </c>
      <c r="B204" t="s">
        <v>234</v>
      </c>
      <c r="C204" t="s">
        <v>1340</v>
      </c>
      <c r="D204" s="53" t="s">
        <v>235</v>
      </c>
      <c r="E204" t="s">
        <v>236</v>
      </c>
      <c r="F204" t="s">
        <v>6</v>
      </c>
      <c r="G204" t="s">
        <v>7</v>
      </c>
      <c r="H204" t="s">
        <v>74</v>
      </c>
      <c r="I204">
        <v>6</v>
      </c>
      <c r="J204" t="s">
        <v>237</v>
      </c>
      <c r="K204" t="s">
        <v>2119</v>
      </c>
      <c r="L204" t="str">
        <f t="shared" si="10"/>
        <v>2097NENRCC321FLA   G4NE0293</v>
      </c>
      <c r="M204" t="s">
        <v>1207</v>
      </c>
      <c r="N204">
        <v>30.722710000999999</v>
      </c>
      <c r="O204">
        <v>-81.621889999999993</v>
      </c>
      <c r="P204">
        <v>0</v>
      </c>
      <c r="Q204" t="s">
        <v>2614</v>
      </c>
      <c r="R204" t="s">
        <v>2690</v>
      </c>
    </row>
    <row r="205" spans="1:18" x14ac:dyDescent="0.25">
      <c r="A205" t="s">
        <v>233</v>
      </c>
      <c r="B205" t="s">
        <v>234</v>
      </c>
      <c r="C205" t="s">
        <v>1340</v>
      </c>
      <c r="D205" s="53" t="s">
        <v>235</v>
      </c>
      <c r="E205" t="s">
        <v>236</v>
      </c>
      <c r="F205" t="s">
        <v>6</v>
      </c>
      <c r="G205" t="s">
        <v>7</v>
      </c>
      <c r="H205" t="s">
        <v>97</v>
      </c>
      <c r="I205">
        <v>6</v>
      </c>
      <c r="J205" t="s">
        <v>237</v>
      </c>
      <c r="K205" t="s">
        <v>2119</v>
      </c>
      <c r="L205" t="str">
        <f t="shared" si="10"/>
        <v>2097NENRCC321FLA   G4NE0293</v>
      </c>
      <c r="M205" t="s">
        <v>1207</v>
      </c>
      <c r="N205">
        <v>30.722710000999999</v>
      </c>
      <c r="O205">
        <v>-81.621889999999993</v>
      </c>
      <c r="P205">
        <v>0</v>
      </c>
      <c r="Q205" t="s">
        <v>2614</v>
      </c>
      <c r="R205" t="s">
        <v>2690</v>
      </c>
    </row>
    <row r="206" spans="1:18" x14ac:dyDescent="0.25">
      <c r="A206" t="s">
        <v>233</v>
      </c>
      <c r="B206" t="s">
        <v>234</v>
      </c>
      <c r="C206" t="s">
        <v>1341</v>
      </c>
      <c r="D206" s="53" t="s">
        <v>238</v>
      </c>
      <c r="E206" t="s">
        <v>239</v>
      </c>
      <c r="F206" t="s">
        <v>6</v>
      </c>
      <c r="G206" t="s">
        <v>7</v>
      </c>
      <c r="H206" t="s">
        <v>74</v>
      </c>
      <c r="I206">
        <v>6</v>
      </c>
      <c r="J206" t="s">
        <v>240</v>
      </c>
      <c r="K206" t="s">
        <v>2120</v>
      </c>
      <c r="L206" t="str">
        <f t="shared" si="10"/>
        <v>2127AENRCC121FLA   G4NE0285</v>
      </c>
      <c r="M206" t="s">
        <v>1207</v>
      </c>
      <c r="N206">
        <v>30.668550001</v>
      </c>
      <c r="O206">
        <v>-81.439537999999999</v>
      </c>
      <c r="P206">
        <v>0</v>
      </c>
      <c r="Q206" t="s">
        <v>2613</v>
      </c>
      <c r="R206" t="s">
        <v>2690</v>
      </c>
    </row>
    <row r="207" spans="1:18" x14ac:dyDescent="0.25">
      <c r="A207" t="s">
        <v>233</v>
      </c>
      <c r="B207" t="s">
        <v>234</v>
      </c>
      <c r="C207" t="s">
        <v>1341</v>
      </c>
      <c r="D207" s="53" t="s">
        <v>238</v>
      </c>
      <c r="E207" t="s">
        <v>239</v>
      </c>
      <c r="F207" t="s">
        <v>6</v>
      </c>
      <c r="G207" t="s">
        <v>7</v>
      </c>
      <c r="H207" t="s">
        <v>85</v>
      </c>
      <c r="I207">
        <v>6</v>
      </c>
      <c r="J207" t="s">
        <v>240</v>
      </c>
      <c r="K207" t="s">
        <v>2120</v>
      </c>
      <c r="L207" t="str">
        <f t="shared" si="10"/>
        <v>2127AENRCC121FLA   G4NE0285</v>
      </c>
      <c r="M207" t="s">
        <v>1207</v>
      </c>
      <c r="N207">
        <v>30.668550001</v>
      </c>
      <c r="O207">
        <v>-81.439537999999999</v>
      </c>
      <c r="P207">
        <v>0</v>
      </c>
      <c r="Q207" t="s">
        <v>2613</v>
      </c>
      <c r="R207" t="s">
        <v>2690</v>
      </c>
    </row>
    <row r="208" spans="1:18" x14ac:dyDescent="0.25">
      <c r="A208" t="s">
        <v>233</v>
      </c>
      <c r="B208" t="s">
        <v>234</v>
      </c>
      <c r="C208" t="s">
        <v>1342</v>
      </c>
      <c r="D208" s="53" t="s">
        <v>241</v>
      </c>
      <c r="E208" t="s">
        <v>242</v>
      </c>
      <c r="F208" t="s">
        <v>6</v>
      </c>
      <c r="G208" t="s">
        <v>7</v>
      </c>
      <c r="H208" t="s">
        <v>74</v>
      </c>
      <c r="I208">
        <v>6</v>
      </c>
      <c r="J208" t="s">
        <v>243</v>
      </c>
      <c r="K208" t="s">
        <v>2121</v>
      </c>
      <c r="L208" t="str">
        <f t="shared" si="10"/>
        <v>2148BENRU421FLA   19020002</v>
      </c>
      <c r="M208" t="s">
        <v>1207</v>
      </c>
      <c r="N208">
        <v>30.574936099999999</v>
      </c>
      <c r="O208">
        <v>-81.608580500000002</v>
      </c>
      <c r="P208">
        <v>0</v>
      </c>
      <c r="Q208" t="s">
        <v>2613</v>
      </c>
      <c r="R208" t="s">
        <v>2690</v>
      </c>
    </row>
    <row r="209" spans="1:18" x14ac:dyDescent="0.25">
      <c r="A209" t="s">
        <v>233</v>
      </c>
      <c r="B209" t="s">
        <v>234</v>
      </c>
      <c r="C209" t="s">
        <v>1342</v>
      </c>
      <c r="D209" s="53" t="s">
        <v>241</v>
      </c>
      <c r="E209" t="s">
        <v>242</v>
      </c>
      <c r="F209" t="s">
        <v>6</v>
      </c>
      <c r="G209" t="s">
        <v>7</v>
      </c>
      <c r="H209" t="s">
        <v>97</v>
      </c>
      <c r="I209">
        <v>6</v>
      </c>
      <c r="J209" t="s">
        <v>243</v>
      </c>
      <c r="K209" t="s">
        <v>2121</v>
      </c>
      <c r="L209" t="str">
        <f t="shared" si="10"/>
        <v>2148BENRU421FLA   19020002</v>
      </c>
      <c r="M209" t="s">
        <v>1207</v>
      </c>
      <c r="N209">
        <v>30.574936099999999</v>
      </c>
      <c r="O209">
        <v>-81.608580500000002</v>
      </c>
      <c r="P209">
        <v>0</v>
      </c>
      <c r="Q209" t="s">
        <v>2613</v>
      </c>
      <c r="R209" t="s">
        <v>2690</v>
      </c>
    </row>
    <row r="210" spans="1:18" x14ac:dyDescent="0.25">
      <c r="A210" t="s">
        <v>233</v>
      </c>
      <c r="B210" t="s">
        <v>234</v>
      </c>
      <c r="C210" t="s">
        <v>1343</v>
      </c>
      <c r="D210" s="53" t="s">
        <v>244</v>
      </c>
      <c r="E210" t="s">
        <v>242</v>
      </c>
      <c r="F210" t="s">
        <v>6</v>
      </c>
      <c r="G210" t="s">
        <v>7</v>
      </c>
      <c r="H210" t="s">
        <v>74</v>
      </c>
      <c r="I210">
        <v>6</v>
      </c>
      <c r="J210" t="s">
        <v>245</v>
      </c>
      <c r="K210" t="s">
        <v>2122</v>
      </c>
      <c r="L210" t="str">
        <f t="shared" si="10"/>
        <v>2161CENRU421FLA   G4NE0008</v>
      </c>
      <c r="M210" t="s">
        <v>1207</v>
      </c>
      <c r="N210">
        <v>30.562806000999998</v>
      </c>
      <c r="O210">
        <v>-81.687289000000007</v>
      </c>
      <c r="P210">
        <v>0</v>
      </c>
      <c r="Q210" t="s">
        <v>2613</v>
      </c>
      <c r="R210" t="s">
        <v>2690</v>
      </c>
    </row>
    <row r="211" spans="1:18" x14ac:dyDescent="0.25">
      <c r="A211" t="s">
        <v>233</v>
      </c>
      <c r="B211" t="s">
        <v>234</v>
      </c>
      <c r="C211" t="s">
        <v>1343</v>
      </c>
      <c r="D211" s="53" t="s">
        <v>244</v>
      </c>
      <c r="E211" t="s">
        <v>242</v>
      </c>
      <c r="F211" t="s">
        <v>6</v>
      </c>
      <c r="G211" t="s">
        <v>7</v>
      </c>
      <c r="H211" t="s">
        <v>97</v>
      </c>
      <c r="I211">
        <v>6</v>
      </c>
      <c r="J211" t="s">
        <v>245</v>
      </c>
      <c r="K211" t="s">
        <v>2122</v>
      </c>
      <c r="L211" t="str">
        <f t="shared" si="10"/>
        <v>2161CENRU421FLA   G4NE0008</v>
      </c>
      <c r="M211" t="s">
        <v>1207</v>
      </c>
      <c r="N211">
        <v>30.562806000999998</v>
      </c>
      <c r="O211">
        <v>-81.687289000000007</v>
      </c>
      <c r="P211">
        <v>0</v>
      </c>
      <c r="Q211" t="s">
        <v>2613</v>
      </c>
      <c r="R211" t="s">
        <v>2690</v>
      </c>
    </row>
    <row r="212" spans="1:18" x14ac:dyDescent="0.25">
      <c r="A212" t="s">
        <v>233</v>
      </c>
      <c r="B212" t="s">
        <v>234</v>
      </c>
      <c r="C212" t="s">
        <v>1343</v>
      </c>
      <c r="D212" s="53" t="s">
        <v>244</v>
      </c>
      <c r="E212" t="s">
        <v>242</v>
      </c>
      <c r="F212" t="s">
        <v>6</v>
      </c>
      <c r="G212" t="s">
        <v>7</v>
      </c>
      <c r="H212" t="s">
        <v>85</v>
      </c>
      <c r="I212">
        <v>6</v>
      </c>
      <c r="J212" t="s">
        <v>245</v>
      </c>
      <c r="K212" t="s">
        <v>2122</v>
      </c>
      <c r="L212" t="str">
        <f t="shared" si="10"/>
        <v>2161CENRU421FLA   G4NE0008</v>
      </c>
      <c r="M212" t="s">
        <v>1207</v>
      </c>
      <c r="N212">
        <v>30.562806000999998</v>
      </c>
      <c r="O212">
        <v>-81.687289000000007</v>
      </c>
      <c r="P212">
        <v>0</v>
      </c>
      <c r="Q212" t="s">
        <v>2613</v>
      </c>
      <c r="R212" t="s">
        <v>2690</v>
      </c>
    </row>
    <row r="213" spans="1:18" x14ac:dyDescent="0.25">
      <c r="A213" t="s">
        <v>233</v>
      </c>
      <c r="B213" t="s">
        <v>234</v>
      </c>
      <c r="C213" t="s">
        <v>1344</v>
      </c>
      <c r="D213" s="53" t="s">
        <v>267</v>
      </c>
      <c r="E213" t="s">
        <v>268</v>
      </c>
      <c r="F213" t="s">
        <v>6</v>
      </c>
      <c r="G213" t="s">
        <v>7</v>
      </c>
      <c r="H213" t="s">
        <v>85</v>
      </c>
      <c r="I213">
        <v>6</v>
      </c>
      <c r="J213" t="s">
        <v>269</v>
      </c>
      <c r="K213" t="s">
        <v>2123</v>
      </c>
      <c r="L213" t="str">
        <f t="shared" si="10"/>
        <v>2363HENRT221FLA   G5NE0587</v>
      </c>
      <c r="M213" t="s">
        <v>1206</v>
      </c>
      <c r="N213">
        <v>29.906941001</v>
      </c>
      <c r="O213">
        <v>-81.298930999999996</v>
      </c>
      <c r="P213">
        <v>0</v>
      </c>
      <c r="Q213" t="s">
        <v>2613</v>
      </c>
      <c r="R213" t="s">
        <v>2688</v>
      </c>
    </row>
    <row r="214" spans="1:18" x14ac:dyDescent="0.25">
      <c r="A214" t="s">
        <v>80</v>
      </c>
      <c r="B214" t="s">
        <v>81</v>
      </c>
      <c r="C214" t="s">
        <v>1268</v>
      </c>
      <c r="D214" s="53" t="s">
        <v>264</v>
      </c>
      <c r="E214" t="s">
        <v>265</v>
      </c>
      <c r="F214" t="s">
        <v>6</v>
      </c>
      <c r="G214" t="s">
        <v>7</v>
      </c>
      <c r="H214" t="s">
        <v>74</v>
      </c>
      <c r="I214">
        <v>6</v>
      </c>
      <c r="J214" t="s">
        <v>266</v>
      </c>
      <c r="K214" t="s">
        <v>2124</v>
      </c>
      <c r="L214" t="str">
        <f t="shared" si="10"/>
        <v>2363BENRS221FLCEN G5CE0109</v>
      </c>
      <c r="M214" t="s">
        <v>1195</v>
      </c>
      <c r="N214">
        <v>29.224713988000001</v>
      </c>
      <c r="O214">
        <v>-81.018585000000002</v>
      </c>
      <c r="P214">
        <v>0</v>
      </c>
      <c r="Q214" t="s">
        <v>2614</v>
      </c>
      <c r="R214" t="s">
        <v>2688</v>
      </c>
    </row>
    <row r="215" spans="1:18" x14ac:dyDescent="0.25">
      <c r="A215" t="s">
        <v>80</v>
      </c>
      <c r="B215" t="s">
        <v>81</v>
      </c>
      <c r="C215" t="s">
        <v>1268</v>
      </c>
      <c r="D215" s="53" t="s">
        <v>264</v>
      </c>
      <c r="E215" t="s">
        <v>265</v>
      </c>
      <c r="F215" t="s">
        <v>6</v>
      </c>
      <c r="G215" t="s">
        <v>7</v>
      </c>
      <c r="H215" t="s">
        <v>97</v>
      </c>
      <c r="I215">
        <v>6</v>
      </c>
      <c r="J215" t="s">
        <v>266</v>
      </c>
      <c r="K215" t="s">
        <v>2124</v>
      </c>
      <c r="L215" t="str">
        <f t="shared" si="10"/>
        <v>2363BENRS221FLCEN G5CE0109</v>
      </c>
      <c r="M215" t="s">
        <v>1195</v>
      </c>
      <c r="N215">
        <v>29.224713988000001</v>
      </c>
      <c r="O215">
        <v>-81.018585000000002</v>
      </c>
      <c r="P215">
        <v>0</v>
      </c>
      <c r="Q215" t="s">
        <v>2614</v>
      </c>
      <c r="R215" t="s">
        <v>2688</v>
      </c>
    </row>
    <row r="216" spans="1:18" x14ac:dyDescent="0.25">
      <c r="A216" t="s">
        <v>233</v>
      </c>
      <c r="B216" t="s">
        <v>234</v>
      </c>
      <c r="C216" t="s">
        <v>1345</v>
      </c>
      <c r="D216" s="53" t="s">
        <v>274</v>
      </c>
      <c r="E216" t="s">
        <v>9</v>
      </c>
      <c r="F216" t="s">
        <v>27</v>
      </c>
      <c r="G216" t="s">
        <v>7</v>
      </c>
      <c r="H216" t="s">
        <v>74</v>
      </c>
      <c r="I216">
        <v>6</v>
      </c>
      <c r="J216" t="s">
        <v>275</v>
      </c>
      <c r="K216" t="s">
        <v>2125</v>
      </c>
      <c r="L216" t="str">
        <f t="shared" si="10"/>
        <v>2206-21FLA   20030739</v>
      </c>
      <c r="M216" t="s">
        <v>1208</v>
      </c>
      <c r="N216">
        <v>30.440238226000002</v>
      </c>
      <c r="O216">
        <v>-81.772475009999994</v>
      </c>
      <c r="P216">
        <v>0</v>
      </c>
      <c r="Q216" t="s">
        <v>2613</v>
      </c>
      <c r="R216" t="s">
        <v>2692</v>
      </c>
    </row>
    <row r="217" spans="1:18" x14ac:dyDescent="0.25">
      <c r="A217" t="s">
        <v>233</v>
      </c>
      <c r="B217" t="s">
        <v>234</v>
      </c>
      <c r="C217" t="s">
        <v>1345</v>
      </c>
      <c r="D217" s="53" t="s">
        <v>274</v>
      </c>
      <c r="E217" t="s">
        <v>9</v>
      </c>
      <c r="F217" t="s">
        <v>27</v>
      </c>
      <c r="G217" t="s">
        <v>7</v>
      </c>
      <c r="H217" t="s">
        <v>85</v>
      </c>
      <c r="I217">
        <v>6</v>
      </c>
      <c r="J217" t="s">
        <v>275</v>
      </c>
      <c r="K217" t="s">
        <v>2125</v>
      </c>
      <c r="L217" t="str">
        <f t="shared" si="10"/>
        <v>2206-21FLA   20030739</v>
      </c>
      <c r="M217" t="s">
        <v>1208</v>
      </c>
      <c r="N217">
        <v>30.440238226000002</v>
      </c>
      <c r="O217">
        <v>-81.772475009999994</v>
      </c>
      <c r="P217">
        <v>0</v>
      </c>
      <c r="Q217" t="s">
        <v>2613</v>
      </c>
      <c r="R217" t="s">
        <v>2692</v>
      </c>
    </row>
    <row r="218" spans="1:18" x14ac:dyDescent="0.25">
      <c r="A218" t="s">
        <v>233</v>
      </c>
      <c r="B218" t="s">
        <v>234</v>
      </c>
      <c r="C218" t="s">
        <v>1346</v>
      </c>
      <c r="D218" s="53" t="s">
        <v>276</v>
      </c>
      <c r="E218" t="s">
        <v>9</v>
      </c>
      <c r="F218" t="s">
        <v>27</v>
      </c>
      <c r="G218" t="s">
        <v>7</v>
      </c>
      <c r="H218" t="s">
        <v>74</v>
      </c>
      <c r="I218">
        <v>6</v>
      </c>
      <c r="J218" t="s">
        <v>277</v>
      </c>
      <c r="K218" t="s">
        <v>2126</v>
      </c>
      <c r="L218" t="str">
        <f t="shared" si="10"/>
        <v>2233-21FLA   G2NE0165</v>
      </c>
      <c r="M218" t="s">
        <v>1208</v>
      </c>
      <c r="N218">
        <v>30.363805000999999</v>
      </c>
      <c r="O218">
        <v>-81.649407999999994</v>
      </c>
      <c r="P218">
        <v>0</v>
      </c>
      <c r="Q218" t="s">
        <v>2614</v>
      </c>
      <c r="R218" t="s">
        <v>2692</v>
      </c>
    </row>
    <row r="219" spans="1:18" x14ac:dyDescent="0.25">
      <c r="A219" t="s">
        <v>233</v>
      </c>
      <c r="B219" t="s">
        <v>234</v>
      </c>
      <c r="C219" t="s">
        <v>1346</v>
      </c>
      <c r="D219" s="53" t="s">
        <v>276</v>
      </c>
      <c r="E219" t="s">
        <v>9</v>
      </c>
      <c r="F219" t="s">
        <v>27</v>
      </c>
      <c r="G219" t="s">
        <v>7</v>
      </c>
      <c r="H219" t="s">
        <v>97</v>
      </c>
      <c r="I219">
        <v>6</v>
      </c>
      <c r="J219" t="s">
        <v>277</v>
      </c>
      <c r="K219" t="s">
        <v>2126</v>
      </c>
      <c r="L219" t="str">
        <f t="shared" si="10"/>
        <v>2233-21FLA   G2NE0165</v>
      </c>
      <c r="M219" t="s">
        <v>1208</v>
      </c>
      <c r="N219">
        <v>30.363805000999999</v>
      </c>
      <c r="O219">
        <v>-81.649407999999994</v>
      </c>
      <c r="P219">
        <v>0</v>
      </c>
      <c r="Q219" t="s">
        <v>2614</v>
      </c>
      <c r="R219" t="s">
        <v>2692</v>
      </c>
    </row>
    <row r="220" spans="1:18" x14ac:dyDescent="0.25">
      <c r="A220" t="s">
        <v>233</v>
      </c>
      <c r="B220" t="s">
        <v>234</v>
      </c>
      <c r="C220" t="s">
        <v>2630</v>
      </c>
      <c r="D220" s="53" t="s">
        <v>2626</v>
      </c>
      <c r="E220" t="s">
        <v>9</v>
      </c>
      <c r="F220" t="s">
        <v>10</v>
      </c>
      <c r="G220" t="s">
        <v>11</v>
      </c>
      <c r="H220" t="s">
        <v>97</v>
      </c>
      <c r="I220">
        <v>6</v>
      </c>
      <c r="J220" t="s">
        <v>2636</v>
      </c>
      <c r="K220" t="s">
        <v>2637</v>
      </c>
      <c r="L220" t="str">
        <f t="shared" si="10"/>
        <v>2254-21FLA   20030674</v>
      </c>
      <c r="M220" t="s">
        <v>1208</v>
      </c>
      <c r="N220">
        <v>30.335111099999999</v>
      </c>
      <c r="O220">
        <v>-81.580694399999999</v>
      </c>
      <c r="P220">
        <v>1</v>
      </c>
      <c r="Q220" t="s">
        <v>2614</v>
      </c>
      <c r="R220" t="s">
        <v>2692</v>
      </c>
    </row>
    <row r="221" spans="1:18" x14ac:dyDescent="0.25">
      <c r="A221" t="s">
        <v>233</v>
      </c>
      <c r="B221" t="s">
        <v>234</v>
      </c>
      <c r="C221" t="s">
        <v>2630</v>
      </c>
      <c r="D221" s="53" t="s">
        <v>2626</v>
      </c>
      <c r="E221" t="s">
        <v>9</v>
      </c>
      <c r="F221" t="s">
        <v>10</v>
      </c>
      <c r="G221" t="s">
        <v>11</v>
      </c>
      <c r="H221" t="s">
        <v>73</v>
      </c>
      <c r="I221">
        <v>6</v>
      </c>
      <c r="J221" t="s">
        <v>2636</v>
      </c>
      <c r="K221" t="s">
        <v>2637</v>
      </c>
      <c r="L221" t="str">
        <f t="shared" si="10"/>
        <v>2254-21FLA   20030674</v>
      </c>
      <c r="M221" t="s">
        <v>1208</v>
      </c>
      <c r="N221">
        <v>30.335111099999999</v>
      </c>
      <c r="O221">
        <v>-81.580694399999999</v>
      </c>
      <c r="P221">
        <v>0</v>
      </c>
      <c r="Q221" t="s">
        <v>2614</v>
      </c>
      <c r="R221" t="s">
        <v>2692</v>
      </c>
    </row>
    <row r="222" spans="1:18" x14ac:dyDescent="0.25">
      <c r="A222" t="s">
        <v>233</v>
      </c>
      <c r="B222" t="s">
        <v>234</v>
      </c>
      <c r="C222" t="s">
        <v>2631</v>
      </c>
      <c r="D222" s="53" t="s">
        <v>2627</v>
      </c>
      <c r="E222" t="s">
        <v>9</v>
      </c>
      <c r="F222" t="s">
        <v>10</v>
      </c>
      <c r="G222" t="s">
        <v>11</v>
      </c>
      <c r="H222" t="s">
        <v>97</v>
      </c>
      <c r="I222">
        <v>6</v>
      </c>
      <c r="J222" t="s">
        <v>2642</v>
      </c>
      <c r="K222" t="s">
        <v>2643</v>
      </c>
      <c r="L222" t="str">
        <f t="shared" si="10"/>
        <v>2204-21FLA   20030653</v>
      </c>
      <c r="M222" t="s">
        <v>1208</v>
      </c>
      <c r="N222">
        <v>30.434360000000002</v>
      </c>
      <c r="O222">
        <v>-81.565560000000005</v>
      </c>
      <c r="P222">
        <v>1</v>
      </c>
      <c r="Q222" t="s">
        <v>2614</v>
      </c>
      <c r="R222" t="s">
        <v>2692</v>
      </c>
    </row>
    <row r="223" spans="1:18" x14ac:dyDescent="0.25">
      <c r="A223" t="s">
        <v>233</v>
      </c>
      <c r="B223" t="s">
        <v>234</v>
      </c>
      <c r="C223" t="s">
        <v>2631</v>
      </c>
      <c r="D223" s="53" t="s">
        <v>2627</v>
      </c>
      <c r="E223" t="s">
        <v>9</v>
      </c>
      <c r="F223" t="s">
        <v>10</v>
      </c>
      <c r="G223" t="s">
        <v>11</v>
      </c>
      <c r="H223" t="s">
        <v>73</v>
      </c>
      <c r="I223">
        <v>6</v>
      </c>
      <c r="J223" t="s">
        <v>2642</v>
      </c>
      <c r="K223" t="s">
        <v>2643</v>
      </c>
      <c r="L223" t="str">
        <f t="shared" si="10"/>
        <v>2204-21FLA   20030653</v>
      </c>
      <c r="M223" t="s">
        <v>1208</v>
      </c>
      <c r="N223">
        <v>30.434360000000002</v>
      </c>
      <c r="O223">
        <v>-81.565560000000005</v>
      </c>
      <c r="P223">
        <v>0</v>
      </c>
      <c r="Q223" t="s">
        <v>2614</v>
      </c>
      <c r="R223" t="s">
        <v>2692</v>
      </c>
    </row>
    <row r="224" spans="1:18" x14ac:dyDescent="0.25">
      <c r="A224" t="s">
        <v>233</v>
      </c>
      <c r="B224" t="s">
        <v>234</v>
      </c>
      <c r="C224" t="s">
        <v>2632</v>
      </c>
      <c r="D224" s="53" t="s">
        <v>2628</v>
      </c>
      <c r="E224" t="s">
        <v>9</v>
      </c>
      <c r="F224" t="s">
        <v>6</v>
      </c>
      <c r="G224" t="s">
        <v>7</v>
      </c>
      <c r="H224" t="s">
        <v>97</v>
      </c>
      <c r="I224">
        <v>6</v>
      </c>
      <c r="J224" t="s">
        <v>2644</v>
      </c>
      <c r="K224" t="s">
        <v>2645</v>
      </c>
      <c r="L224" t="str">
        <f t="shared" si="10"/>
        <v>2204A-21FLA   G2NE1154</v>
      </c>
      <c r="M224" t="s">
        <v>1208</v>
      </c>
      <c r="N224">
        <v>30.361588001000001</v>
      </c>
      <c r="O224">
        <v>-81.462902</v>
      </c>
      <c r="P224">
        <v>1</v>
      </c>
      <c r="Q224" t="s">
        <v>2613</v>
      </c>
      <c r="R224" t="s">
        <v>2692</v>
      </c>
    </row>
    <row r="225" spans="1:18" x14ac:dyDescent="0.25">
      <c r="A225" t="s">
        <v>233</v>
      </c>
      <c r="B225" t="s">
        <v>234</v>
      </c>
      <c r="C225" t="s">
        <v>2632</v>
      </c>
      <c r="D225" s="53" t="s">
        <v>2628</v>
      </c>
      <c r="E225" t="s">
        <v>9</v>
      </c>
      <c r="F225" t="s">
        <v>6</v>
      </c>
      <c r="G225" t="s">
        <v>7</v>
      </c>
      <c r="H225" t="s">
        <v>2629</v>
      </c>
      <c r="I225">
        <v>6</v>
      </c>
      <c r="J225" t="s">
        <v>2644</v>
      </c>
      <c r="K225" t="s">
        <v>2645</v>
      </c>
      <c r="L225" t="str">
        <f t="shared" si="10"/>
        <v>2204A-21FLA   G2NE1154</v>
      </c>
      <c r="M225" t="s">
        <v>1208</v>
      </c>
      <c r="N225">
        <v>30.361588001000001</v>
      </c>
      <c r="O225">
        <v>-81.462902</v>
      </c>
      <c r="P225">
        <v>0</v>
      </c>
      <c r="Q225" t="s">
        <v>2613</v>
      </c>
      <c r="R225" t="s">
        <v>2692</v>
      </c>
    </row>
    <row r="226" spans="1:18" x14ac:dyDescent="0.25">
      <c r="A226" t="s">
        <v>233</v>
      </c>
      <c r="B226" t="s">
        <v>234</v>
      </c>
      <c r="C226" t="s">
        <v>1347</v>
      </c>
      <c r="D226" s="53" t="s">
        <v>278</v>
      </c>
      <c r="E226" t="s">
        <v>9</v>
      </c>
      <c r="F226" t="s">
        <v>27</v>
      </c>
      <c r="G226" t="s">
        <v>7</v>
      </c>
      <c r="H226" t="s">
        <v>74</v>
      </c>
      <c r="I226">
        <v>6</v>
      </c>
      <c r="J226" t="s">
        <v>279</v>
      </c>
      <c r="K226" t="s">
        <v>2127</v>
      </c>
      <c r="L226" t="str">
        <f t="shared" si="10"/>
        <v>2256-21FLA   20030792</v>
      </c>
      <c r="M226" t="s">
        <v>1208</v>
      </c>
      <c r="N226">
        <v>30.341528001</v>
      </c>
      <c r="O226">
        <v>-81.629417000000004</v>
      </c>
      <c r="P226">
        <v>0</v>
      </c>
      <c r="Q226" t="s">
        <v>2613</v>
      </c>
      <c r="R226" t="s">
        <v>2692</v>
      </c>
    </row>
    <row r="227" spans="1:18" x14ac:dyDescent="0.25">
      <c r="A227" t="s">
        <v>233</v>
      </c>
      <c r="B227" t="s">
        <v>234</v>
      </c>
      <c r="C227" t="s">
        <v>1347</v>
      </c>
      <c r="D227" s="53" t="s">
        <v>278</v>
      </c>
      <c r="E227" t="s">
        <v>9</v>
      </c>
      <c r="F227" t="s">
        <v>27</v>
      </c>
      <c r="G227" t="s">
        <v>7</v>
      </c>
      <c r="H227" t="s">
        <v>91</v>
      </c>
      <c r="I227">
        <v>6</v>
      </c>
      <c r="J227" t="s">
        <v>279</v>
      </c>
      <c r="K227" t="s">
        <v>2127</v>
      </c>
      <c r="L227" t="str">
        <f t="shared" si="10"/>
        <v>2256-21FLA   20030792</v>
      </c>
      <c r="M227" t="s">
        <v>1208</v>
      </c>
      <c r="N227">
        <v>30.341528001</v>
      </c>
      <c r="O227">
        <v>-81.629417000000004</v>
      </c>
      <c r="P227">
        <v>0</v>
      </c>
      <c r="Q227" t="s">
        <v>2613</v>
      </c>
      <c r="R227" t="s">
        <v>2692</v>
      </c>
    </row>
    <row r="228" spans="1:18" x14ac:dyDescent="0.25">
      <c r="A228" t="s">
        <v>233</v>
      </c>
      <c r="B228" t="s">
        <v>234</v>
      </c>
      <c r="C228" t="s">
        <v>1347</v>
      </c>
      <c r="D228" s="53" t="s">
        <v>278</v>
      </c>
      <c r="E228" t="s">
        <v>9</v>
      </c>
      <c r="F228" t="s">
        <v>27</v>
      </c>
      <c r="G228" t="s">
        <v>7</v>
      </c>
      <c r="H228" t="s">
        <v>97</v>
      </c>
      <c r="I228">
        <v>6</v>
      </c>
      <c r="J228" t="s">
        <v>279</v>
      </c>
      <c r="K228" t="s">
        <v>2127</v>
      </c>
      <c r="L228" t="str">
        <f t="shared" si="10"/>
        <v>2256-21FLA   20030792</v>
      </c>
      <c r="M228" t="s">
        <v>1208</v>
      </c>
      <c r="N228">
        <v>30.341528001</v>
      </c>
      <c r="O228">
        <v>-81.629417000000004</v>
      </c>
      <c r="P228">
        <v>0</v>
      </c>
      <c r="Q228" t="s">
        <v>2613</v>
      </c>
      <c r="R228" t="s">
        <v>2692</v>
      </c>
    </row>
    <row r="229" spans="1:18" x14ac:dyDescent="0.25">
      <c r="A229" t="s">
        <v>233</v>
      </c>
      <c r="B229" t="s">
        <v>234</v>
      </c>
      <c r="C229" t="s">
        <v>1347</v>
      </c>
      <c r="D229" s="53" t="s">
        <v>278</v>
      </c>
      <c r="E229" t="s">
        <v>9</v>
      </c>
      <c r="F229" t="s">
        <v>27</v>
      </c>
      <c r="G229" t="s">
        <v>7</v>
      </c>
      <c r="H229" t="s">
        <v>92</v>
      </c>
      <c r="I229">
        <v>6</v>
      </c>
      <c r="J229" t="s">
        <v>279</v>
      </c>
      <c r="K229" t="s">
        <v>2127</v>
      </c>
      <c r="L229" t="str">
        <f t="shared" si="10"/>
        <v>2256-21FLA   20030792</v>
      </c>
      <c r="M229" t="s">
        <v>1208</v>
      </c>
      <c r="N229">
        <v>30.341528001</v>
      </c>
      <c r="O229">
        <v>-81.629417000000004</v>
      </c>
      <c r="P229">
        <v>0</v>
      </c>
      <c r="Q229" t="s">
        <v>2613</v>
      </c>
      <c r="R229" t="s">
        <v>2692</v>
      </c>
    </row>
    <row r="230" spans="1:18" x14ac:dyDescent="0.25">
      <c r="A230" t="s">
        <v>233</v>
      </c>
      <c r="B230" t="s">
        <v>234</v>
      </c>
      <c r="C230" t="s">
        <v>1348</v>
      </c>
      <c r="D230" s="53" t="s">
        <v>280</v>
      </c>
      <c r="E230" t="s">
        <v>9</v>
      </c>
      <c r="F230" t="s">
        <v>27</v>
      </c>
      <c r="G230" t="s">
        <v>7</v>
      </c>
      <c r="H230" t="s">
        <v>97</v>
      </c>
      <c r="I230">
        <v>6</v>
      </c>
      <c r="J230" t="s">
        <v>281</v>
      </c>
      <c r="K230" t="s">
        <v>2128</v>
      </c>
      <c r="L230" t="str">
        <f t="shared" si="10"/>
        <v>2266-21FLA   20030698</v>
      </c>
      <c r="M230" t="s">
        <v>1208</v>
      </c>
      <c r="N230">
        <v>30.316222001</v>
      </c>
      <c r="O230">
        <v>-81.410972000000001</v>
      </c>
      <c r="P230">
        <v>0</v>
      </c>
      <c r="Q230" t="s">
        <v>2614</v>
      </c>
      <c r="R230" t="s">
        <v>2692</v>
      </c>
    </row>
    <row r="231" spans="1:18" x14ac:dyDescent="0.25">
      <c r="A231" t="s">
        <v>233</v>
      </c>
      <c r="B231" t="s">
        <v>234</v>
      </c>
      <c r="C231" t="s">
        <v>1348</v>
      </c>
      <c r="D231" s="53" t="s">
        <v>280</v>
      </c>
      <c r="E231" t="s">
        <v>9</v>
      </c>
      <c r="F231" t="s">
        <v>27</v>
      </c>
      <c r="G231" t="s">
        <v>7</v>
      </c>
      <c r="H231" t="s">
        <v>85</v>
      </c>
      <c r="I231">
        <v>6</v>
      </c>
      <c r="J231" t="s">
        <v>281</v>
      </c>
      <c r="K231" t="s">
        <v>2128</v>
      </c>
      <c r="L231" t="str">
        <f t="shared" si="10"/>
        <v>2266-21FLA   20030698</v>
      </c>
      <c r="M231" t="s">
        <v>1208</v>
      </c>
      <c r="N231">
        <v>30.316222001</v>
      </c>
      <c r="O231">
        <v>-81.410972000000001</v>
      </c>
      <c r="P231">
        <v>0</v>
      </c>
      <c r="Q231" t="s">
        <v>2614</v>
      </c>
      <c r="R231" t="s">
        <v>2692</v>
      </c>
    </row>
    <row r="232" spans="1:18" x14ac:dyDescent="0.25">
      <c r="A232" t="s">
        <v>233</v>
      </c>
      <c r="B232" t="s">
        <v>234</v>
      </c>
      <c r="C232" t="s">
        <v>1349</v>
      </c>
      <c r="D232" s="53" t="s">
        <v>288</v>
      </c>
      <c r="E232" t="s">
        <v>9</v>
      </c>
      <c r="F232" t="s">
        <v>27</v>
      </c>
      <c r="G232" t="s">
        <v>7</v>
      </c>
      <c r="H232" t="s">
        <v>74</v>
      </c>
      <c r="I232">
        <v>6</v>
      </c>
      <c r="J232" t="s">
        <v>289</v>
      </c>
      <c r="K232" t="s">
        <v>2129</v>
      </c>
      <c r="L232" t="str">
        <f t="shared" si="10"/>
        <v>2203E-21FLA   G2NE1207</v>
      </c>
      <c r="M232" t="s">
        <v>1208</v>
      </c>
      <c r="N232">
        <v>30.424000001</v>
      </c>
      <c r="O232">
        <v>-81.698459999999997</v>
      </c>
      <c r="P232">
        <v>0</v>
      </c>
      <c r="Q232" t="s">
        <v>2613</v>
      </c>
      <c r="R232" t="s">
        <v>2692</v>
      </c>
    </row>
    <row r="233" spans="1:18" x14ac:dyDescent="0.25">
      <c r="A233" t="s">
        <v>233</v>
      </c>
      <c r="B233" t="s">
        <v>234</v>
      </c>
      <c r="C233" t="s">
        <v>1349</v>
      </c>
      <c r="D233" s="53" t="s">
        <v>288</v>
      </c>
      <c r="E233" t="s">
        <v>9</v>
      </c>
      <c r="F233" t="s">
        <v>27</v>
      </c>
      <c r="G233" t="s">
        <v>7</v>
      </c>
      <c r="H233" t="s">
        <v>85</v>
      </c>
      <c r="I233">
        <v>6</v>
      </c>
      <c r="J233" t="s">
        <v>289</v>
      </c>
      <c r="K233" t="s">
        <v>2129</v>
      </c>
      <c r="L233" t="str">
        <f t="shared" si="10"/>
        <v>2203E-21FLA   G2NE1207</v>
      </c>
      <c r="M233" t="s">
        <v>1208</v>
      </c>
      <c r="N233">
        <v>30.424000001</v>
      </c>
      <c r="O233">
        <v>-81.698459999999997</v>
      </c>
      <c r="P233">
        <v>0</v>
      </c>
      <c r="Q233" t="s">
        <v>2613</v>
      </c>
      <c r="R233" t="s">
        <v>2692</v>
      </c>
    </row>
    <row r="234" spans="1:18" x14ac:dyDescent="0.25">
      <c r="A234" t="s">
        <v>233</v>
      </c>
      <c r="B234" t="s">
        <v>234</v>
      </c>
      <c r="C234" t="s">
        <v>1350</v>
      </c>
      <c r="D234" s="53" t="s">
        <v>290</v>
      </c>
      <c r="E234" t="s">
        <v>9</v>
      </c>
      <c r="F234" t="s">
        <v>27</v>
      </c>
      <c r="G234" t="s">
        <v>7</v>
      </c>
      <c r="H234" t="s">
        <v>74</v>
      </c>
      <c r="I234">
        <v>6</v>
      </c>
      <c r="J234" t="s">
        <v>291</v>
      </c>
      <c r="K234" t="s">
        <v>2130</v>
      </c>
      <c r="L234" t="str">
        <f t="shared" si="10"/>
        <v>2207B-21FLA   G2NE1180</v>
      </c>
      <c r="M234" t="s">
        <v>1208</v>
      </c>
      <c r="N234">
        <v>30.421925001000002</v>
      </c>
      <c r="O234">
        <v>-81.688963000000001</v>
      </c>
      <c r="P234">
        <v>0</v>
      </c>
      <c r="Q234" t="s">
        <v>2613</v>
      </c>
      <c r="R234" t="s">
        <v>2692</v>
      </c>
    </row>
    <row r="235" spans="1:18" x14ac:dyDescent="0.25">
      <c r="A235" t="s">
        <v>233</v>
      </c>
      <c r="B235" t="s">
        <v>234</v>
      </c>
      <c r="C235" t="s">
        <v>1350</v>
      </c>
      <c r="D235" s="53" t="s">
        <v>290</v>
      </c>
      <c r="E235" t="s">
        <v>9</v>
      </c>
      <c r="F235" t="s">
        <v>27</v>
      </c>
      <c r="G235" t="s">
        <v>7</v>
      </c>
      <c r="H235" t="s">
        <v>85</v>
      </c>
      <c r="I235">
        <v>6</v>
      </c>
      <c r="J235" t="s">
        <v>291</v>
      </c>
      <c r="K235" t="s">
        <v>2130</v>
      </c>
      <c r="L235" t="str">
        <f t="shared" si="10"/>
        <v>2207B-21FLA   G2NE1180</v>
      </c>
      <c r="M235" t="s">
        <v>1208</v>
      </c>
      <c r="N235">
        <v>30.421925001000002</v>
      </c>
      <c r="O235">
        <v>-81.688963000000001</v>
      </c>
      <c r="P235">
        <v>0</v>
      </c>
      <c r="Q235" t="s">
        <v>2613</v>
      </c>
      <c r="R235" t="s">
        <v>2692</v>
      </c>
    </row>
    <row r="236" spans="1:18" x14ac:dyDescent="0.25">
      <c r="A236" t="s">
        <v>233</v>
      </c>
      <c r="B236" t="s">
        <v>234</v>
      </c>
      <c r="C236" t="s">
        <v>1350</v>
      </c>
      <c r="D236" s="53" t="s">
        <v>290</v>
      </c>
      <c r="E236" t="s">
        <v>9</v>
      </c>
      <c r="F236" t="s">
        <v>27</v>
      </c>
      <c r="G236" t="s">
        <v>7</v>
      </c>
      <c r="H236" t="s">
        <v>86</v>
      </c>
      <c r="I236">
        <v>6</v>
      </c>
      <c r="J236" t="s">
        <v>291</v>
      </c>
      <c r="K236" t="s">
        <v>2130</v>
      </c>
      <c r="L236" t="str">
        <f t="shared" si="10"/>
        <v>2207B-21FLA   G2NE1180</v>
      </c>
      <c r="M236" t="s">
        <v>1208</v>
      </c>
      <c r="N236">
        <v>30.421925001000002</v>
      </c>
      <c r="O236">
        <v>-81.688963000000001</v>
      </c>
      <c r="P236">
        <v>0</v>
      </c>
      <c r="Q236" t="s">
        <v>2613</v>
      </c>
      <c r="R236" t="s">
        <v>2692</v>
      </c>
    </row>
    <row r="237" spans="1:18" x14ac:dyDescent="0.25">
      <c r="A237" t="s">
        <v>233</v>
      </c>
      <c r="B237" t="s">
        <v>234</v>
      </c>
      <c r="C237" t="s">
        <v>1350</v>
      </c>
      <c r="D237" s="53" t="s">
        <v>290</v>
      </c>
      <c r="E237" t="s">
        <v>9</v>
      </c>
      <c r="F237" t="s">
        <v>27</v>
      </c>
      <c r="G237" t="s">
        <v>7</v>
      </c>
      <c r="H237" t="s">
        <v>87</v>
      </c>
      <c r="I237">
        <v>6</v>
      </c>
      <c r="J237" t="s">
        <v>291</v>
      </c>
      <c r="K237" t="s">
        <v>2130</v>
      </c>
      <c r="L237" t="str">
        <f t="shared" ref="L237:L306" si="13">_xlfn.CONCAT(D237:E237,J237)</f>
        <v>2207B-21FLA   G2NE1180</v>
      </c>
      <c r="M237" t="s">
        <v>1208</v>
      </c>
      <c r="N237">
        <v>30.421925001000002</v>
      </c>
      <c r="O237">
        <v>-81.688963000000001</v>
      </c>
      <c r="P237">
        <v>0</v>
      </c>
      <c r="Q237" t="s">
        <v>2613</v>
      </c>
      <c r="R237" t="s">
        <v>2692</v>
      </c>
    </row>
    <row r="238" spans="1:18" x14ac:dyDescent="0.25">
      <c r="A238" t="s">
        <v>233</v>
      </c>
      <c r="B238" t="s">
        <v>234</v>
      </c>
      <c r="C238" t="s">
        <v>1350</v>
      </c>
      <c r="D238" s="53" t="s">
        <v>290</v>
      </c>
      <c r="E238" t="s">
        <v>9</v>
      </c>
      <c r="F238" t="s">
        <v>27</v>
      </c>
      <c r="G238" t="s">
        <v>7</v>
      </c>
      <c r="H238" t="s">
        <v>88</v>
      </c>
      <c r="I238">
        <v>6</v>
      </c>
      <c r="J238" t="s">
        <v>291</v>
      </c>
      <c r="K238" t="s">
        <v>2130</v>
      </c>
      <c r="L238" t="str">
        <f t="shared" si="13"/>
        <v>2207B-21FLA   G2NE1180</v>
      </c>
      <c r="M238" t="s">
        <v>1208</v>
      </c>
      <c r="N238">
        <v>30.421925001000002</v>
      </c>
      <c r="O238">
        <v>-81.688963000000001</v>
      </c>
      <c r="P238">
        <v>0</v>
      </c>
      <c r="Q238" t="s">
        <v>2613</v>
      </c>
      <c r="R238" t="s">
        <v>2692</v>
      </c>
    </row>
    <row r="239" spans="1:18" x14ac:dyDescent="0.25">
      <c r="A239" t="s">
        <v>233</v>
      </c>
      <c r="B239" t="s">
        <v>234</v>
      </c>
      <c r="C239" t="s">
        <v>1351</v>
      </c>
      <c r="D239" s="53" t="s">
        <v>292</v>
      </c>
      <c r="E239" t="s">
        <v>9</v>
      </c>
      <c r="F239" t="s">
        <v>27</v>
      </c>
      <c r="G239" t="s">
        <v>7</v>
      </c>
      <c r="H239" t="s">
        <v>74</v>
      </c>
      <c r="I239">
        <v>6</v>
      </c>
      <c r="J239" t="s">
        <v>293</v>
      </c>
      <c r="K239" t="s">
        <v>2131</v>
      </c>
      <c r="L239" t="str">
        <f t="shared" si="13"/>
        <v>2213EA-21FLA   20030740</v>
      </c>
      <c r="M239" t="s">
        <v>1208</v>
      </c>
      <c r="N239">
        <v>30.306305600000002</v>
      </c>
      <c r="O239">
        <v>-81.698638900000006</v>
      </c>
      <c r="P239">
        <v>0</v>
      </c>
      <c r="Q239" t="s">
        <v>2614</v>
      </c>
      <c r="R239" t="s">
        <v>2692</v>
      </c>
    </row>
    <row r="240" spans="1:18" x14ac:dyDescent="0.25">
      <c r="A240" t="s">
        <v>233</v>
      </c>
      <c r="B240" t="s">
        <v>234</v>
      </c>
      <c r="C240" t="s">
        <v>1351</v>
      </c>
      <c r="D240" s="53" t="s">
        <v>292</v>
      </c>
      <c r="E240" t="s">
        <v>9</v>
      </c>
      <c r="F240" t="s">
        <v>27</v>
      </c>
      <c r="G240" t="s">
        <v>7</v>
      </c>
      <c r="H240" t="s">
        <v>74</v>
      </c>
      <c r="I240">
        <v>6</v>
      </c>
      <c r="J240" t="s">
        <v>294</v>
      </c>
      <c r="K240" t="s">
        <v>2132</v>
      </c>
      <c r="L240" t="str">
        <f t="shared" si="13"/>
        <v>2213EA-21FLA   20030761</v>
      </c>
      <c r="M240" t="s">
        <v>1208</v>
      </c>
      <c r="N240">
        <v>30.304388899999999</v>
      </c>
      <c r="O240">
        <v>-81.696333300000006</v>
      </c>
      <c r="P240">
        <v>0</v>
      </c>
      <c r="Q240" t="s">
        <v>2613</v>
      </c>
      <c r="R240" t="s">
        <v>2692</v>
      </c>
    </row>
    <row r="241" spans="1:18" x14ac:dyDescent="0.25">
      <c r="A241" t="s">
        <v>233</v>
      </c>
      <c r="B241" t="s">
        <v>234</v>
      </c>
      <c r="C241" t="s">
        <v>1351</v>
      </c>
      <c r="D241" s="53" t="s">
        <v>292</v>
      </c>
      <c r="E241" t="s">
        <v>9</v>
      </c>
      <c r="F241" t="s">
        <v>27</v>
      </c>
      <c r="G241" t="s">
        <v>7</v>
      </c>
      <c r="H241" t="s">
        <v>92</v>
      </c>
      <c r="I241">
        <v>6</v>
      </c>
      <c r="J241" t="s">
        <v>294</v>
      </c>
      <c r="K241" t="s">
        <v>2132</v>
      </c>
      <c r="L241" t="str">
        <f t="shared" si="13"/>
        <v>2213EA-21FLA   20030761</v>
      </c>
      <c r="M241" t="s">
        <v>1208</v>
      </c>
      <c r="N241">
        <v>30.304388899999999</v>
      </c>
      <c r="O241">
        <v>-81.696333300000006</v>
      </c>
      <c r="P241">
        <v>0</v>
      </c>
      <c r="Q241" t="s">
        <v>2613</v>
      </c>
      <c r="R241" t="s">
        <v>2692</v>
      </c>
    </row>
    <row r="242" spans="1:18" x14ac:dyDescent="0.25">
      <c r="A242" t="s">
        <v>233</v>
      </c>
      <c r="B242" t="s">
        <v>234</v>
      </c>
      <c r="C242" t="s">
        <v>1352</v>
      </c>
      <c r="D242" s="53" t="s">
        <v>295</v>
      </c>
      <c r="E242" t="s">
        <v>9</v>
      </c>
      <c r="F242" t="s">
        <v>27</v>
      </c>
      <c r="G242" t="s">
        <v>7</v>
      </c>
      <c r="H242" t="s">
        <v>74</v>
      </c>
      <c r="I242">
        <v>6</v>
      </c>
      <c r="J242" t="s">
        <v>296</v>
      </c>
      <c r="K242" t="s">
        <v>2133</v>
      </c>
      <c r="L242" t="str">
        <f t="shared" si="13"/>
        <v>2220B-21FLA   20030749</v>
      </c>
      <c r="M242" t="s">
        <v>1208</v>
      </c>
      <c r="N242">
        <v>30.4159167</v>
      </c>
      <c r="O242">
        <v>-81.734111100000007</v>
      </c>
      <c r="P242">
        <v>0</v>
      </c>
      <c r="Q242" t="s">
        <v>2613</v>
      </c>
      <c r="R242" t="s">
        <v>2692</v>
      </c>
    </row>
    <row r="243" spans="1:18" x14ac:dyDescent="0.25">
      <c r="A243" t="s">
        <v>233</v>
      </c>
      <c r="B243" t="s">
        <v>234</v>
      </c>
      <c r="C243" t="s">
        <v>1352</v>
      </c>
      <c r="D243" s="53" t="s">
        <v>295</v>
      </c>
      <c r="E243" t="s">
        <v>9</v>
      </c>
      <c r="F243" t="s">
        <v>27</v>
      </c>
      <c r="G243" t="s">
        <v>7</v>
      </c>
      <c r="H243" t="s">
        <v>74</v>
      </c>
      <c r="I243">
        <v>6</v>
      </c>
      <c r="J243" t="s">
        <v>297</v>
      </c>
      <c r="K243" t="s">
        <v>2134</v>
      </c>
      <c r="L243" t="str">
        <f t="shared" si="13"/>
        <v>2220B-21FLA   20030780</v>
      </c>
      <c r="M243" t="s">
        <v>1208</v>
      </c>
      <c r="N243">
        <v>30.4096777</v>
      </c>
      <c r="O243">
        <v>-81.745850000000004</v>
      </c>
      <c r="P243">
        <v>0</v>
      </c>
      <c r="Q243" t="s">
        <v>2614</v>
      </c>
      <c r="R243" t="s">
        <v>2692</v>
      </c>
    </row>
    <row r="244" spans="1:18" x14ac:dyDescent="0.25">
      <c r="A244" t="s">
        <v>233</v>
      </c>
      <c r="B244" t="s">
        <v>234</v>
      </c>
      <c r="C244" t="s">
        <v>1353</v>
      </c>
      <c r="D244" s="53" t="s">
        <v>298</v>
      </c>
      <c r="E244" t="s">
        <v>9</v>
      </c>
      <c r="F244" t="s">
        <v>27</v>
      </c>
      <c r="G244" t="s">
        <v>7</v>
      </c>
      <c r="H244" t="s">
        <v>74</v>
      </c>
      <c r="I244">
        <v>6</v>
      </c>
      <c r="J244" t="s">
        <v>299</v>
      </c>
      <c r="K244" t="s">
        <v>2135</v>
      </c>
      <c r="L244" t="str">
        <f t="shared" si="13"/>
        <v>2224B-21FLA   20030133</v>
      </c>
      <c r="M244" t="s">
        <v>1208</v>
      </c>
      <c r="N244">
        <v>30.374716600999999</v>
      </c>
      <c r="O244">
        <v>-81.726787999999999</v>
      </c>
      <c r="P244">
        <v>0</v>
      </c>
      <c r="Q244" t="s">
        <v>2613</v>
      </c>
      <c r="R244" t="s">
        <v>2692</v>
      </c>
    </row>
    <row r="245" spans="1:18" x14ac:dyDescent="0.25">
      <c r="A245" t="s">
        <v>233</v>
      </c>
      <c r="B245" t="s">
        <v>234</v>
      </c>
      <c r="C245" t="s">
        <v>1353</v>
      </c>
      <c r="D245" s="53" t="s">
        <v>298</v>
      </c>
      <c r="E245" t="s">
        <v>9</v>
      </c>
      <c r="F245" t="s">
        <v>27</v>
      </c>
      <c r="G245" t="s">
        <v>7</v>
      </c>
      <c r="H245" t="s">
        <v>97</v>
      </c>
      <c r="I245">
        <v>6</v>
      </c>
      <c r="J245" t="s">
        <v>299</v>
      </c>
      <c r="K245" t="s">
        <v>2135</v>
      </c>
      <c r="L245" t="str">
        <f t="shared" si="13"/>
        <v>2224B-21FLA   20030133</v>
      </c>
      <c r="M245" t="s">
        <v>1208</v>
      </c>
      <c r="N245">
        <v>30.374716600999999</v>
      </c>
      <c r="O245">
        <v>-81.726787999999999</v>
      </c>
      <c r="P245">
        <v>0</v>
      </c>
      <c r="Q245" t="s">
        <v>2613</v>
      </c>
      <c r="R245" t="s">
        <v>2692</v>
      </c>
    </row>
    <row r="246" spans="1:18" x14ac:dyDescent="0.25">
      <c r="A246" t="s">
        <v>233</v>
      </c>
      <c r="B246" t="s">
        <v>234</v>
      </c>
      <c r="C246" t="s">
        <v>1353</v>
      </c>
      <c r="D246" s="53" t="s">
        <v>298</v>
      </c>
      <c r="E246" t="s">
        <v>9</v>
      </c>
      <c r="F246" t="s">
        <v>27</v>
      </c>
      <c r="G246" t="s">
        <v>7</v>
      </c>
      <c r="H246" t="s">
        <v>85</v>
      </c>
      <c r="I246">
        <v>6</v>
      </c>
      <c r="J246" t="s">
        <v>299</v>
      </c>
      <c r="K246" t="s">
        <v>2135</v>
      </c>
      <c r="L246" t="str">
        <f t="shared" si="13"/>
        <v>2224B-21FLA   20030133</v>
      </c>
      <c r="M246" t="s">
        <v>1208</v>
      </c>
      <c r="N246">
        <v>30.374716600999999</v>
      </c>
      <c r="O246">
        <v>-81.726787999999999</v>
      </c>
      <c r="P246">
        <v>0</v>
      </c>
      <c r="Q246" t="s">
        <v>2613</v>
      </c>
      <c r="R246" t="s">
        <v>2692</v>
      </c>
    </row>
    <row r="247" spans="1:18" x14ac:dyDescent="0.25">
      <c r="A247" t="s">
        <v>233</v>
      </c>
      <c r="B247" t="s">
        <v>234</v>
      </c>
      <c r="C247" t="s">
        <v>1354</v>
      </c>
      <c r="D247" s="53" t="s">
        <v>300</v>
      </c>
      <c r="E247" t="s">
        <v>9</v>
      </c>
      <c r="F247" t="s">
        <v>27</v>
      </c>
      <c r="G247" t="s">
        <v>7</v>
      </c>
      <c r="H247" t="s">
        <v>74</v>
      </c>
      <c r="I247">
        <v>6</v>
      </c>
      <c r="J247" t="s">
        <v>301</v>
      </c>
      <c r="K247" t="s">
        <v>2136</v>
      </c>
      <c r="L247" t="str">
        <f t="shared" si="13"/>
        <v>2270A-21FLA   20030696</v>
      </c>
      <c r="M247" t="s">
        <v>1208</v>
      </c>
      <c r="N247">
        <v>30.3071944</v>
      </c>
      <c r="O247">
        <v>-81.445499999999996</v>
      </c>
      <c r="P247">
        <v>0</v>
      </c>
      <c r="Q247" t="s">
        <v>2613</v>
      </c>
      <c r="R247" t="s">
        <v>2692</v>
      </c>
    </row>
    <row r="248" spans="1:18" x14ac:dyDescent="0.25">
      <c r="A248" t="s">
        <v>233</v>
      </c>
      <c r="B248" t="s">
        <v>234</v>
      </c>
      <c r="C248" t="s">
        <v>1354</v>
      </c>
      <c r="D248" s="53" t="s">
        <v>300</v>
      </c>
      <c r="E248" t="s">
        <v>9</v>
      </c>
      <c r="F248" t="s">
        <v>27</v>
      </c>
      <c r="G248" t="s">
        <v>7</v>
      </c>
      <c r="H248" t="s">
        <v>85</v>
      </c>
      <c r="I248">
        <v>6</v>
      </c>
      <c r="J248" t="s">
        <v>301</v>
      </c>
      <c r="K248" t="s">
        <v>2136</v>
      </c>
      <c r="L248" t="str">
        <f t="shared" si="13"/>
        <v>2270A-21FLA   20030696</v>
      </c>
      <c r="M248" t="s">
        <v>1208</v>
      </c>
      <c r="N248">
        <v>30.3071944</v>
      </c>
      <c r="O248">
        <v>-81.445499999999996</v>
      </c>
      <c r="P248">
        <v>0</v>
      </c>
      <c r="Q248" t="s">
        <v>2613</v>
      </c>
      <c r="R248" t="s">
        <v>2692</v>
      </c>
    </row>
    <row r="249" spans="1:18" x14ac:dyDescent="0.25">
      <c r="A249" t="s">
        <v>233</v>
      </c>
      <c r="B249" t="s">
        <v>234</v>
      </c>
      <c r="C249" t="s">
        <v>1355</v>
      </c>
      <c r="D249" s="53" t="s">
        <v>302</v>
      </c>
      <c r="E249" t="s">
        <v>9</v>
      </c>
      <c r="F249" t="s">
        <v>27</v>
      </c>
      <c r="G249" t="s">
        <v>7</v>
      </c>
      <c r="H249" t="s">
        <v>74</v>
      </c>
      <c r="I249">
        <v>6</v>
      </c>
      <c r="J249" t="s">
        <v>303</v>
      </c>
      <c r="K249" t="s">
        <v>2137</v>
      </c>
      <c r="L249" t="str">
        <f t="shared" si="13"/>
        <v>2280B-21FLA   20030139</v>
      </c>
      <c r="M249" t="s">
        <v>1208</v>
      </c>
      <c r="N249">
        <v>30.290059000999999</v>
      </c>
      <c r="O249">
        <v>-81.713545999999994</v>
      </c>
      <c r="P249">
        <v>0</v>
      </c>
      <c r="Q249" t="s">
        <v>2614</v>
      </c>
      <c r="R249" t="s">
        <v>2692</v>
      </c>
    </row>
    <row r="250" spans="1:18" x14ac:dyDescent="0.25">
      <c r="A250" t="s">
        <v>233</v>
      </c>
      <c r="B250" t="s">
        <v>234</v>
      </c>
      <c r="C250" t="s">
        <v>1355</v>
      </c>
      <c r="D250" s="53" t="s">
        <v>302</v>
      </c>
      <c r="E250" t="s">
        <v>9</v>
      </c>
      <c r="F250" t="s">
        <v>27</v>
      </c>
      <c r="G250" t="s">
        <v>7</v>
      </c>
      <c r="H250" t="s">
        <v>97</v>
      </c>
      <c r="I250">
        <v>6</v>
      </c>
      <c r="J250" t="s">
        <v>303</v>
      </c>
      <c r="K250" t="s">
        <v>2137</v>
      </c>
      <c r="L250" t="str">
        <f t="shared" si="13"/>
        <v>2280B-21FLA   20030139</v>
      </c>
      <c r="M250" t="s">
        <v>1208</v>
      </c>
      <c r="N250">
        <v>30.290059000999999</v>
      </c>
      <c r="O250">
        <v>-81.713545999999994</v>
      </c>
      <c r="P250">
        <v>0</v>
      </c>
      <c r="Q250" t="s">
        <v>2614</v>
      </c>
      <c r="R250" t="s">
        <v>2692</v>
      </c>
    </row>
    <row r="251" spans="1:18" x14ac:dyDescent="0.25">
      <c r="A251" t="s">
        <v>233</v>
      </c>
      <c r="B251" t="s">
        <v>234</v>
      </c>
      <c r="C251" t="s">
        <v>1355</v>
      </c>
      <c r="D251" s="53" t="s">
        <v>302</v>
      </c>
      <c r="E251" t="s">
        <v>9</v>
      </c>
      <c r="F251" t="s">
        <v>27</v>
      </c>
      <c r="G251" t="s">
        <v>7</v>
      </c>
      <c r="H251" t="s">
        <v>85</v>
      </c>
      <c r="I251">
        <v>6</v>
      </c>
      <c r="J251" t="s">
        <v>303</v>
      </c>
      <c r="K251" t="s">
        <v>2137</v>
      </c>
      <c r="L251" t="str">
        <f t="shared" si="13"/>
        <v>2280B-21FLA   20030139</v>
      </c>
      <c r="M251" t="s">
        <v>1208</v>
      </c>
      <c r="N251">
        <v>30.290059000999999</v>
      </c>
      <c r="O251">
        <v>-81.713545999999994</v>
      </c>
      <c r="P251">
        <v>0</v>
      </c>
      <c r="Q251" t="s">
        <v>2614</v>
      </c>
      <c r="R251" t="s">
        <v>2692</v>
      </c>
    </row>
    <row r="252" spans="1:18" x14ac:dyDescent="0.25">
      <c r="A252" t="s">
        <v>233</v>
      </c>
      <c r="B252" t="s">
        <v>234</v>
      </c>
      <c r="C252" t="s">
        <v>1356</v>
      </c>
      <c r="D252" s="53" t="s">
        <v>282</v>
      </c>
      <c r="E252" t="s">
        <v>9</v>
      </c>
      <c r="F252" t="s">
        <v>27</v>
      </c>
      <c r="G252" t="s">
        <v>7</v>
      </c>
      <c r="H252" t="s">
        <v>74</v>
      </c>
      <c r="I252">
        <v>6</v>
      </c>
      <c r="J252" t="s">
        <v>283</v>
      </c>
      <c r="K252" t="s">
        <v>2138</v>
      </c>
      <c r="L252" t="str">
        <f t="shared" si="13"/>
        <v>2499-21FLA   27010056</v>
      </c>
      <c r="M252" t="s">
        <v>1206</v>
      </c>
      <c r="N252">
        <v>29.887677799999999</v>
      </c>
      <c r="O252">
        <v>-81.327647200000001</v>
      </c>
      <c r="P252">
        <v>0</v>
      </c>
      <c r="Q252" t="s">
        <v>2613</v>
      </c>
      <c r="R252" t="s">
        <v>2688</v>
      </c>
    </row>
    <row r="253" spans="1:18" x14ac:dyDescent="0.25">
      <c r="A253" t="s">
        <v>233</v>
      </c>
      <c r="B253" t="s">
        <v>234</v>
      </c>
      <c r="C253" t="s">
        <v>1356</v>
      </c>
      <c r="D253" s="53" t="s">
        <v>282</v>
      </c>
      <c r="E253" t="s">
        <v>9</v>
      </c>
      <c r="F253" t="s">
        <v>27</v>
      </c>
      <c r="G253" t="s">
        <v>7</v>
      </c>
      <c r="H253" t="s">
        <v>85</v>
      </c>
      <c r="I253">
        <v>6</v>
      </c>
      <c r="J253" t="s">
        <v>283</v>
      </c>
      <c r="K253" t="s">
        <v>2138</v>
      </c>
      <c r="L253" t="str">
        <f t="shared" si="13"/>
        <v>2499-21FLA   27010056</v>
      </c>
      <c r="M253" t="s">
        <v>1206</v>
      </c>
      <c r="N253">
        <v>29.887677799999999</v>
      </c>
      <c r="O253">
        <v>-81.327647200000001</v>
      </c>
      <c r="P253">
        <v>0</v>
      </c>
      <c r="Q253" t="s">
        <v>2613</v>
      </c>
      <c r="R253" t="s">
        <v>2688</v>
      </c>
    </row>
    <row r="254" spans="1:18" x14ac:dyDescent="0.25">
      <c r="A254" t="s">
        <v>233</v>
      </c>
      <c r="B254" t="s">
        <v>234</v>
      </c>
      <c r="C254" t="s">
        <v>1356</v>
      </c>
      <c r="D254" s="53" t="s">
        <v>282</v>
      </c>
      <c r="E254" t="s">
        <v>9</v>
      </c>
      <c r="F254" t="s">
        <v>27</v>
      </c>
      <c r="G254" t="s">
        <v>7</v>
      </c>
      <c r="H254" t="s">
        <v>92</v>
      </c>
      <c r="I254">
        <v>6</v>
      </c>
      <c r="J254" t="s">
        <v>283</v>
      </c>
      <c r="K254" t="s">
        <v>2138</v>
      </c>
      <c r="L254" t="str">
        <f t="shared" si="13"/>
        <v>2499-21FLA   27010056</v>
      </c>
      <c r="M254" t="s">
        <v>1206</v>
      </c>
      <c r="N254">
        <v>29.887677799999999</v>
      </c>
      <c r="O254">
        <v>-81.327647200000001</v>
      </c>
      <c r="P254">
        <v>0</v>
      </c>
      <c r="Q254" t="s">
        <v>2613</v>
      </c>
      <c r="R254" t="s">
        <v>2688</v>
      </c>
    </row>
    <row r="255" spans="1:18" x14ac:dyDescent="0.25">
      <c r="A255" t="s">
        <v>233</v>
      </c>
      <c r="B255" t="s">
        <v>234</v>
      </c>
      <c r="C255" t="s">
        <v>1357</v>
      </c>
      <c r="D255" s="53" t="s">
        <v>304</v>
      </c>
      <c r="E255" t="s">
        <v>9</v>
      </c>
      <c r="F255" t="s">
        <v>27</v>
      </c>
      <c r="G255" t="s">
        <v>7</v>
      </c>
      <c r="H255" t="s">
        <v>74</v>
      </c>
      <c r="I255">
        <v>6</v>
      </c>
      <c r="J255" t="s">
        <v>305</v>
      </c>
      <c r="K255" t="s">
        <v>2139</v>
      </c>
      <c r="L255" t="str">
        <f t="shared" si="13"/>
        <v>2493B-21FLA   27010055</v>
      </c>
      <c r="M255" t="s">
        <v>1206</v>
      </c>
      <c r="N255">
        <v>29.8219083</v>
      </c>
      <c r="O255">
        <v>-81.322447199999999</v>
      </c>
      <c r="P255">
        <v>0</v>
      </c>
      <c r="Q255" t="s">
        <v>2613</v>
      </c>
      <c r="R255" t="s">
        <v>2688</v>
      </c>
    </row>
    <row r="256" spans="1:18" x14ac:dyDescent="0.25">
      <c r="A256" t="s">
        <v>233</v>
      </c>
      <c r="B256" t="s">
        <v>234</v>
      </c>
      <c r="C256" t="s">
        <v>1357</v>
      </c>
      <c r="D256" s="53" t="s">
        <v>304</v>
      </c>
      <c r="E256" t="s">
        <v>9</v>
      </c>
      <c r="F256" t="s">
        <v>27</v>
      </c>
      <c r="G256" t="s">
        <v>7</v>
      </c>
      <c r="H256" t="s">
        <v>97</v>
      </c>
      <c r="I256">
        <v>6</v>
      </c>
      <c r="J256" t="s">
        <v>305</v>
      </c>
      <c r="K256" t="s">
        <v>2139</v>
      </c>
      <c r="L256" t="str">
        <f t="shared" si="13"/>
        <v>2493B-21FLA   27010055</v>
      </c>
      <c r="M256" t="s">
        <v>1206</v>
      </c>
      <c r="N256">
        <v>29.8219083</v>
      </c>
      <c r="O256">
        <v>-81.322447199999999</v>
      </c>
      <c r="P256">
        <v>0</v>
      </c>
      <c r="Q256" t="s">
        <v>2613</v>
      </c>
      <c r="R256" t="s">
        <v>2688</v>
      </c>
    </row>
    <row r="257" spans="1:18" x14ac:dyDescent="0.25">
      <c r="A257" t="s">
        <v>80</v>
      </c>
      <c r="B257" t="s">
        <v>81</v>
      </c>
      <c r="C257" t="s">
        <v>1312</v>
      </c>
      <c r="D257" s="53" t="s">
        <v>284</v>
      </c>
      <c r="E257" t="s">
        <v>9</v>
      </c>
      <c r="F257" t="s">
        <v>27</v>
      </c>
      <c r="G257" t="s">
        <v>7</v>
      </c>
      <c r="H257" t="s">
        <v>74</v>
      </c>
      <c r="I257">
        <v>6</v>
      </c>
      <c r="J257" t="s">
        <v>285</v>
      </c>
      <c r="K257" t="s">
        <v>2140</v>
      </c>
      <c r="L257" t="str">
        <f t="shared" si="13"/>
        <v>2642-21FLCEN G5CE0017</v>
      </c>
      <c r="M257" t="s">
        <v>1195</v>
      </c>
      <c r="N257">
        <v>29.296980000000001</v>
      </c>
      <c r="O257">
        <v>-81.075419999999994</v>
      </c>
      <c r="P257">
        <v>0</v>
      </c>
      <c r="Q257" t="s">
        <v>2613</v>
      </c>
      <c r="R257" t="s">
        <v>2688</v>
      </c>
    </row>
    <row r="258" spans="1:18" x14ac:dyDescent="0.25">
      <c r="A258" t="s">
        <v>80</v>
      </c>
      <c r="B258" t="s">
        <v>81</v>
      </c>
      <c r="C258" t="s">
        <v>1312</v>
      </c>
      <c r="D258" s="53" t="s">
        <v>284</v>
      </c>
      <c r="E258" t="s">
        <v>9</v>
      </c>
      <c r="F258" t="s">
        <v>27</v>
      </c>
      <c r="G258" t="s">
        <v>7</v>
      </c>
      <c r="H258" t="s">
        <v>85</v>
      </c>
      <c r="I258">
        <v>6</v>
      </c>
      <c r="J258" t="s">
        <v>285</v>
      </c>
      <c r="K258" t="s">
        <v>2140</v>
      </c>
      <c r="L258" t="str">
        <f t="shared" si="13"/>
        <v>2642-21FLCEN G5CE0017</v>
      </c>
      <c r="M258" t="s">
        <v>1195</v>
      </c>
      <c r="N258">
        <v>29.296980000000001</v>
      </c>
      <c r="O258">
        <v>-81.075419999999994</v>
      </c>
      <c r="P258">
        <v>0</v>
      </c>
      <c r="Q258" t="s">
        <v>2613</v>
      </c>
      <c r="R258" t="s">
        <v>2688</v>
      </c>
    </row>
    <row r="259" spans="1:18" x14ac:dyDescent="0.25">
      <c r="A259" t="s">
        <v>80</v>
      </c>
      <c r="B259" t="s">
        <v>81</v>
      </c>
      <c r="C259" t="s">
        <v>1358</v>
      </c>
      <c r="D259" s="53" t="s">
        <v>286</v>
      </c>
      <c r="E259" t="s">
        <v>9</v>
      </c>
      <c r="F259" t="s">
        <v>27</v>
      </c>
      <c r="G259" t="s">
        <v>7</v>
      </c>
      <c r="H259" t="s">
        <v>74</v>
      </c>
      <c r="I259">
        <v>6</v>
      </c>
      <c r="J259" t="s">
        <v>287</v>
      </c>
      <c r="K259" t="s">
        <v>2141</v>
      </c>
      <c r="L259" t="str">
        <f t="shared" si="13"/>
        <v>2647-21FLCEN G5CE0158</v>
      </c>
      <c r="M259" t="s">
        <v>1195</v>
      </c>
      <c r="N259">
        <v>29.245666688</v>
      </c>
      <c r="O259">
        <v>-81.041777800000006</v>
      </c>
      <c r="P259">
        <v>0</v>
      </c>
      <c r="Q259" t="s">
        <v>2613</v>
      </c>
      <c r="R259" t="s">
        <v>2688</v>
      </c>
    </row>
    <row r="260" spans="1:18" x14ac:dyDescent="0.25">
      <c r="A260" t="s">
        <v>80</v>
      </c>
      <c r="B260" t="s">
        <v>81</v>
      </c>
      <c r="C260" t="s">
        <v>1358</v>
      </c>
      <c r="D260" s="53" t="s">
        <v>286</v>
      </c>
      <c r="E260" t="s">
        <v>9</v>
      </c>
      <c r="F260" t="s">
        <v>27</v>
      </c>
      <c r="G260" t="s">
        <v>7</v>
      </c>
      <c r="H260" t="s">
        <v>91</v>
      </c>
      <c r="I260">
        <v>6</v>
      </c>
      <c r="J260" t="s">
        <v>287</v>
      </c>
      <c r="K260" t="s">
        <v>2141</v>
      </c>
      <c r="L260" t="str">
        <f t="shared" si="13"/>
        <v>2647-21FLCEN G5CE0158</v>
      </c>
      <c r="M260" t="s">
        <v>1195</v>
      </c>
      <c r="N260">
        <v>29.245666688</v>
      </c>
      <c r="O260">
        <v>-81.041777800000006</v>
      </c>
      <c r="P260">
        <v>0</v>
      </c>
      <c r="Q260" t="s">
        <v>2613</v>
      </c>
      <c r="R260" t="s">
        <v>2688</v>
      </c>
    </row>
    <row r="261" spans="1:18" x14ac:dyDescent="0.25">
      <c r="A261" t="s">
        <v>80</v>
      </c>
      <c r="B261" t="s">
        <v>81</v>
      </c>
      <c r="C261" t="s">
        <v>1358</v>
      </c>
      <c r="D261" s="53" t="s">
        <v>286</v>
      </c>
      <c r="E261" t="s">
        <v>9</v>
      </c>
      <c r="F261" t="s">
        <v>27</v>
      </c>
      <c r="G261" t="s">
        <v>7</v>
      </c>
      <c r="H261" t="s">
        <v>85</v>
      </c>
      <c r="I261">
        <v>6</v>
      </c>
      <c r="J261" t="s">
        <v>287</v>
      </c>
      <c r="K261" t="s">
        <v>2141</v>
      </c>
      <c r="L261" t="str">
        <f t="shared" si="13"/>
        <v>2647-21FLCEN G5CE0158</v>
      </c>
      <c r="M261" t="s">
        <v>1195</v>
      </c>
      <c r="N261">
        <v>29.245666688</v>
      </c>
      <c r="O261">
        <v>-81.041777800000006</v>
      </c>
      <c r="P261">
        <v>0</v>
      </c>
      <c r="Q261" t="s">
        <v>2613</v>
      </c>
      <c r="R261" t="s">
        <v>2688</v>
      </c>
    </row>
    <row r="262" spans="1:18" x14ac:dyDescent="0.25">
      <c r="A262" t="s">
        <v>80</v>
      </c>
      <c r="B262" t="s">
        <v>81</v>
      </c>
      <c r="C262" t="s">
        <v>1358</v>
      </c>
      <c r="D262" s="53" t="s">
        <v>286</v>
      </c>
      <c r="E262" t="s">
        <v>9</v>
      </c>
      <c r="F262" t="s">
        <v>27</v>
      </c>
      <c r="G262" t="s">
        <v>7</v>
      </c>
      <c r="H262" t="s">
        <v>92</v>
      </c>
      <c r="I262">
        <v>6</v>
      </c>
      <c r="J262" t="s">
        <v>287</v>
      </c>
      <c r="K262" t="s">
        <v>2141</v>
      </c>
      <c r="L262" t="str">
        <f t="shared" si="13"/>
        <v>2647-21FLCEN G5CE0158</v>
      </c>
      <c r="M262" t="s">
        <v>1195</v>
      </c>
      <c r="N262">
        <v>29.245666688</v>
      </c>
      <c r="O262">
        <v>-81.041777800000006</v>
      </c>
      <c r="P262">
        <v>0</v>
      </c>
      <c r="Q262" t="s">
        <v>2613</v>
      </c>
      <c r="R262" t="s">
        <v>2688</v>
      </c>
    </row>
    <row r="263" spans="1:18" x14ac:dyDescent="0.25">
      <c r="A263" t="s">
        <v>233</v>
      </c>
      <c r="B263" t="s">
        <v>234</v>
      </c>
      <c r="C263" t="s">
        <v>1359</v>
      </c>
      <c r="D263" s="53" t="s">
        <v>308</v>
      </c>
      <c r="E263" t="s">
        <v>9</v>
      </c>
      <c r="F263" t="s">
        <v>107</v>
      </c>
      <c r="G263" t="s">
        <v>11</v>
      </c>
      <c r="H263" t="s">
        <v>85</v>
      </c>
      <c r="I263">
        <v>6</v>
      </c>
      <c r="J263" t="s">
        <v>309</v>
      </c>
      <c r="K263" t="s">
        <v>2142</v>
      </c>
      <c r="L263" t="str">
        <f t="shared" si="13"/>
        <v>2700-21FLA   G3NE0002</v>
      </c>
      <c r="M263" t="s">
        <v>1210</v>
      </c>
      <c r="N263">
        <v>29.706600000000002</v>
      </c>
      <c r="O263">
        <v>-82.443299999999994</v>
      </c>
      <c r="P263">
        <v>0</v>
      </c>
      <c r="Q263" t="s">
        <v>2613</v>
      </c>
      <c r="R263" t="s">
        <v>2691</v>
      </c>
    </row>
    <row r="264" spans="1:18" x14ac:dyDescent="0.25">
      <c r="A264" t="s">
        <v>233</v>
      </c>
      <c r="B264" t="s">
        <v>234</v>
      </c>
      <c r="C264" t="s">
        <v>1360</v>
      </c>
      <c r="D264" s="53" t="s">
        <v>316</v>
      </c>
      <c r="E264" t="s">
        <v>9</v>
      </c>
      <c r="F264" t="s">
        <v>107</v>
      </c>
      <c r="G264" t="s">
        <v>11</v>
      </c>
      <c r="H264" t="s">
        <v>85</v>
      </c>
      <c r="I264">
        <v>6</v>
      </c>
      <c r="J264" t="s">
        <v>317</v>
      </c>
      <c r="K264" t="s">
        <v>2143</v>
      </c>
      <c r="L264" t="str">
        <f t="shared" si="13"/>
        <v>2718B-21FLA   20020097</v>
      </c>
      <c r="M264" t="s">
        <v>1210</v>
      </c>
      <c r="N264">
        <v>29.6250833</v>
      </c>
      <c r="O264">
        <v>-82.344313799999995</v>
      </c>
      <c r="P264">
        <v>0</v>
      </c>
      <c r="Q264" t="s">
        <v>2613</v>
      </c>
      <c r="R264" t="s">
        <v>2691</v>
      </c>
    </row>
    <row r="265" spans="1:18" x14ac:dyDescent="0.25">
      <c r="A265" t="s">
        <v>233</v>
      </c>
      <c r="B265" t="s">
        <v>234</v>
      </c>
      <c r="C265" t="s">
        <v>1361</v>
      </c>
      <c r="D265" s="53" t="s">
        <v>318</v>
      </c>
      <c r="E265" t="s">
        <v>9</v>
      </c>
      <c r="F265" t="s">
        <v>107</v>
      </c>
      <c r="G265" t="s">
        <v>11</v>
      </c>
      <c r="H265" t="s">
        <v>85</v>
      </c>
      <c r="I265">
        <v>6</v>
      </c>
      <c r="J265" t="s">
        <v>319</v>
      </c>
      <c r="K265" t="s">
        <v>2144</v>
      </c>
      <c r="L265" t="str">
        <f t="shared" si="13"/>
        <v>2719A-21FLA   20020052</v>
      </c>
      <c r="M265" t="s">
        <v>1210</v>
      </c>
      <c r="N265">
        <v>29.642721001000002</v>
      </c>
      <c r="O265">
        <v>-82.361633999999995</v>
      </c>
      <c r="P265">
        <v>0</v>
      </c>
      <c r="Q265" t="s">
        <v>2613</v>
      </c>
      <c r="R265" t="s">
        <v>2691</v>
      </c>
    </row>
    <row r="266" spans="1:18" x14ac:dyDescent="0.25">
      <c r="A266" t="s">
        <v>233</v>
      </c>
      <c r="B266" t="s">
        <v>234</v>
      </c>
      <c r="C266" t="s">
        <v>1361</v>
      </c>
      <c r="D266" s="53" t="s">
        <v>318</v>
      </c>
      <c r="E266" t="s">
        <v>9</v>
      </c>
      <c r="F266" t="s">
        <v>107</v>
      </c>
      <c r="G266" t="s">
        <v>11</v>
      </c>
      <c r="H266" t="s">
        <v>86</v>
      </c>
      <c r="I266">
        <v>6</v>
      </c>
      <c r="J266" t="s">
        <v>319</v>
      </c>
      <c r="K266" t="s">
        <v>2144</v>
      </c>
      <c r="L266" t="str">
        <f t="shared" si="13"/>
        <v>2719A-21FLA   20020052</v>
      </c>
      <c r="M266" t="s">
        <v>1210</v>
      </c>
      <c r="N266">
        <v>29.642721001000002</v>
      </c>
      <c r="O266">
        <v>-82.361633999999995</v>
      </c>
      <c r="P266">
        <v>0</v>
      </c>
      <c r="Q266" t="s">
        <v>2613</v>
      </c>
      <c r="R266" t="s">
        <v>2691</v>
      </c>
    </row>
    <row r="267" spans="1:18" x14ac:dyDescent="0.25">
      <c r="A267" t="s">
        <v>233</v>
      </c>
      <c r="B267" t="s">
        <v>234</v>
      </c>
      <c r="C267" t="s">
        <v>1361</v>
      </c>
      <c r="D267" s="53" t="s">
        <v>318</v>
      </c>
      <c r="E267" t="s">
        <v>9</v>
      </c>
      <c r="F267" t="s">
        <v>107</v>
      </c>
      <c r="G267" t="s">
        <v>11</v>
      </c>
      <c r="H267" t="s">
        <v>87</v>
      </c>
      <c r="I267">
        <v>6</v>
      </c>
      <c r="J267" t="s">
        <v>319</v>
      </c>
      <c r="K267" t="s">
        <v>2144</v>
      </c>
      <c r="L267" t="str">
        <f t="shared" si="13"/>
        <v>2719A-21FLA   20020052</v>
      </c>
      <c r="M267" t="s">
        <v>1210</v>
      </c>
      <c r="N267">
        <v>29.642721001000002</v>
      </c>
      <c r="O267">
        <v>-82.361633999999995</v>
      </c>
      <c r="P267">
        <v>0</v>
      </c>
      <c r="Q267" t="s">
        <v>2613</v>
      </c>
      <c r="R267" t="s">
        <v>2691</v>
      </c>
    </row>
    <row r="268" spans="1:18" x14ac:dyDescent="0.25">
      <c r="A268" t="s">
        <v>233</v>
      </c>
      <c r="B268" t="s">
        <v>234</v>
      </c>
      <c r="C268" t="s">
        <v>1361</v>
      </c>
      <c r="D268" s="53" t="s">
        <v>318</v>
      </c>
      <c r="E268" t="s">
        <v>9</v>
      </c>
      <c r="F268" t="s">
        <v>107</v>
      </c>
      <c r="G268" t="s">
        <v>11</v>
      </c>
      <c r="H268" t="s">
        <v>88</v>
      </c>
      <c r="I268">
        <v>6</v>
      </c>
      <c r="J268" t="s">
        <v>319</v>
      </c>
      <c r="K268" t="s">
        <v>2144</v>
      </c>
      <c r="L268" t="str">
        <f t="shared" si="13"/>
        <v>2719A-21FLA   20020052</v>
      </c>
      <c r="M268" t="s">
        <v>1210</v>
      </c>
      <c r="N268">
        <v>29.642721001000002</v>
      </c>
      <c r="O268">
        <v>-82.361633999999995</v>
      </c>
      <c r="P268">
        <v>0</v>
      </c>
      <c r="Q268" t="s">
        <v>2613</v>
      </c>
      <c r="R268" t="s">
        <v>2691</v>
      </c>
    </row>
    <row r="269" spans="1:18" x14ac:dyDescent="0.25">
      <c r="A269" t="s">
        <v>233</v>
      </c>
      <c r="B269" t="s">
        <v>234</v>
      </c>
      <c r="C269" t="s">
        <v>1362</v>
      </c>
      <c r="D269" s="53" t="s">
        <v>320</v>
      </c>
      <c r="E269" t="s">
        <v>9</v>
      </c>
      <c r="F269" t="s">
        <v>107</v>
      </c>
      <c r="G269" t="s">
        <v>11</v>
      </c>
      <c r="H269" t="s">
        <v>73</v>
      </c>
      <c r="I269">
        <v>6</v>
      </c>
      <c r="J269" t="s">
        <v>321</v>
      </c>
      <c r="K269" t="s">
        <v>2145</v>
      </c>
      <c r="L269" t="str">
        <f t="shared" si="13"/>
        <v>2720A-21FLA   G1NE0953</v>
      </c>
      <c r="M269" t="s">
        <v>1210</v>
      </c>
      <c r="N269">
        <v>29.604929988999999</v>
      </c>
      <c r="O269">
        <v>-82.301468999999997</v>
      </c>
      <c r="P269">
        <v>0</v>
      </c>
      <c r="Q269" t="s">
        <v>2613</v>
      </c>
      <c r="R269" t="s">
        <v>2691</v>
      </c>
    </row>
    <row r="270" spans="1:18" x14ac:dyDescent="0.25">
      <c r="A270" t="s">
        <v>233</v>
      </c>
      <c r="B270" t="s">
        <v>234</v>
      </c>
      <c r="C270" t="s">
        <v>1362</v>
      </c>
      <c r="D270" s="53" t="s">
        <v>320</v>
      </c>
      <c r="E270" t="s">
        <v>9</v>
      </c>
      <c r="F270" t="s">
        <v>107</v>
      </c>
      <c r="G270" t="s">
        <v>11</v>
      </c>
      <c r="H270" t="s">
        <v>85</v>
      </c>
      <c r="I270">
        <v>6</v>
      </c>
      <c r="J270" t="s">
        <v>321</v>
      </c>
      <c r="K270" t="s">
        <v>2145</v>
      </c>
      <c r="L270" t="str">
        <f t="shared" si="13"/>
        <v>2720A-21FLA   G1NE0953</v>
      </c>
      <c r="M270" t="s">
        <v>1210</v>
      </c>
      <c r="N270">
        <v>29.604929988999999</v>
      </c>
      <c r="O270">
        <v>-82.301468999999997</v>
      </c>
      <c r="P270">
        <v>0</v>
      </c>
      <c r="Q270" t="s">
        <v>2613</v>
      </c>
      <c r="R270" t="s">
        <v>2691</v>
      </c>
    </row>
    <row r="271" spans="1:18" x14ac:dyDescent="0.25">
      <c r="A271" t="s">
        <v>233</v>
      </c>
      <c r="B271" t="s">
        <v>234</v>
      </c>
      <c r="C271" t="s">
        <v>1363</v>
      </c>
      <c r="D271" s="53" t="s">
        <v>322</v>
      </c>
      <c r="E271" t="s">
        <v>9</v>
      </c>
      <c r="F271" t="s">
        <v>107</v>
      </c>
      <c r="G271" t="s">
        <v>11</v>
      </c>
      <c r="H271" t="s">
        <v>85</v>
      </c>
      <c r="I271">
        <v>6</v>
      </c>
      <c r="J271" t="s">
        <v>323</v>
      </c>
      <c r="K271" t="s">
        <v>2146</v>
      </c>
      <c r="L271" t="str">
        <f t="shared" si="13"/>
        <v>2771A-21FLA   G1NE0954</v>
      </c>
      <c r="M271" t="s">
        <v>1199</v>
      </c>
      <c r="N271">
        <v>29.258403989000001</v>
      </c>
      <c r="O271">
        <v>-81.868650000000002</v>
      </c>
      <c r="P271">
        <v>0</v>
      </c>
      <c r="Q271" t="s">
        <v>2613</v>
      </c>
      <c r="R271" t="s">
        <v>2691</v>
      </c>
    </row>
    <row r="272" spans="1:18" x14ac:dyDescent="0.25">
      <c r="A272" t="s">
        <v>233</v>
      </c>
      <c r="B272" t="s">
        <v>234</v>
      </c>
      <c r="C272" t="s">
        <v>1364</v>
      </c>
      <c r="D272" s="53" t="s">
        <v>310</v>
      </c>
      <c r="E272" t="s">
        <v>9</v>
      </c>
      <c r="F272" t="s">
        <v>107</v>
      </c>
      <c r="G272" t="s">
        <v>11</v>
      </c>
      <c r="H272" t="s">
        <v>97</v>
      </c>
      <c r="I272">
        <v>6</v>
      </c>
      <c r="J272" t="s">
        <v>311</v>
      </c>
      <c r="K272" t="s">
        <v>2147</v>
      </c>
      <c r="L272" t="str">
        <f t="shared" si="13"/>
        <v>2105A-21FLA   G4NE0292</v>
      </c>
      <c r="M272" t="s">
        <v>1207</v>
      </c>
      <c r="N272">
        <v>30.776960000999999</v>
      </c>
      <c r="O272">
        <v>-81.969949999999997</v>
      </c>
      <c r="P272">
        <v>0</v>
      </c>
      <c r="Q272" t="s">
        <v>2613</v>
      </c>
      <c r="R272" t="s">
        <v>2690</v>
      </c>
    </row>
    <row r="273" spans="1:18" x14ac:dyDescent="0.25">
      <c r="A273" t="s">
        <v>233</v>
      </c>
      <c r="B273" t="s">
        <v>234</v>
      </c>
      <c r="C273" t="s">
        <v>1365</v>
      </c>
      <c r="D273" s="53" t="s">
        <v>306</v>
      </c>
      <c r="E273" t="s">
        <v>9</v>
      </c>
      <c r="F273" t="s">
        <v>107</v>
      </c>
      <c r="G273" t="s">
        <v>11</v>
      </c>
      <c r="H273" t="s">
        <v>97</v>
      </c>
      <c r="I273">
        <v>6</v>
      </c>
      <c r="J273" t="s">
        <v>307</v>
      </c>
      <c r="K273" t="s">
        <v>2148</v>
      </c>
      <c r="L273" t="str">
        <f t="shared" si="13"/>
        <v>2582-21FLA   20030922</v>
      </c>
      <c r="M273" t="s">
        <v>1209</v>
      </c>
      <c r="N273">
        <v>29.687750001000001</v>
      </c>
      <c r="O273">
        <v>-82.017780000000002</v>
      </c>
      <c r="P273">
        <v>0</v>
      </c>
      <c r="Q273" t="s">
        <v>2614</v>
      </c>
      <c r="R273" t="s">
        <v>2692</v>
      </c>
    </row>
    <row r="274" spans="1:18" x14ac:dyDescent="0.25">
      <c r="A274" t="s">
        <v>233</v>
      </c>
      <c r="B274" t="s">
        <v>234</v>
      </c>
      <c r="C274" t="s">
        <v>1365</v>
      </c>
      <c r="D274" s="53" t="s">
        <v>306</v>
      </c>
      <c r="E274" t="s">
        <v>9</v>
      </c>
      <c r="F274" t="s">
        <v>107</v>
      </c>
      <c r="G274" t="s">
        <v>11</v>
      </c>
      <c r="H274" t="s">
        <v>85</v>
      </c>
      <c r="I274">
        <v>6</v>
      </c>
      <c r="J274" t="s">
        <v>307</v>
      </c>
      <c r="K274" t="s">
        <v>2148</v>
      </c>
      <c r="L274" t="str">
        <f t="shared" si="13"/>
        <v>2582-21FLA   20030922</v>
      </c>
      <c r="M274" t="s">
        <v>1209</v>
      </c>
      <c r="N274">
        <v>29.687750001000001</v>
      </c>
      <c r="O274">
        <v>-82.017780000000002</v>
      </c>
      <c r="P274">
        <v>0</v>
      </c>
      <c r="Q274" t="s">
        <v>2614</v>
      </c>
      <c r="R274" t="s">
        <v>2692</v>
      </c>
    </row>
    <row r="275" spans="1:18" x14ac:dyDescent="0.25">
      <c r="A275" t="s">
        <v>233</v>
      </c>
      <c r="B275" t="s">
        <v>234</v>
      </c>
      <c r="C275" t="s">
        <v>1366</v>
      </c>
      <c r="D275" s="53" t="s">
        <v>314</v>
      </c>
      <c r="E275" t="s">
        <v>9</v>
      </c>
      <c r="F275" t="s">
        <v>107</v>
      </c>
      <c r="G275" t="s">
        <v>11</v>
      </c>
      <c r="H275" t="s">
        <v>97</v>
      </c>
      <c r="I275">
        <v>6</v>
      </c>
      <c r="J275" t="s">
        <v>315</v>
      </c>
      <c r="K275" t="s">
        <v>2149</v>
      </c>
      <c r="L275" t="str">
        <f t="shared" si="13"/>
        <v>2582A-21FLA   G2NE0006</v>
      </c>
      <c r="M275" t="s">
        <v>1209</v>
      </c>
      <c r="N275">
        <v>29.675835811999999</v>
      </c>
      <c r="O275">
        <v>-82.015600406999994</v>
      </c>
      <c r="P275">
        <v>0</v>
      </c>
      <c r="Q275" t="s">
        <v>2614</v>
      </c>
      <c r="R275" t="s">
        <v>2692</v>
      </c>
    </row>
    <row r="276" spans="1:18" x14ac:dyDescent="0.25">
      <c r="A276" t="s">
        <v>233</v>
      </c>
      <c r="B276" t="s">
        <v>234</v>
      </c>
      <c r="C276" t="s">
        <v>1366</v>
      </c>
      <c r="D276" s="53" t="s">
        <v>314</v>
      </c>
      <c r="E276" t="s">
        <v>9</v>
      </c>
      <c r="F276" t="s">
        <v>107</v>
      </c>
      <c r="G276" t="s">
        <v>11</v>
      </c>
      <c r="H276" t="s">
        <v>85</v>
      </c>
      <c r="I276">
        <v>6</v>
      </c>
      <c r="J276" t="s">
        <v>315</v>
      </c>
      <c r="K276" t="s">
        <v>2149</v>
      </c>
      <c r="L276" t="str">
        <f t="shared" si="13"/>
        <v>2582A-21FLA   G2NE0006</v>
      </c>
      <c r="M276" t="s">
        <v>1209</v>
      </c>
      <c r="N276">
        <v>29.675835811999999</v>
      </c>
      <c r="O276">
        <v>-82.015600406999994</v>
      </c>
      <c r="P276">
        <v>0</v>
      </c>
      <c r="Q276" t="s">
        <v>2614</v>
      </c>
      <c r="R276" t="s">
        <v>2692</v>
      </c>
    </row>
    <row r="277" spans="1:18" x14ac:dyDescent="0.25">
      <c r="A277" t="s">
        <v>233</v>
      </c>
      <c r="B277" t="s">
        <v>234</v>
      </c>
      <c r="C277" t="s">
        <v>1367</v>
      </c>
      <c r="D277" s="53" t="s">
        <v>312</v>
      </c>
      <c r="E277" t="s">
        <v>9</v>
      </c>
      <c r="F277" t="s">
        <v>107</v>
      </c>
      <c r="G277" t="s">
        <v>11</v>
      </c>
      <c r="H277" t="s">
        <v>85</v>
      </c>
      <c r="I277">
        <v>6</v>
      </c>
      <c r="J277" t="s">
        <v>313</v>
      </c>
      <c r="K277" t="s">
        <v>2150</v>
      </c>
      <c r="L277" t="str">
        <f t="shared" si="13"/>
        <v>2320B1-21FLA   27010180</v>
      </c>
      <c r="M277" t="s">
        <v>1206</v>
      </c>
      <c r="N277">
        <v>30.227661001000001</v>
      </c>
      <c r="O277">
        <v>-81.377211000000003</v>
      </c>
      <c r="P277">
        <v>0</v>
      </c>
      <c r="Q277" t="s">
        <v>2614</v>
      </c>
      <c r="R277" t="s">
        <v>2688</v>
      </c>
    </row>
    <row r="278" spans="1:18" x14ac:dyDescent="0.25">
      <c r="A278" t="s">
        <v>233</v>
      </c>
      <c r="B278" t="s">
        <v>234</v>
      </c>
      <c r="C278" t="s">
        <v>1368</v>
      </c>
      <c r="D278" s="53" t="s">
        <v>324</v>
      </c>
      <c r="E278" t="s">
        <v>9</v>
      </c>
      <c r="F278" t="s">
        <v>107</v>
      </c>
      <c r="G278" t="s">
        <v>11</v>
      </c>
      <c r="H278" t="s">
        <v>85</v>
      </c>
      <c r="I278">
        <v>6</v>
      </c>
      <c r="J278" t="s">
        <v>325</v>
      </c>
      <c r="K278" t="s">
        <v>2151</v>
      </c>
      <c r="L278" t="str">
        <f t="shared" si="13"/>
        <v>3438A-21FLA   21020097</v>
      </c>
      <c r="M278" t="s">
        <v>1211</v>
      </c>
      <c r="N278">
        <v>30.237306</v>
      </c>
      <c r="O278">
        <v>-82.897471999999993</v>
      </c>
      <c r="P278">
        <v>0</v>
      </c>
      <c r="Q278" t="s">
        <v>2613</v>
      </c>
      <c r="R278" t="s">
        <v>2691</v>
      </c>
    </row>
    <row r="279" spans="1:18" x14ac:dyDescent="0.25">
      <c r="A279" t="s">
        <v>233</v>
      </c>
      <c r="B279" t="s">
        <v>2686</v>
      </c>
      <c r="C279" t="s">
        <v>1369</v>
      </c>
      <c r="D279" s="53" t="s">
        <v>326</v>
      </c>
      <c r="E279" t="s">
        <v>9</v>
      </c>
      <c r="F279" t="s">
        <v>107</v>
      </c>
      <c r="G279" t="s">
        <v>11</v>
      </c>
      <c r="H279" t="s">
        <v>153</v>
      </c>
      <c r="I279">
        <v>6</v>
      </c>
      <c r="J279" t="s">
        <v>327</v>
      </c>
      <c r="K279" t="s">
        <v>2152</v>
      </c>
      <c r="L279" t="str">
        <f t="shared" si="13"/>
        <v>3496A-21FLA   21020065</v>
      </c>
      <c r="M279" t="s">
        <v>1211</v>
      </c>
      <c r="N279">
        <v>30.221694400000001</v>
      </c>
      <c r="O279">
        <v>-82.836305600000003</v>
      </c>
      <c r="P279">
        <v>1</v>
      </c>
      <c r="Q279" t="s">
        <v>2613</v>
      </c>
      <c r="R279" t="s">
        <v>2691</v>
      </c>
    </row>
    <row r="280" spans="1:18" x14ac:dyDescent="0.25">
      <c r="A280" t="s">
        <v>233</v>
      </c>
      <c r="B280" t="s">
        <v>234</v>
      </c>
      <c r="C280" t="s">
        <v>1369</v>
      </c>
      <c r="D280" s="53" t="s">
        <v>326</v>
      </c>
      <c r="E280" t="s">
        <v>9</v>
      </c>
      <c r="F280" t="s">
        <v>107</v>
      </c>
      <c r="G280" t="s">
        <v>11</v>
      </c>
      <c r="H280" t="s">
        <v>85</v>
      </c>
      <c r="I280">
        <v>6</v>
      </c>
      <c r="J280" t="s">
        <v>327</v>
      </c>
      <c r="K280" t="s">
        <v>2152</v>
      </c>
      <c r="L280" t="str">
        <f t="shared" si="13"/>
        <v>3496A-21FLA   21020065</v>
      </c>
      <c r="M280" t="s">
        <v>1211</v>
      </c>
      <c r="N280">
        <v>30.221694400000001</v>
      </c>
      <c r="O280">
        <v>-82.836305600000003</v>
      </c>
      <c r="P280">
        <v>1</v>
      </c>
      <c r="Q280" t="s">
        <v>2613</v>
      </c>
      <c r="R280" t="s">
        <v>2691</v>
      </c>
    </row>
    <row r="281" spans="1:18" x14ac:dyDescent="0.25">
      <c r="A281" t="s">
        <v>233</v>
      </c>
      <c r="B281" t="s">
        <v>234</v>
      </c>
      <c r="C281" t="s">
        <v>1370</v>
      </c>
      <c r="D281" s="53" t="s">
        <v>328</v>
      </c>
      <c r="E281" t="s">
        <v>9</v>
      </c>
      <c r="F281" t="s">
        <v>107</v>
      </c>
      <c r="G281" t="s">
        <v>11</v>
      </c>
      <c r="H281" t="s">
        <v>97</v>
      </c>
      <c r="I281">
        <v>6</v>
      </c>
      <c r="J281" t="s">
        <v>329</v>
      </c>
      <c r="K281" t="s">
        <v>2153</v>
      </c>
      <c r="L281" t="str">
        <f t="shared" si="13"/>
        <v>3530B-21FLA   21030066</v>
      </c>
      <c r="M281" t="s">
        <v>1212</v>
      </c>
      <c r="N281">
        <v>30.124077001</v>
      </c>
      <c r="O281">
        <v>-82.296952000000005</v>
      </c>
      <c r="P281">
        <v>0</v>
      </c>
      <c r="Q281" t="s">
        <v>2613</v>
      </c>
      <c r="R281" t="s">
        <v>2691</v>
      </c>
    </row>
    <row r="282" spans="1:18" x14ac:dyDescent="0.25">
      <c r="A282" t="s">
        <v>233</v>
      </c>
      <c r="B282" t="s">
        <v>234</v>
      </c>
      <c r="C282" t="s">
        <v>1370</v>
      </c>
      <c r="D282" s="53" t="s">
        <v>328</v>
      </c>
      <c r="E282" t="s">
        <v>9</v>
      </c>
      <c r="F282" t="s">
        <v>107</v>
      </c>
      <c r="G282" t="s">
        <v>11</v>
      </c>
      <c r="H282" t="s">
        <v>85</v>
      </c>
      <c r="I282">
        <v>6</v>
      </c>
      <c r="J282" t="s">
        <v>329</v>
      </c>
      <c r="K282" t="s">
        <v>2153</v>
      </c>
      <c r="L282" t="str">
        <f t="shared" si="13"/>
        <v>3530B-21FLA   21030066</v>
      </c>
      <c r="M282" t="s">
        <v>1212</v>
      </c>
      <c r="N282">
        <v>30.124077001</v>
      </c>
      <c r="O282">
        <v>-82.296952000000005</v>
      </c>
      <c r="P282">
        <v>0</v>
      </c>
      <c r="Q282" t="s">
        <v>2613</v>
      </c>
      <c r="R282" t="s">
        <v>2691</v>
      </c>
    </row>
    <row r="283" spans="1:18" x14ac:dyDescent="0.25">
      <c r="A283" t="s">
        <v>233</v>
      </c>
      <c r="B283" t="s">
        <v>234</v>
      </c>
      <c r="C283" t="s">
        <v>1371</v>
      </c>
      <c r="D283" s="53" t="s">
        <v>382</v>
      </c>
      <c r="E283" t="s">
        <v>9</v>
      </c>
      <c r="F283" t="s">
        <v>10</v>
      </c>
      <c r="G283" t="s">
        <v>11</v>
      </c>
      <c r="H283" t="s">
        <v>73</v>
      </c>
      <c r="I283">
        <v>6</v>
      </c>
      <c r="J283" t="s">
        <v>2851</v>
      </c>
      <c r="K283" t="s">
        <v>2154</v>
      </c>
      <c r="L283" t="str">
        <f t="shared" si="13"/>
        <v>3747-21FLA   23020018</v>
      </c>
      <c r="M283" t="s">
        <v>1201</v>
      </c>
      <c r="N283">
        <v>29.478333000999999</v>
      </c>
      <c r="O283">
        <v>-82.685626999999997</v>
      </c>
      <c r="P283">
        <v>1</v>
      </c>
      <c r="Q283" t="s">
        <v>2613</v>
      </c>
      <c r="R283" t="s">
        <v>2691</v>
      </c>
    </row>
    <row r="284" spans="1:18" x14ac:dyDescent="0.25">
      <c r="A284" t="s">
        <v>233</v>
      </c>
      <c r="B284" t="s">
        <v>234</v>
      </c>
      <c r="C284" t="s">
        <v>1372</v>
      </c>
      <c r="D284" s="53" t="s">
        <v>364</v>
      </c>
      <c r="E284" t="s">
        <v>9</v>
      </c>
      <c r="F284" t="s">
        <v>10</v>
      </c>
      <c r="G284" t="s">
        <v>11</v>
      </c>
      <c r="H284" t="s">
        <v>73</v>
      </c>
      <c r="I284">
        <v>6</v>
      </c>
      <c r="J284" t="s">
        <v>365</v>
      </c>
      <c r="K284" t="s">
        <v>2155</v>
      </c>
      <c r="L284" t="str">
        <f t="shared" si="13"/>
        <v>2693-21FLA   G3NE0015</v>
      </c>
      <c r="M284" t="s">
        <v>1210</v>
      </c>
      <c r="N284">
        <v>29.564930001</v>
      </c>
      <c r="O284">
        <v>-82.140463999999994</v>
      </c>
      <c r="P284">
        <v>1</v>
      </c>
      <c r="Q284" t="s">
        <v>2613</v>
      </c>
      <c r="R284" t="s">
        <v>2691</v>
      </c>
    </row>
    <row r="285" spans="1:18" x14ac:dyDescent="0.25">
      <c r="A285" t="s">
        <v>233</v>
      </c>
      <c r="B285" t="s">
        <v>234</v>
      </c>
      <c r="C285" t="s">
        <v>1373</v>
      </c>
      <c r="D285" s="53" t="s">
        <v>366</v>
      </c>
      <c r="E285" t="s">
        <v>9</v>
      </c>
      <c r="F285" t="s">
        <v>10</v>
      </c>
      <c r="G285" t="s">
        <v>11</v>
      </c>
      <c r="H285" t="s">
        <v>73</v>
      </c>
      <c r="I285">
        <v>6</v>
      </c>
      <c r="J285" t="s">
        <v>367</v>
      </c>
      <c r="K285" t="s">
        <v>2156</v>
      </c>
      <c r="L285" t="str">
        <f t="shared" si="13"/>
        <v>2701-21FLA   G1NE0949</v>
      </c>
      <c r="M285" t="s">
        <v>1210</v>
      </c>
      <c r="N285">
        <v>29.693699988999999</v>
      </c>
      <c r="O285">
        <v>-82.289100000000005</v>
      </c>
      <c r="P285">
        <v>0</v>
      </c>
      <c r="Q285" t="s">
        <v>2613</v>
      </c>
      <c r="R285" t="s">
        <v>2691</v>
      </c>
    </row>
    <row r="286" spans="1:18" x14ac:dyDescent="0.25">
      <c r="A286" t="s">
        <v>233</v>
      </c>
      <c r="B286" t="s">
        <v>234</v>
      </c>
      <c r="C286" t="s">
        <v>1373</v>
      </c>
      <c r="D286" s="53" t="s">
        <v>366</v>
      </c>
      <c r="E286" t="s">
        <v>9</v>
      </c>
      <c r="F286" t="s">
        <v>10</v>
      </c>
      <c r="G286" t="s">
        <v>11</v>
      </c>
      <c r="H286" t="s">
        <v>85</v>
      </c>
      <c r="I286">
        <v>6</v>
      </c>
      <c r="J286" t="s">
        <v>367</v>
      </c>
      <c r="K286" t="s">
        <v>2156</v>
      </c>
      <c r="L286" t="str">
        <f t="shared" si="13"/>
        <v>2701-21FLA   G1NE0949</v>
      </c>
      <c r="M286" t="s">
        <v>1210</v>
      </c>
      <c r="N286">
        <v>29.693699988999999</v>
      </c>
      <c r="O286">
        <v>-82.289100000000005</v>
      </c>
      <c r="P286">
        <v>0</v>
      </c>
      <c r="Q286" t="s">
        <v>2613</v>
      </c>
      <c r="R286" t="s">
        <v>2691</v>
      </c>
    </row>
    <row r="287" spans="1:18" x14ac:dyDescent="0.25">
      <c r="A287" t="s">
        <v>233</v>
      </c>
      <c r="B287" t="s">
        <v>234</v>
      </c>
      <c r="C287" t="s">
        <v>1374</v>
      </c>
      <c r="D287" s="53" t="s">
        <v>376</v>
      </c>
      <c r="E287" t="s">
        <v>9</v>
      </c>
      <c r="F287" t="s">
        <v>10</v>
      </c>
      <c r="G287" t="s">
        <v>11</v>
      </c>
      <c r="H287" t="s">
        <v>358</v>
      </c>
      <c r="I287">
        <v>6</v>
      </c>
      <c r="J287" t="s">
        <v>377</v>
      </c>
      <c r="K287" t="s">
        <v>2157</v>
      </c>
      <c r="L287" t="str">
        <f t="shared" ref="L287:L292" si="14">_xlfn.CONCAT(D287:E287,J287)</f>
        <v>3626-21FLA   G1NE0906</v>
      </c>
      <c r="M287" t="s">
        <v>1210</v>
      </c>
      <c r="N287">
        <v>29.906910001</v>
      </c>
      <c r="O287">
        <v>-82.534710000000004</v>
      </c>
      <c r="P287">
        <v>0</v>
      </c>
      <c r="Q287" t="s">
        <v>2614</v>
      </c>
      <c r="R287" t="s">
        <v>2691</v>
      </c>
    </row>
    <row r="288" spans="1:18" x14ac:dyDescent="0.25">
      <c r="A288" t="s">
        <v>233</v>
      </c>
      <c r="B288" t="s">
        <v>234</v>
      </c>
      <c r="C288" t="s">
        <v>1374</v>
      </c>
      <c r="D288" s="53" t="s">
        <v>376</v>
      </c>
      <c r="E288" t="s">
        <v>9</v>
      </c>
      <c r="F288" t="s">
        <v>10</v>
      </c>
      <c r="G288" t="s">
        <v>11</v>
      </c>
      <c r="H288" t="s">
        <v>359</v>
      </c>
      <c r="I288">
        <v>6</v>
      </c>
      <c r="J288" t="s">
        <v>377</v>
      </c>
      <c r="K288" t="s">
        <v>2157</v>
      </c>
      <c r="L288" t="str">
        <f t="shared" si="14"/>
        <v>3626-21FLA   G1NE0906</v>
      </c>
      <c r="M288" t="s">
        <v>1210</v>
      </c>
      <c r="N288">
        <v>29.906910001</v>
      </c>
      <c r="O288">
        <v>-82.534710000000004</v>
      </c>
      <c r="P288">
        <v>0</v>
      </c>
      <c r="Q288" t="s">
        <v>2614</v>
      </c>
      <c r="R288" t="s">
        <v>2691</v>
      </c>
    </row>
    <row r="289" spans="1:18" x14ac:dyDescent="0.25">
      <c r="A289" t="s">
        <v>233</v>
      </c>
      <c r="B289" t="s">
        <v>234</v>
      </c>
      <c r="C289" t="s">
        <v>1374</v>
      </c>
      <c r="D289" s="53" t="s">
        <v>376</v>
      </c>
      <c r="E289" t="s">
        <v>9</v>
      </c>
      <c r="F289" t="s">
        <v>10</v>
      </c>
      <c r="G289" t="s">
        <v>11</v>
      </c>
      <c r="H289" t="s">
        <v>2842</v>
      </c>
      <c r="I289">
        <v>6</v>
      </c>
      <c r="J289" t="s">
        <v>377</v>
      </c>
      <c r="K289" t="s">
        <v>2157</v>
      </c>
      <c r="L289" t="str">
        <f t="shared" si="14"/>
        <v>3626-21FLA   G1NE0906</v>
      </c>
      <c r="M289" t="s">
        <v>1210</v>
      </c>
      <c r="N289">
        <v>29.906910001</v>
      </c>
      <c r="O289">
        <v>-82.534710000000004</v>
      </c>
      <c r="P289">
        <v>0</v>
      </c>
      <c r="Q289" t="s">
        <v>2614</v>
      </c>
      <c r="R289" t="s">
        <v>2691</v>
      </c>
    </row>
    <row r="290" spans="1:18" x14ac:dyDescent="0.25">
      <c r="A290" t="s">
        <v>233</v>
      </c>
      <c r="B290" t="s">
        <v>234</v>
      </c>
      <c r="C290" t="s">
        <v>1374</v>
      </c>
      <c r="D290" s="53" t="s">
        <v>376</v>
      </c>
      <c r="E290" t="s">
        <v>9</v>
      </c>
      <c r="F290" t="s">
        <v>10</v>
      </c>
      <c r="G290" t="s">
        <v>11</v>
      </c>
      <c r="H290" t="s">
        <v>87</v>
      </c>
      <c r="I290">
        <v>6</v>
      </c>
      <c r="J290" t="s">
        <v>377</v>
      </c>
      <c r="K290" t="s">
        <v>2157</v>
      </c>
      <c r="L290" t="str">
        <f t="shared" si="14"/>
        <v>3626-21FLA   G1NE0906</v>
      </c>
      <c r="M290" t="s">
        <v>1210</v>
      </c>
      <c r="N290">
        <v>29.906910001</v>
      </c>
      <c r="O290">
        <v>-82.534710000000004</v>
      </c>
      <c r="P290">
        <v>0</v>
      </c>
      <c r="Q290" t="s">
        <v>2614</v>
      </c>
      <c r="R290" t="s">
        <v>2691</v>
      </c>
    </row>
    <row r="291" spans="1:18" x14ac:dyDescent="0.25">
      <c r="A291" t="s">
        <v>233</v>
      </c>
      <c r="B291" t="s">
        <v>234</v>
      </c>
      <c r="C291" t="s">
        <v>1374</v>
      </c>
      <c r="D291" s="53" t="s">
        <v>376</v>
      </c>
      <c r="E291" t="s">
        <v>9</v>
      </c>
      <c r="F291" t="s">
        <v>10</v>
      </c>
      <c r="G291" t="s">
        <v>11</v>
      </c>
      <c r="H291" t="s">
        <v>88</v>
      </c>
      <c r="I291">
        <v>6</v>
      </c>
      <c r="J291" t="s">
        <v>377</v>
      </c>
      <c r="K291" t="s">
        <v>2157</v>
      </c>
      <c r="L291" t="str">
        <f t="shared" si="14"/>
        <v>3626-21FLA   G1NE0906</v>
      </c>
      <c r="M291" t="s">
        <v>1210</v>
      </c>
      <c r="N291">
        <v>29.906910001</v>
      </c>
      <c r="O291">
        <v>-82.534710000000004</v>
      </c>
      <c r="P291">
        <v>0</v>
      </c>
      <c r="Q291" t="s">
        <v>2614</v>
      </c>
      <c r="R291" t="s">
        <v>2691</v>
      </c>
    </row>
    <row r="292" spans="1:18" x14ac:dyDescent="0.25">
      <c r="A292" t="s">
        <v>233</v>
      </c>
      <c r="B292" t="s">
        <v>234</v>
      </c>
      <c r="C292" t="s">
        <v>1374</v>
      </c>
      <c r="D292" s="53" t="s">
        <v>376</v>
      </c>
      <c r="E292" t="s">
        <v>9</v>
      </c>
      <c r="F292" t="s">
        <v>10</v>
      </c>
      <c r="G292" t="s">
        <v>11</v>
      </c>
      <c r="H292" t="s">
        <v>86</v>
      </c>
      <c r="I292">
        <v>6</v>
      </c>
      <c r="J292" t="s">
        <v>377</v>
      </c>
      <c r="K292" t="s">
        <v>2157</v>
      </c>
      <c r="L292" t="str">
        <f t="shared" si="14"/>
        <v>3626-21FLA   G1NE0906</v>
      </c>
      <c r="M292" t="s">
        <v>1210</v>
      </c>
      <c r="N292">
        <v>29.906910001</v>
      </c>
      <c r="O292">
        <v>-82.534710000000004</v>
      </c>
      <c r="P292">
        <v>0</v>
      </c>
      <c r="Q292" t="s">
        <v>2614</v>
      </c>
      <c r="R292" t="s">
        <v>2691</v>
      </c>
    </row>
    <row r="293" spans="1:18" x14ac:dyDescent="0.25">
      <c r="A293" t="s">
        <v>233</v>
      </c>
      <c r="B293" t="s">
        <v>234</v>
      </c>
      <c r="C293" t="s">
        <v>1374</v>
      </c>
      <c r="D293" s="53" t="s">
        <v>376</v>
      </c>
      <c r="E293" t="s">
        <v>9</v>
      </c>
      <c r="F293" t="s">
        <v>10</v>
      </c>
      <c r="G293" t="s">
        <v>11</v>
      </c>
      <c r="H293" t="s">
        <v>73</v>
      </c>
      <c r="I293">
        <v>6</v>
      </c>
      <c r="J293" t="s">
        <v>377</v>
      </c>
      <c r="K293" t="s">
        <v>2157</v>
      </c>
      <c r="L293" t="str">
        <f t="shared" si="13"/>
        <v>3626-21FLA   G1NE0906</v>
      </c>
      <c r="M293" t="s">
        <v>1210</v>
      </c>
      <c r="N293">
        <v>29.906910001</v>
      </c>
      <c r="O293">
        <v>-82.534710000000004</v>
      </c>
      <c r="P293">
        <v>0</v>
      </c>
      <c r="Q293" t="s">
        <v>2614</v>
      </c>
      <c r="R293" t="s">
        <v>2691</v>
      </c>
    </row>
    <row r="294" spans="1:18" x14ac:dyDescent="0.25">
      <c r="A294" t="s">
        <v>233</v>
      </c>
      <c r="B294" t="s">
        <v>234</v>
      </c>
      <c r="C294" t="s">
        <v>1374</v>
      </c>
      <c r="D294" s="53" t="s">
        <v>376</v>
      </c>
      <c r="E294" t="s">
        <v>9</v>
      </c>
      <c r="F294" t="s">
        <v>10</v>
      </c>
      <c r="G294" t="s">
        <v>11</v>
      </c>
      <c r="H294" t="s">
        <v>91</v>
      </c>
      <c r="I294">
        <v>6</v>
      </c>
      <c r="J294" t="s">
        <v>377</v>
      </c>
      <c r="K294" t="s">
        <v>2157</v>
      </c>
      <c r="L294" t="str">
        <f t="shared" si="13"/>
        <v>3626-21FLA   G1NE0906</v>
      </c>
      <c r="M294" t="s">
        <v>1210</v>
      </c>
      <c r="N294">
        <v>29.906910001</v>
      </c>
      <c r="O294">
        <v>-82.534710000000004</v>
      </c>
      <c r="P294">
        <v>0</v>
      </c>
      <c r="Q294" t="s">
        <v>2614</v>
      </c>
      <c r="R294" t="s">
        <v>2691</v>
      </c>
    </row>
    <row r="295" spans="1:18" x14ac:dyDescent="0.25">
      <c r="A295" t="s">
        <v>233</v>
      </c>
      <c r="B295" t="s">
        <v>234</v>
      </c>
      <c r="C295" t="s">
        <v>1374</v>
      </c>
      <c r="D295" s="53" t="s">
        <v>376</v>
      </c>
      <c r="E295" t="s">
        <v>9</v>
      </c>
      <c r="F295" t="s">
        <v>10</v>
      </c>
      <c r="G295" t="s">
        <v>11</v>
      </c>
      <c r="H295" t="s">
        <v>92</v>
      </c>
      <c r="I295">
        <v>6</v>
      </c>
      <c r="J295" t="s">
        <v>377</v>
      </c>
      <c r="K295" t="s">
        <v>2157</v>
      </c>
      <c r="L295" t="str">
        <f t="shared" si="13"/>
        <v>3626-21FLA   G1NE0906</v>
      </c>
      <c r="M295" t="s">
        <v>1210</v>
      </c>
      <c r="N295">
        <v>29.906910001</v>
      </c>
      <c r="O295">
        <v>-82.534710000000004</v>
      </c>
      <c r="P295">
        <v>0</v>
      </c>
      <c r="Q295" t="s">
        <v>2614</v>
      </c>
      <c r="R295" t="s">
        <v>2691</v>
      </c>
    </row>
    <row r="296" spans="1:18" x14ac:dyDescent="0.25">
      <c r="A296" t="s">
        <v>233</v>
      </c>
      <c r="B296" t="s">
        <v>234</v>
      </c>
      <c r="C296" t="s">
        <v>1375</v>
      </c>
      <c r="D296" s="53" t="s">
        <v>378</v>
      </c>
      <c r="E296" t="s">
        <v>9</v>
      </c>
      <c r="F296" t="s">
        <v>10</v>
      </c>
      <c r="G296" t="s">
        <v>11</v>
      </c>
      <c r="H296" t="s">
        <v>73</v>
      </c>
      <c r="I296">
        <v>6</v>
      </c>
      <c r="J296" t="s">
        <v>379</v>
      </c>
      <c r="K296" t="s">
        <v>2158</v>
      </c>
      <c r="L296" t="str">
        <f t="shared" si="13"/>
        <v>3641-21FLA   G1NE0020</v>
      </c>
      <c r="M296" t="s">
        <v>1210</v>
      </c>
      <c r="N296">
        <v>29.801072001000001</v>
      </c>
      <c r="O296">
        <v>-82.371448000000001</v>
      </c>
      <c r="P296">
        <v>0</v>
      </c>
      <c r="Q296" t="s">
        <v>2613</v>
      </c>
      <c r="R296" t="s">
        <v>2691</v>
      </c>
    </row>
    <row r="297" spans="1:18" x14ac:dyDescent="0.25">
      <c r="A297" t="s">
        <v>233</v>
      </c>
      <c r="B297" t="s">
        <v>234</v>
      </c>
      <c r="C297" t="s">
        <v>1375</v>
      </c>
      <c r="D297" s="53" t="s">
        <v>378</v>
      </c>
      <c r="E297" t="s">
        <v>9</v>
      </c>
      <c r="F297" t="s">
        <v>10</v>
      </c>
      <c r="G297" t="s">
        <v>11</v>
      </c>
      <c r="H297" t="s">
        <v>97</v>
      </c>
      <c r="I297">
        <v>6</v>
      </c>
      <c r="J297" t="s">
        <v>379</v>
      </c>
      <c r="K297" t="s">
        <v>2158</v>
      </c>
      <c r="L297" t="str">
        <f t="shared" si="13"/>
        <v>3641-21FLA   G1NE0020</v>
      </c>
      <c r="M297" t="s">
        <v>1210</v>
      </c>
      <c r="N297">
        <v>29.801072001000001</v>
      </c>
      <c r="O297">
        <v>-82.371448000000001</v>
      </c>
      <c r="P297">
        <v>0</v>
      </c>
      <c r="Q297" t="s">
        <v>2613</v>
      </c>
      <c r="R297" t="s">
        <v>2691</v>
      </c>
    </row>
    <row r="298" spans="1:18" x14ac:dyDescent="0.25">
      <c r="A298" t="s">
        <v>233</v>
      </c>
      <c r="B298" t="s">
        <v>234</v>
      </c>
      <c r="C298" t="s">
        <v>1376</v>
      </c>
      <c r="D298" s="53" t="s">
        <v>380</v>
      </c>
      <c r="E298" t="s">
        <v>9</v>
      </c>
      <c r="F298" t="s">
        <v>10</v>
      </c>
      <c r="G298" t="s">
        <v>11</v>
      </c>
      <c r="H298" t="s">
        <v>73</v>
      </c>
      <c r="I298">
        <v>6</v>
      </c>
      <c r="J298" t="s">
        <v>381</v>
      </c>
      <c r="K298" t="s">
        <v>2159</v>
      </c>
      <c r="L298" t="str">
        <f t="shared" si="13"/>
        <v>3644-21FLA   21030126</v>
      </c>
      <c r="M298" t="s">
        <v>1210</v>
      </c>
      <c r="N298">
        <v>29.844760000000001</v>
      </c>
      <c r="O298">
        <v>-82.501806000000002</v>
      </c>
      <c r="P298">
        <v>0</v>
      </c>
      <c r="Q298" t="s">
        <v>2613</v>
      </c>
      <c r="R298" t="s">
        <v>2691</v>
      </c>
    </row>
    <row r="299" spans="1:18" x14ac:dyDescent="0.25">
      <c r="A299" t="s">
        <v>233</v>
      </c>
      <c r="B299" t="s">
        <v>234</v>
      </c>
      <c r="C299" t="s">
        <v>1376</v>
      </c>
      <c r="D299" s="53" t="s">
        <v>380</v>
      </c>
      <c r="E299" t="s">
        <v>9</v>
      </c>
      <c r="F299" t="s">
        <v>10</v>
      </c>
      <c r="G299" t="s">
        <v>11</v>
      </c>
      <c r="H299" t="s">
        <v>91</v>
      </c>
      <c r="I299">
        <v>6</v>
      </c>
      <c r="J299" t="s">
        <v>381</v>
      </c>
      <c r="K299" t="s">
        <v>2159</v>
      </c>
      <c r="L299" t="str">
        <f t="shared" si="13"/>
        <v>3644-21FLA   21030126</v>
      </c>
      <c r="M299" t="s">
        <v>1210</v>
      </c>
      <c r="N299">
        <v>29.844760000000001</v>
      </c>
      <c r="O299">
        <v>-82.501806000000002</v>
      </c>
      <c r="P299">
        <v>0</v>
      </c>
      <c r="Q299" t="s">
        <v>2613</v>
      </c>
      <c r="R299" t="s">
        <v>2691</v>
      </c>
    </row>
    <row r="300" spans="1:18" x14ac:dyDescent="0.25">
      <c r="A300" t="s">
        <v>233</v>
      </c>
      <c r="B300" t="s">
        <v>234</v>
      </c>
      <c r="C300" t="s">
        <v>1376</v>
      </c>
      <c r="D300" s="53" t="s">
        <v>380</v>
      </c>
      <c r="E300" t="s">
        <v>9</v>
      </c>
      <c r="F300" t="s">
        <v>10</v>
      </c>
      <c r="G300" t="s">
        <v>11</v>
      </c>
      <c r="H300" t="s">
        <v>92</v>
      </c>
      <c r="I300">
        <v>6</v>
      </c>
      <c r="J300" t="s">
        <v>381</v>
      </c>
      <c r="K300" t="s">
        <v>2159</v>
      </c>
      <c r="L300" t="str">
        <f t="shared" si="13"/>
        <v>3644-21FLA   21030126</v>
      </c>
      <c r="M300" t="s">
        <v>1210</v>
      </c>
      <c r="N300">
        <v>29.844760000000001</v>
      </c>
      <c r="O300">
        <v>-82.501806000000002</v>
      </c>
      <c r="P300">
        <v>0</v>
      </c>
      <c r="Q300" t="s">
        <v>2613</v>
      </c>
      <c r="R300" t="s">
        <v>2691</v>
      </c>
    </row>
    <row r="301" spans="1:18" x14ac:dyDescent="0.25">
      <c r="A301" t="s">
        <v>233</v>
      </c>
      <c r="B301" t="s">
        <v>234</v>
      </c>
      <c r="C301" t="s">
        <v>1377</v>
      </c>
      <c r="D301" s="53" t="s">
        <v>393</v>
      </c>
      <c r="E301" t="s">
        <v>9</v>
      </c>
      <c r="F301" t="s">
        <v>10</v>
      </c>
      <c r="G301" t="s">
        <v>11</v>
      </c>
      <c r="H301" t="s">
        <v>73</v>
      </c>
      <c r="I301">
        <v>6</v>
      </c>
      <c r="J301" t="s">
        <v>394</v>
      </c>
      <c r="K301" t="s">
        <v>2160</v>
      </c>
      <c r="L301" t="str">
        <f t="shared" si="13"/>
        <v>2718A-21FLA   G1NE0902</v>
      </c>
      <c r="M301" t="s">
        <v>1210</v>
      </c>
      <c r="N301">
        <v>29.633001001</v>
      </c>
      <c r="O301">
        <v>-82.340551000000005</v>
      </c>
      <c r="P301">
        <v>0</v>
      </c>
      <c r="Q301" t="s">
        <v>2614</v>
      </c>
      <c r="R301" t="s">
        <v>2691</v>
      </c>
    </row>
    <row r="302" spans="1:18" x14ac:dyDescent="0.25">
      <c r="A302" t="s">
        <v>233</v>
      </c>
      <c r="B302" t="s">
        <v>234</v>
      </c>
      <c r="C302" t="s">
        <v>1378</v>
      </c>
      <c r="D302" s="53" t="s">
        <v>401</v>
      </c>
      <c r="E302" t="s">
        <v>9</v>
      </c>
      <c r="F302" t="s">
        <v>10</v>
      </c>
      <c r="G302" t="s">
        <v>11</v>
      </c>
      <c r="H302" t="s">
        <v>73</v>
      </c>
      <c r="I302">
        <v>6</v>
      </c>
      <c r="J302" t="s">
        <v>402</v>
      </c>
      <c r="K302" t="s">
        <v>2161</v>
      </c>
      <c r="L302" t="str">
        <f t="shared" si="13"/>
        <v>3678A-21FLA   21030152</v>
      </c>
      <c r="M302" t="s">
        <v>1210</v>
      </c>
      <c r="N302">
        <v>29.770889001</v>
      </c>
      <c r="O302">
        <v>-82.429582999999994</v>
      </c>
      <c r="P302">
        <v>0</v>
      </c>
      <c r="Q302" t="s">
        <v>2614</v>
      </c>
      <c r="R302" t="s">
        <v>2691</v>
      </c>
    </row>
    <row r="303" spans="1:18" x14ac:dyDescent="0.25">
      <c r="A303" t="s">
        <v>233</v>
      </c>
      <c r="B303" t="s">
        <v>234</v>
      </c>
      <c r="C303" t="s">
        <v>1378</v>
      </c>
      <c r="D303" s="53" t="s">
        <v>401</v>
      </c>
      <c r="E303" t="s">
        <v>9</v>
      </c>
      <c r="F303" t="s">
        <v>10</v>
      </c>
      <c r="G303" t="s">
        <v>11</v>
      </c>
      <c r="H303" t="s">
        <v>97</v>
      </c>
      <c r="I303">
        <v>6</v>
      </c>
      <c r="J303" t="s">
        <v>402</v>
      </c>
      <c r="K303" t="s">
        <v>2161</v>
      </c>
      <c r="L303" t="str">
        <f t="shared" si="13"/>
        <v>3678A-21FLA   21030152</v>
      </c>
      <c r="M303" t="s">
        <v>1210</v>
      </c>
      <c r="N303">
        <v>29.770889001</v>
      </c>
      <c r="O303">
        <v>-82.429582999999994</v>
      </c>
      <c r="P303">
        <v>0</v>
      </c>
      <c r="Q303" t="s">
        <v>2614</v>
      </c>
      <c r="R303" t="s">
        <v>2691</v>
      </c>
    </row>
    <row r="304" spans="1:18" x14ac:dyDescent="0.25">
      <c r="A304" t="s">
        <v>233</v>
      </c>
      <c r="B304" t="s">
        <v>234</v>
      </c>
      <c r="C304" t="s">
        <v>1378</v>
      </c>
      <c r="D304" s="53" t="s">
        <v>401</v>
      </c>
      <c r="E304" t="s">
        <v>9</v>
      </c>
      <c r="F304" t="s">
        <v>10</v>
      </c>
      <c r="G304" t="s">
        <v>11</v>
      </c>
      <c r="H304" t="s">
        <v>73</v>
      </c>
      <c r="I304">
        <v>6</v>
      </c>
      <c r="J304" t="s">
        <v>403</v>
      </c>
      <c r="K304" t="s">
        <v>2162</v>
      </c>
      <c r="L304" t="str">
        <f t="shared" si="13"/>
        <v>3678A-21FLA   G1NE0021</v>
      </c>
      <c r="M304" t="s">
        <v>1210</v>
      </c>
      <c r="N304">
        <v>29.766727392</v>
      </c>
      <c r="O304">
        <v>-82.430204230000001</v>
      </c>
      <c r="P304">
        <v>0</v>
      </c>
      <c r="Q304" t="s">
        <v>2614</v>
      </c>
      <c r="R304" t="s">
        <v>2691</v>
      </c>
    </row>
    <row r="305" spans="1:18" x14ac:dyDescent="0.25">
      <c r="A305" t="s">
        <v>233</v>
      </c>
      <c r="B305" t="s">
        <v>234</v>
      </c>
      <c r="C305" t="s">
        <v>1378</v>
      </c>
      <c r="D305" s="53" t="s">
        <v>401</v>
      </c>
      <c r="E305" t="s">
        <v>9</v>
      </c>
      <c r="F305" t="s">
        <v>10</v>
      </c>
      <c r="G305" t="s">
        <v>11</v>
      </c>
      <c r="H305" t="s">
        <v>97</v>
      </c>
      <c r="I305">
        <v>6</v>
      </c>
      <c r="J305" t="s">
        <v>403</v>
      </c>
      <c r="K305" t="s">
        <v>2162</v>
      </c>
      <c r="L305" t="str">
        <f t="shared" si="13"/>
        <v>3678A-21FLA   G1NE0021</v>
      </c>
      <c r="M305" t="s">
        <v>1210</v>
      </c>
      <c r="N305">
        <v>29.766727392</v>
      </c>
      <c r="O305">
        <v>-82.430204230000001</v>
      </c>
      <c r="P305">
        <v>0</v>
      </c>
      <c r="Q305" t="s">
        <v>2614</v>
      </c>
      <c r="R305" t="s">
        <v>2691</v>
      </c>
    </row>
    <row r="306" spans="1:18" x14ac:dyDescent="0.25">
      <c r="A306" t="s">
        <v>233</v>
      </c>
      <c r="B306" t="s">
        <v>234</v>
      </c>
      <c r="C306" t="s">
        <v>1379</v>
      </c>
      <c r="D306" s="53" t="s">
        <v>338</v>
      </c>
      <c r="E306" t="s">
        <v>9</v>
      </c>
      <c r="F306" t="s">
        <v>10</v>
      </c>
      <c r="G306" t="s">
        <v>11</v>
      </c>
      <c r="H306" t="s">
        <v>73</v>
      </c>
      <c r="I306">
        <v>6</v>
      </c>
      <c r="J306" t="s">
        <v>339</v>
      </c>
      <c r="K306" t="s">
        <v>2163</v>
      </c>
      <c r="L306" t="str">
        <f t="shared" si="13"/>
        <v>2236-21FLA   19010125</v>
      </c>
      <c r="M306" t="s">
        <v>1213</v>
      </c>
      <c r="N306">
        <v>30.3642222</v>
      </c>
      <c r="O306">
        <v>-82.220888799999997</v>
      </c>
      <c r="P306">
        <v>0</v>
      </c>
      <c r="Q306" t="s">
        <v>2613</v>
      </c>
      <c r="R306" t="s">
        <v>2690</v>
      </c>
    </row>
    <row r="307" spans="1:18" x14ac:dyDescent="0.25">
      <c r="A307" t="s">
        <v>233</v>
      </c>
      <c r="B307" t="s">
        <v>234</v>
      </c>
      <c r="C307" t="s">
        <v>1379</v>
      </c>
      <c r="D307" s="53" t="s">
        <v>338</v>
      </c>
      <c r="E307" t="s">
        <v>9</v>
      </c>
      <c r="F307" t="s">
        <v>10</v>
      </c>
      <c r="G307" t="s">
        <v>11</v>
      </c>
      <c r="H307" t="s">
        <v>97</v>
      </c>
      <c r="I307">
        <v>6</v>
      </c>
      <c r="J307" t="s">
        <v>339</v>
      </c>
      <c r="K307" t="s">
        <v>2163</v>
      </c>
      <c r="L307" t="str">
        <f t="shared" ref="L307:L384" si="15">_xlfn.CONCAT(D307:E307,J307)</f>
        <v>2236-21FLA   19010125</v>
      </c>
      <c r="M307" t="s">
        <v>1213</v>
      </c>
      <c r="N307">
        <v>30.3642222</v>
      </c>
      <c r="O307">
        <v>-82.220888799999997</v>
      </c>
      <c r="P307">
        <v>0</v>
      </c>
      <c r="Q307" t="s">
        <v>2613</v>
      </c>
      <c r="R307" t="s">
        <v>2690</v>
      </c>
    </row>
    <row r="308" spans="1:18" x14ac:dyDescent="0.25">
      <c r="A308" t="s">
        <v>233</v>
      </c>
      <c r="B308" t="s">
        <v>234</v>
      </c>
      <c r="C308" t="s">
        <v>1379</v>
      </c>
      <c r="D308" s="53" t="s">
        <v>338</v>
      </c>
      <c r="E308" t="s">
        <v>9</v>
      </c>
      <c r="F308" t="s">
        <v>10</v>
      </c>
      <c r="G308" t="s">
        <v>11</v>
      </c>
      <c r="H308" t="s">
        <v>85</v>
      </c>
      <c r="I308">
        <v>6</v>
      </c>
      <c r="J308" t="s">
        <v>339</v>
      </c>
      <c r="K308" t="s">
        <v>2163</v>
      </c>
      <c r="L308" t="str">
        <f t="shared" si="15"/>
        <v>2236-21FLA   19010125</v>
      </c>
      <c r="M308" t="s">
        <v>1213</v>
      </c>
      <c r="N308">
        <v>30.3642222</v>
      </c>
      <c r="O308">
        <v>-82.220888799999997</v>
      </c>
      <c r="P308">
        <v>0</v>
      </c>
      <c r="Q308" t="s">
        <v>2613</v>
      </c>
      <c r="R308" t="s">
        <v>2690</v>
      </c>
    </row>
    <row r="309" spans="1:18" x14ac:dyDescent="0.25">
      <c r="A309" t="s">
        <v>233</v>
      </c>
      <c r="B309" t="s">
        <v>234</v>
      </c>
      <c r="C309" t="s">
        <v>1312</v>
      </c>
      <c r="D309" s="53" t="s">
        <v>344</v>
      </c>
      <c r="E309" t="s">
        <v>9</v>
      </c>
      <c r="F309" t="s">
        <v>10</v>
      </c>
      <c r="G309" t="s">
        <v>11</v>
      </c>
      <c r="H309" t="s">
        <v>73</v>
      </c>
      <c r="I309">
        <v>6</v>
      </c>
      <c r="J309" t="s">
        <v>345</v>
      </c>
      <c r="K309" t="s">
        <v>2164</v>
      </c>
      <c r="L309" t="str">
        <f t="shared" si="15"/>
        <v>2288-21FLA   19010123</v>
      </c>
      <c r="M309" t="s">
        <v>1213</v>
      </c>
      <c r="N309">
        <v>30.295891001000001</v>
      </c>
      <c r="O309">
        <v>-82.162257999999994</v>
      </c>
      <c r="P309">
        <v>0</v>
      </c>
      <c r="Q309" t="s">
        <v>2613</v>
      </c>
      <c r="R309" t="s">
        <v>2690</v>
      </c>
    </row>
    <row r="310" spans="1:18" x14ac:dyDescent="0.25">
      <c r="A310" t="s">
        <v>233</v>
      </c>
      <c r="B310" t="s">
        <v>234</v>
      </c>
      <c r="C310" t="s">
        <v>1312</v>
      </c>
      <c r="D310" s="53" t="s">
        <v>344</v>
      </c>
      <c r="E310" t="s">
        <v>9</v>
      </c>
      <c r="F310" t="s">
        <v>10</v>
      </c>
      <c r="G310" t="s">
        <v>11</v>
      </c>
      <c r="H310" t="s">
        <v>97</v>
      </c>
      <c r="I310">
        <v>6</v>
      </c>
      <c r="J310" t="s">
        <v>345</v>
      </c>
      <c r="K310" t="s">
        <v>2164</v>
      </c>
      <c r="L310" t="str">
        <f t="shared" si="15"/>
        <v>2288-21FLA   19010123</v>
      </c>
      <c r="M310" t="s">
        <v>1213</v>
      </c>
      <c r="N310">
        <v>30.295891001000001</v>
      </c>
      <c r="O310">
        <v>-82.162257999999994</v>
      </c>
      <c r="P310">
        <v>0</v>
      </c>
      <c r="Q310" t="s">
        <v>2613</v>
      </c>
      <c r="R310" t="s">
        <v>2690</v>
      </c>
    </row>
    <row r="311" spans="1:18" x14ac:dyDescent="0.25">
      <c r="A311" t="s">
        <v>233</v>
      </c>
      <c r="B311" t="s">
        <v>234</v>
      </c>
      <c r="C311" t="s">
        <v>1340</v>
      </c>
      <c r="D311" s="53" t="s">
        <v>385</v>
      </c>
      <c r="E311" t="s">
        <v>9</v>
      </c>
      <c r="F311" t="s">
        <v>10</v>
      </c>
      <c r="G311" t="s">
        <v>11</v>
      </c>
      <c r="H311" t="s">
        <v>73</v>
      </c>
      <c r="I311">
        <v>6</v>
      </c>
      <c r="J311" t="s">
        <v>386</v>
      </c>
      <c r="K311" t="s">
        <v>2165</v>
      </c>
      <c r="L311" t="str">
        <f t="shared" si="15"/>
        <v>2097I-21FLA   19010002</v>
      </c>
      <c r="M311" t="s">
        <v>1213</v>
      </c>
      <c r="N311">
        <v>30.362102700000001</v>
      </c>
      <c r="O311">
        <v>-82.134463800000006</v>
      </c>
      <c r="P311">
        <v>0</v>
      </c>
      <c r="Q311" t="s">
        <v>2613</v>
      </c>
      <c r="R311" t="s">
        <v>2690</v>
      </c>
    </row>
    <row r="312" spans="1:18" x14ac:dyDescent="0.25">
      <c r="A312" t="s">
        <v>233</v>
      </c>
      <c r="B312" t="s">
        <v>234</v>
      </c>
      <c r="C312" t="s">
        <v>1340</v>
      </c>
      <c r="D312" s="53" t="s">
        <v>385</v>
      </c>
      <c r="E312" t="s">
        <v>9</v>
      </c>
      <c r="F312" t="s">
        <v>10</v>
      </c>
      <c r="G312" t="s">
        <v>11</v>
      </c>
      <c r="H312" t="s">
        <v>97</v>
      </c>
      <c r="I312">
        <v>6</v>
      </c>
      <c r="J312" t="s">
        <v>386</v>
      </c>
      <c r="K312" t="s">
        <v>2165</v>
      </c>
      <c r="L312" t="str">
        <f t="shared" si="15"/>
        <v>2097I-21FLA   19010002</v>
      </c>
      <c r="M312" t="s">
        <v>1213</v>
      </c>
      <c r="N312">
        <v>30.362102700000001</v>
      </c>
      <c r="O312">
        <v>-82.134463800000006</v>
      </c>
      <c r="P312">
        <v>0</v>
      </c>
      <c r="Q312" t="s">
        <v>2613</v>
      </c>
      <c r="R312" t="s">
        <v>2690</v>
      </c>
    </row>
    <row r="313" spans="1:18" x14ac:dyDescent="0.25">
      <c r="A313" t="s">
        <v>233</v>
      </c>
      <c r="B313" t="s">
        <v>234</v>
      </c>
      <c r="C313" t="s">
        <v>1340</v>
      </c>
      <c r="D313" s="53" t="s">
        <v>385</v>
      </c>
      <c r="E313" t="s">
        <v>9</v>
      </c>
      <c r="F313" t="s">
        <v>10</v>
      </c>
      <c r="G313" t="s">
        <v>11</v>
      </c>
      <c r="H313" t="s">
        <v>85</v>
      </c>
      <c r="I313">
        <v>6</v>
      </c>
      <c r="J313" t="s">
        <v>386</v>
      </c>
      <c r="K313" t="s">
        <v>2165</v>
      </c>
      <c r="L313" t="str">
        <f t="shared" si="15"/>
        <v>2097I-21FLA   19010002</v>
      </c>
      <c r="M313" t="s">
        <v>1213</v>
      </c>
      <c r="N313">
        <v>30.362102700000001</v>
      </c>
      <c r="O313">
        <v>-82.134463800000006</v>
      </c>
      <c r="P313">
        <v>0</v>
      </c>
      <c r="Q313" t="s">
        <v>2613</v>
      </c>
      <c r="R313" t="s">
        <v>2690</v>
      </c>
    </row>
    <row r="314" spans="1:18" x14ac:dyDescent="0.25">
      <c r="A314" t="s">
        <v>233</v>
      </c>
      <c r="B314" t="s">
        <v>234</v>
      </c>
      <c r="C314" t="s">
        <v>1380</v>
      </c>
      <c r="D314" s="53" t="s">
        <v>375</v>
      </c>
      <c r="E314" t="s">
        <v>9</v>
      </c>
      <c r="F314" t="s">
        <v>10</v>
      </c>
      <c r="G314" t="s">
        <v>11</v>
      </c>
      <c r="H314" t="s">
        <v>73</v>
      </c>
      <c r="I314">
        <v>6</v>
      </c>
      <c r="J314" t="s">
        <v>2824</v>
      </c>
      <c r="K314" t="s">
        <v>2823</v>
      </c>
      <c r="L314" t="str">
        <f t="shared" si="15"/>
        <v>3549-N30.0582059,W-82.13803324</v>
      </c>
      <c r="M314" t="s">
        <v>1218</v>
      </c>
      <c r="N314">
        <v>30.058205900000001</v>
      </c>
      <c r="O314">
        <v>-82.138033239999999</v>
      </c>
      <c r="P314">
        <v>0</v>
      </c>
      <c r="Q314" t="s">
        <v>2614</v>
      </c>
      <c r="R314" t="s">
        <v>2691</v>
      </c>
    </row>
    <row r="315" spans="1:18" x14ac:dyDescent="0.25">
      <c r="A315" t="s">
        <v>233</v>
      </c>
      <c r="B315" t="s">
        <v>234</v>
      </c>
      <c r="C315" t="s">
        <v>1380</v>
      </c>
      <c r="D315" s="53" t="s">
        <v>375</v>
      </c>
      <c r="E315" t="s">
        <v>9</v>
      </c>
      <c r="F315" t="s">
        <v>10</v>
      </c>
      <c r="G315" t="s">
        <v>11</v>
      </c>
      <c r="H315" t="s">
        <v>97</v>
      </c>
      <c r="I315">
        <v>6</v>
      </c>
      <c r="J315" t="s">
        <v>2824</v>
      </c>
      <c r="K315" t="s">
        <v>2823</v>
      </c>
      <c r="L315" t="str">
        <f t="shared" si="15"/>
        <v>3549-N30.0582059,W-82.13803324</v>
      </c>
      <c r="M315" t="s">
        <v>1218</v>
      </c>
      <c r="N315">
        <v>30.058205900000001</v>
      </c>
      <c r="O315">
        <v>-82.138033239999999</v>
      </c>
      <c r="P315">
        <v>0</v>
      </c>
      <c r="Q315" t="s">
        <v>2614</v>
      </c>
      <c r="R315" t="s">
        <v>2691</v>
      </c>
    </row>
    <row r="316" spans="1:18" x14ac:dyDescent="0.25">
      <c r="A316" t="s">
        <v>233</v>
      </c>
      <c r="B316" t="s">
        <v>234</v>
      </c>
      <c r="C316" t="s">
        <v>1380</v>
      </c>
      <c r="D316" s="53" t="s">
        <v>375</v>
      </c>
      <c r="E316" t="s">
        <v>9</v>
      </c>
      <c r="F316" t="s">
        <v>10</v>
      </c>
      <c r="G316" t="s">
        <v>11</v>
      </c>
      <c r="H316" t="s">
        <v>85</v>
      </c>
      <c r="I316">
        <v>6</v>
      </c>
      <c r="J316" t="s">
        <v>2824</v>
      </c>
      <c r="K316" t="s">
        <v>2823</v>
      </c>
      <c r="L316" t="str">
        <f t="shared" si="15"/>
        <v>3549-N30.0582059,W-82.13803324</v>
      </c>
      <c r="M316" t="s">
        <v>1218</v>
      </c>
      <c r="N316">
        <v>30.058205900000001</v>
      </c>
      <c r="O316">
        <v>-82.138033239999999</v>
      </c>
      <c r="P316">
        <v>0</v>
      </c>
      <c r="Q316" t="s">
        <v>2614</v>
      </c>
      <c r="R316" t="s">
        <v>2691</v>
      </c>
    </row>
    <row r="317" spans="1:18" x14ac:dyDescent="0.25">
      <c r="A317" t="s">
        <v>233</v>
      </c>
      <c r="B317" t="s">
        <v>234</v>
      </c>
      <c r="C317" t="s">
        <v>1381</v>
      </c>
      <c r="D317" s="53" t="s">
        <v>397</v>
      </c>
      <c r="E317" t="s">
        <v>9</v>
      </c>
      <c r="F317" t="s">
        <v>10</v>
      </c>
      <c r="G317" t="s">
        <v>11</v>
      </c>
      <c r="H317" t="s">
        <v>73</v>
      </c>
      <c r="I317">
        <v>6</v>
      </c>
      <c r="J317" t="s">
        <v>398</v>
      </c>
      <c r="K317" t="s">
        <v>2166</v>
      </c>
      <c r="L317" t="str">
        <f t="shared" si="15"/>
        <v>3506B-21FLA   21030082</v>
      </c>
      <c r="M317" t="s">
        <v>1218</v>
      </c>
      <c r="N317">
        <v>30.103480001000001</v>
      </c>
      <c r="O317">
        <v>-82.160936000000007</v>
      </c>
      <c r="P317">
        <v>1</v>
      </c>
      <c r="Q317" t="s">
        <v>2613</v>
      </c>
      <c r="R317" t="s">
        <v>2691</v>
      </c>
    </row>
    <row r="318" spans="1:18" x14ac:dyDescent="0.25">
      <c r="A318" t="s">
        <v>233</v>
      </c>
      <c r="B318" t="s">
        <v>234</v>
      </c>
      <c r="C318" t="s">
        <v>1381</v>
      </c>
      <c r="D318" s="53" t="s">
        <v>397</v>
      </c>
      <c r="E318" t="s">
        <v>9</v>
      </c>
      <c r="F318" t="s">
        <v>10</v>
      </c>
      <c r="G318" t="s">
        <v>11</v>
      </c>
      <c r="H318" t="s">
        <v>85</v>
      </c>
      <c r="I318">
        <v>6</v>
      </c>
      <c r="J318" t="s">
        <v>398</v>
      </c>
      <c r="K318" t="s">
        <v>2166</v>
      </c>
      <c r="L318" t="str">
        <f t="shared" si="15"/>
        <v>3506B-21FLA   21030082</v>
      </c>
      <c r="M318" t="s">
        <v>1218</v>
      </c>
      <c r="N318">
        <v>30.103480001000001</v>
      </c>
      <c r="O318">
        <v>-82.160936000000007</v>
      </c>
      <c r="P318">
        <v>0</v>
      </c>
      <c r="Q318" t="s">
        <v>2613</v>
      </c>
      <c r="R318" t="s">
        <v>2691</v>
      </c>
    </row>
    <row r="319" spans="1:18" x14ac:dyDescent="0.25">
      <c r="A319" t="s">
        <v>233</v>
      </c>
      <c r="B319" t="s">
        <v>234</v>
      </c>
      <c r="C319" t="s">
        <v>1382</v>
      </c>
      <c r="D319" s="53" t="s">
        <v>399</v>
      </c>
      <c r="E319" t="s">
        <v>9</v>
      </c>
      <c r="F319" t="s">
        <v>10</v>
      </c>
      <c r="G319" t="s">
        <v>11</v>
      </c>
      <c r="H319" t="s">
        <v>73</v>
      </c>
      <c r="I319">
        <v>6</v>
      </c>
      <c r="J319" t="s">
        <v>400</v>
      </c>
      <c r="K319" t="s">
        <v>2167</v>
      </c>
      <c r="L319" t="str">
        <f t="shared" si="15"/>
        <v>3605F-21FLA   21030114</v>
      </c>
      <c r="M319" t="s">
        <v>1218</v>
      </c>
      <c r="N319">
        <v>29.831758600000001</v>
      </c>
      <c r="O319">
        <v>-82.137541600000006</v>
      </c>
      <c r="P319">
        <v>1</v>
      </c>
      <c r="Q319" t="s">
        <v>2613</v>
      </c>
      <c r="R319" t="s">
        <v>2691</v>
      </c>
    </row>
    <row r="320" spans="1:18" x14ac:dyDescent="0.25">
      <c r="A320" t="s">
        <v>233</v>
      </c>
      <c r="B320" t="s">
        <v>234</v>
      </c>
      <c r="C320" t="s">
        <v>1382</v>
      </c>
      <c r="D320" s="53" t="s">
        <v>399</v>
      </c>
      <c r="E320" t="s">
        <v>9</v>
      </c>
      <c r="F320" t="s">
        <v>10</v>
      </c>
      <c r="G320" t="s">
        <v>11</v>
      </c>
      <c r="H320" t="s">
        <v>85</v>
      </c>
      <c r="I320">
        <v>6</v>
      </c>
      <c r="J320" t="s">
        <v>400</v>
      </c>
      <c r="K320" t="s">
        <v>2167</v>
      </c>
      <c r="L320" t="str">
        <f t="shared" si="15"/>
        <v>3605F-21FLA   21030114</v>
      </c>
      <c r="M320" t="s">
        <v>1218</v>
      </c>
      <c r="N320">
        <v>29.831758600000001</v>
      </c>
      <c r="O320">
        <v>-82.137541600000006</v>
      </c>
      <c r="P320">
        <v>0</v>
      </c>
      <c r="Q320" t="s">
        <v>2613</v>
      </c>
      <c r="R320" t="s">
        <v>2691</v>
      </c>
    </row>
    <row r="321" spans="1:18" x14ac:dyDescent="0.25">
      <c r="A321" t="s">
        <v>233</v>
      </c>
      <c r="B321" t="s">
        <v>234</v>
      </c>
      <c r="C321" t="s">
        <v>1340</v>
      </c>
      <c r="D321" s="53" t="s">
        <v>383</v>
      </c>
      <c r="E321" t="s">
        <v>9</v>
      </c>
      <c r="F321" t="s">
        <v>10</v>
      </c>
      <c r="G321" t="s">
        <v>11</v>
      </c>
      <c r="H321" t="s">
        <v>73</v>
      </c>
      <c r="I321">
        <v>6</v>
      </c>
      <c r="J321" t="s">
        <v>384</v>
      </c>
      <c r="K321" t="s">
        <v>2168</v>
      </c>
      <c r="L321" t="str">
        <f t="shared" si="15"/>
        <v>2097D-21FLA   19010001</v>
      </c>
      <c r="M321" t="s">
        <v>1220</v>
      </c>
      <c r="N321">
        <v>30.741583000999999</v>
      </c>
      <c r="O321">
        <v>-81.688140000000004</v>
      </c>
      <c r="P321">
        <v>0</v>
      </c>
      <c r="Q321" t="s">
        <v>2613</v>
      </c>
      <c r="R321" t="s">
        <v>2690</v>
      </c>
    </row>
    <row r="322" spans="1:18" x14ac:dyDescent="0.25">
      <c r="A322" t="s">
        <v>233</v>
      </c>
      <c r="B322" t="s">
        <v>234</v>
      </c>
      <c r="C322" t="s">
        <v>1340</v>
      </c>
      <c r="D322" s="53" t="s">
        <v>383</v>
      </c>
      <c r="E322" t="s">
        <v>9</v>
      </c>
      <c r="F322" t="s">
        <v>10</v>
      </c>
      <c r="G322" t="s">
        <v>11</v>
      </c>
      <c r="H322" t="s">
        <v>97</v>
      </c>
      <c r="I322">
        <v>6</v>
      </c>
      <c r="J322" t="s">
        <v>384</v>
      </c>
      <c r="K322" t="s">
        <v>2168</v>
      </c>
      <c r="L322" t="str">
        <f t="shared" si="15"/>
        <v>2097D-21FLA   19010001</v>
      </c>
      <c r="M322" t="s">
        <v>1220</v>
      </c>
      <c r="N322">
        <v>30.741583000999999</v>
      </c>
      <c r="O322">
        <v>-81.688140000000004</v>
      </c>
      <c r="P322">
        <v>0</v>
      </c>
      <c r="Q322" t="s">
        <v>2613</v>
      </c>
      <c r="R322" t="s">
        <v>2690</v>
      </c>
    </row>
    <row r="323" spans="1:18" x14ac:dyDescent="0.25">
      <c r="A323" t="s">
        <v>233</v>
      </c>
      <c r="B323" t="s">
        <v>234</v>
      </c>
      <c r="C323" t="s">
        <v>1340</v>
      </c>
      <c r="D323" s="53" t="s">
        <v>383</v>
      </c>
      <c r="E323" t="s">
        <v>9</v>
      </c>
      <c r="F323" t="s">
        <v>10</v>
      </c>
      <c r="G323" t="s">
        <v>11</v>
      </c>
      <c r="H323" t="s">
        <v>85</v>
      </c>
      <c r="I323">
        <v>6</v>
      </c>
      <c r="J323" t="s">
        <v>384</v>
      </c>
      <c r="K323" t="s">
        <v>2168</v>
      </c>
      <c r="L323" t="str">
        <f t="shared" si="15"/>
        <v>2097D-21FLA   19010001</v>
      </c>
      <c r="M323" t="s">
        <v>1220</v>
      </c>
      <c r="N323">
        <v>30.741583000999999</v>
      </c>
      <c r="O323">
        <v>-81.688140000000004</v>
      </c>
      <c r="P323">
        <v>0</v>
      </c>
      <c r="Q323" t="s">
        <v>2613</v>
      </c>
      <c r="R323" t="s">
        <v>2690</v>
      </c>
    </row>
    <row r="324" spans="1:18" x14ac:dyDescent="0.25">
      <c r="A324" t="s">
        <v>233</v>
      </c>
      <c r="B324" t="s">
        <v>234</v>
      </c>
      <c r="C324" t="s">
        <v>1383</v>
      </c>
      <c r="D324" s="53" t="s">
        <v>348</v>
      </c>
      <c r="E324" t="s">
        <v>9</v>
      </c>
      <c r="F324" t="s">
        <v>10</v>
      </c>
      <c r="G324" t="s">
        <v>11</v>
      </c>
      <c r="H324" t="s">
        <v>73</v>
      </c>
      <c r="I324">
        <v>6</v>
      </c>
      <c r="J324" t="s">
        <v>349</v>
      </c>
      <c r="K324" t="s">
        <v>2169</v>
      </c>
      <c r="L324" t="str">
        <f t="shared" si="15"/>
        <v>2368-21FLA   20030629</v>
      </c>
      <c r="M324" t="s">
        <v>1214</v>
      </c>
      <c r="N324">
        <v>30.118055600000002</v>
      </c>
      <c r="O324">
        <v>-81.808416699999995</v>
      </c>
      <c r="P324">
        <v>0</v>
      </c>
      <c r="Q324" t="s">
        <v>2613</v>
      </c>
      <c r="R324" t="s">
        <v>2692</v>
      </c>
    </row>
    <row r="325" spans="1:18" x14ac:dyDescent="0.25">
      <c r="A325" t="s">
        <v>233</v>
      </c>
      <c r="B325" t="s">
        <v>234</v>
      </c>
      <c r="C325" t="s">
        <v>1383</v>
      </c>
      <c r="D325" s="53" t="s">
        <v>348</v>
      </c>
      <c r="E325" t="s">
        <v>9</v>
      </c>
      <c r="F325" t="s">
        <v>10</v>
      </c>
      <c r="G325" t="s">
        <v>11</v>
      </c>
      <c r="H325" t="s">
        <v>86</v>
      </c>
      <c r="I325">
        <v>6</v>
      </c>
      <c r="J325" t="s">
        <v>349</v>
      </c>
      <c r="K325" t="s">
        <v>2169</v>
      </c>
      <c r="L325" t="str">
        <f t="shared" si="15"/>
        <v>2368-21FLA   20030629</v>
      </c>
      <c r="M325" t="s">
        <v>1214</v>
      </c>
      <c r="N325">
        <v>30.118055600000002</v>
      </c>
      <c r="O325">
        <v>-81.808416699999995</v>
      </c>
      <c r="P325">
        <v>0</v>
      </c>
      <c r="Q325" t="s">
        <v>2613</v>
      </c>
      <c r="R325" t="s">
        <v>2692</v>
      </c>
    </row>
    <row r="326" spans="1:18" x14ac:dyDescent="0.25">
      <c r="A326" t="s">
        <v>233</v>
      </c>
      <c r="B326" t="s">
        <v>234</v>
      </c>
      <c r="C326" t="s">
        <v>1383</v>
      </c>
      <c r="D326" s="53" t="s">
        <v>348</v>
      </c>
      <c r="E326" t="s">
        <v>9</v>
      </c>
      <c r="F326" t="s">
        <v>10</v>
      </c>
      <c r="G326" t="s">
        <v>11</v>
      </c>
      <c r="H326" t="s">
        <v>87</v>
      </c>
      <c r="I326">
        <v>6</v>
      </c>
      <c r="J326" t="s">
        <v>349</v>
      </c>
      <c r="K326" t="s">
        <v>2169</v>
      </c>
      <c r="L326" t="str">
        <f t="shared" si="15"/>
        <v>2368-21FLA   20030629</v>
      </c>
      <c r="M326" t="s">
        <v>1214</v>
      </c>
      <c r="N326">
        <v>30.118055600000002</v>
      </c>
      <c r="O326">
        <v>-81.808416699999995</v>
      </c>
      <c r="P326">
        <v>0</v>
      </c>
      <c r="Q326" t="s">
        <v>2613</v>
      </c>
      <c r="R326" t="s">
        <v>2692</v>
      </c>
    </row>
    <row r="327" spans="1:18" x14ac:dyDescent="0.25">
      <c r="A327" t="s">
        <v>233</v>
      </c>
      <c r="B327" t="s">
        <v>234</v>
      </c>
      <c r="C327" t="s">
        <v>1383</v>
      </c>
      <c r="D327" s="53" t="s">
        <v>348</v>
      </c>
      <c r="E327" t="s">
        <v>9</v>
      </c>
      <c r="F327" t="s">
        <v>10</v>
      </c>
      <c r="G327" t="s">
        <v>11</v>
      </c>
      <c r="H327" t="s">
        <v>88</v>
      </c>
      <c r="I327">
        <v>6</v>
      </c>
      <c r="J327" t="s">
        <v>349</v>
      </c>
      <c r="K327" t="s">
        <v>2169</v>
      </c>
      <c r="L327" t="str">
        <f t="shared" si="15"/>
        <v>2368-21FLA   20030629</v>
      </c>
      <c r="M327" t="s">
        <v>1214</v>
      </c>
      <c r="N327">
        <v>30.118055600000002</v>
      </c>
      <c r="O327">
        <v>-81.808416699999995</v>
      </c>
      <c r="P327">
        <v>0</v>
      </c>
      <c r="Q327" t="s">
        <v>2613</v>
      </c>
      <c r="R327" t="s">
        <v>2692</v>
      </c>
    </row>
    <row r="328" spans="1:18" x14ac:dyDescent="0.25">
      <c r="A328" t="s">
        <v>233</v>
      </c>
      <c r="B328" t="s">
        <v>234</v>
      </c>
      <c r="C328" t="s">
        <v>1384</v>
      </c>
      <c r="D328" s="53" t="s">
        <v>352</v>
      </c>
      <c r="E328" t="s">
        <v>9</v>
      </c>
      <c r="F328" t="s">
        <v>10</v>
      </c>
      <c r="G328" t="s">
        <v>11</v>
      </c>
      <c r="H328" t="s">
        <v>73</v>
      </c>
      <c r="I328">
        <v>6</v>
      </c>
      <c r="J328" t="s">
        <v>353</v>
      </c>
      <c r="K328" t="s">
        <v>2170</v>
      </c>
      <c r="L328" t="str">
        <f t="shared" si="15"/>
        <v>2423-21FLA   G2NE1150</v>
      </c>
      <c r="M328" t="s">
        <v>1214</v>
      </c>
      <c r="N328">
        <v>30.062499000999999</v>
      </c>
      <c r="O328">
        <v>-81.757178999999994</v>
      </c>
      <c r="P328">
        <v>0</v>
      </c>
      <c r="Q328" t="s">
        <v>2614</v>
      </c>
      <c r="R328" t="s">
        <v>2692</v>
      </c>
    </row>
    <row r="329" spans="1:18" x14ac:dyDescent="0.25">
      <c r="A329" t="s">
        <v>233</v>
      </c>
      <c r="B329" t="s">
        <v>234</v>
      </c>
      <c r="C329" t="s">
        <v>1384</v>
      </c>
      <c r="D329" s="53" t="s">
        <v>352</v>
      </c>
      <c r="E329" t="s">
        <v>9</v>
      </c>
      <c r="F329" t="s">
        <v>10</v>
      </c>
      <c r="G329" t="s">
        <v>11</v>
      </c>
      <c r="H329" t="s">
        <v>97</v>
      </c>
      <c r="I329">
        <v>6</v>
      </c>
      <c r="J329" t="s">
        <v>353</v>
      </c>
      <c r="K329" t="s">
        <v>2170</v>
      </c>
      <c r="L329" t="str">
        <f t="shared" si="15"/>
        <v>2423-21FLA   G2NE1150</v>
      </c>
      <c r="M329" t="s">
        <v>1214</v>
      </c>
      <c r="N329">
        <v>30.062499000999999</v>
      </c>
      <c r="O329">
        <v>-81.757178999999994</v>
      </c>
      <c r="P329">
        <v>0</v>
      </c>
      <c r="Q329" t="s">
        <v>2614</v>
      </c>
      <c r="R329" t="s">
        <v>2692</v>
      </c>
    </row>
    <row r="330" spans="1:18" x14ac:dyDescent="0.25">
      <c r="A330" t="s">
        <v>233</v>
      </c>
      <c r="B330" t="s">
        <v>234</v>
      </c>
      <c r="C330" t="s">
        <v>1384</v>
      </c>
      <c r="D330" s="53" t="s">
        <v>352</v>
      </c>
      <c r="E330" t="s">
        <v>9</v>
      </c>
      <c r="F330" t="s">
        <v>10</v>
      </c>
      <c r="G330" t="s">
        <v>11</v>
      </c>
      <c r="H330" t="s">
        <v>85</v>
      </c>
      <c r="I330">
        <v>6</v>
      </c>
      <c r="J330" t="s">
        <v>353</v>
      </c>
      <c r="K330" t="s">
        <v>2170</v>
      </c>
      <c r="L330" t="str">
        <f t="shared" si="15"/>
        <v>2423-21FLA   G2NE1150</v>
      </c>
      <c r="M330" t="s">
        <v>1214</v>
      </c>
      <c r="N330">
        <v>30.062499000999999</v>
      </c>
      <c r="O330">
        <v>-81.757178999999994</v>
      </c>
      <c r="P330">
        <v>0</v>
      </c>
      <c r="Q330" t="s">
        <v>2614</v>
      </c>
      <c r="R330" t="s">
        <v>2692</v>
      </c>
    </row>
    <row r="331" spans="1:18" x14ac:dyDescent="0.25">
      <c r="A331" t="s">
        <v>233</v>
      </c>
      <c r="B331" t="s">
        <v>234</v>
      </c>
      <c r="C331" t="s">
        <v>1385</v>
      </c>
      <c r="D331" s="53" t="s">
        <v>368</v>
      </c>
      <c r="E331" t="s">
        <v>9</v>
      </c>
      <c r="F331" t="s">
        <v>10</v>
      </c>
      <c r="G331" t="s">
        <v>11</v>
      </c>
      <c r="H331" t="s">
        <v>73</v>
      </c>
      <c r="I331">
        <v>6</v>
      </c>
      <c r="J331" t="s">
        <v>369</v>
      </c>
      <c r="K331" t="s">
        <v>2171</v>
      </c>
      <c r="L331" t="str">
        <f t="shared" si="15"/>
        <v>3368-21FLA   21010033</v>
      </c>
      <c r="M331" t="s">
        <v>1216</v>
      </c>
      <c r="N331">
        <v>30.415508000999999</v>
      </c>
      <c r="O331">
        <v>-82.636814000000001</v>
      </c>
      <c r="P331">
        <v>0</v>
      </c>
      <c r="Q331" t="s">
        <v>2613</v>
      </c>
      <c r="R331" t="s">
        <v>2691</v>
      </c>
    </row>
    <row r="332" spans="1:18" x14ac:dyDescent="0.25">
      <c r="A332" t="s">
        <v>233</v>
      </c>
      <c r="B332" t="s">
        <v>234</v>
      </c>
      <c r="C332" t="s">
        <v>1385</v>
      </c>
      <c r="D332" s="53" t="s">
        <v>368</v>
      </c>
      <c r="E332" t="s">
        <v>9</v>
      </c>
      <c r="F332" t="s">
        <v>10</v>
      </c>
      <c r="G332" t="s">
        <v>11</v>
      </c>
      <c r="H332" t="s">
        <v>91</v>
      </c>
      <c r="I332">
        <v>6</v>
      </c>
      <c r="J332" t="s">
        <v>369</v>
      </c>
      <c r="K332" t="s">
        <v>2171</v>
      </c>
      <c r="L332" t="str">
        <f t="shared" si="15"/>
        <v>3368-21FLA   21010033</v>
      </c>
      <c r="M332" t="s">
        <v>1216</v>
      </c>
      <c r="N332">
        <v>30.415508000999999</v>
      </c>
      <c r="O332">
        <v>-82.636814000000001</v>
      </c>
      <c r="P332">
        <v>0</v>
      </c>
      <c r="Q332" t="s">
        <v>2613</v>
      </c>
      <c r="R332" t="s">
        <v>2691</v>
      </c>
    </row>
    <row r="333" spans="1:18" x14ac:dyDescent="0.25">
      <c r="A333" t="s">
        <v>233</v>
      </c>
      <c r="B333" t="s">
        <v>234</v>
      </c>
      <c r="C333" t="s">
        <v>1385</v>
      </c>
      <c r="D333" s="53" t="s">
        <v>368</v>
      </c>
      <c r="E333" t="s">
        <v>9</v>
      </c>
      <c r="F333" t="s">
        <v>10</v>
      </c>
      <c r="G333" t="s">
        <v>11</v>
      </c>
      <c r="H333" t="s">
        <v>92</v>
      </c>
      <c r="I333">
        <v>6</v>
      </c>
      <c r="J333" t="s">
        <v>369</v>
      </c>
      <c r="K333" t="s">
        <v>2171</v>
      </c>
      <c r="L333" t="str">
        <f t="shared" si="15"/>
        <v>3368-21FLA   21010033</v>
      </c>
      <c r="M333" t="s">
        <v>1216</v>
      </c>
      <c r="N333">
        <v>30.415508000999999</v>
      </c>
      <c r="O333">
        <v>-82.636814000000001</v>
      </c>
      <c r="P333">
        <v>0</v>
      </c>
      <c r="Q333" t="s">
        <v>2613</v>
      </c>
      <c r="R333" t="s">
        <v>2691</v>
      </c>
    </row>
    <row r="334" spans="1:18" x14ac:dyDescent="0.25">
      <c r="A334" t="s">
        <v>233</v>
      </c>
      <c r="B334" t="s">
        <v>234</v>
      </c>
      <c r="C334" t="s">
        <v>1386</v>
      </c>
      <c r="D334" s="53" t="s">
        <v>370</v>
      </c>
      <c r="E334" t="s">
        <v>9</v>
      </c>
      <c r="F334" t="s">
        <v>10</v>
      </c>
      <c r="G334" t="s">
        <v>11</v>
      </c>
      <c r="H334" t="s">
        <v>73</v>
      </c>
      <c r="I334">
        <v>6</v>
      </c>
      <c r="J334" t="s">
        <v>371</v>
      </c>
      <c r="K334" t="s">
        <v>2172</v>
      </c>
      <c r="L334" t="str">
        <f t="shared" si="15"/>
        <v>3388-21FLA   G1NE0940</v>
      </c>
      <c r="M334" t="s">
        <v>1216</v>
      </c>
      <c r="N334">
        <v>30.376699988999999</v>
      </c>
      <c r="O334">
        <v>-82.637200000000007</v>
      </c>
      <c r="P334">
        <v>0</v>
      </c>
      <c r="Q334" t="s">
        <v>2613</v>
      </c>
      <c r="R334" t="s">
        <v>2691</v>
      </c>
    </row>
    <row r="335" spans="1:18" x14ac:dyDescent="0.25">
      <c r="A335" t="s">
        <v>233</v>
      </c>
      <c r="B335" t="s">
        <v>234</v>
      </c>
      <c r="C335" t="s">
        <v>1386</v>
      </c>
      <c r="D335" s="53" t="s">
        <v>370</v>
      </c>
      <c r="E335" t="s">
        <v>9</v>
      </c>
      <c r="F335" t="s">
        <v>10</v>
      </c>
      <c r="G335" t="s">
        <v>11</v>
      </c>
      <c r="H335" t="s">
        <v>97</v>
      </c>
      <c r="I335">
        <v>6</v>
      </c>
      <c r="J335" t="s">
        <v>371</v>
      </c>
      <c r="K335" t="s">
        <v>2172</v>
      </c>
      <c r="L335" t="str">
        <f t="shared" si="15"/>
        <v>3388-21FLA   G1NE0940</v>
      </c>
      <c r="M335" t="s">
        <v>1216</v>
      </c>
      <c r="N335">
        <v>30.376699988999999</v>
      </c>
      <c r="O335">
        <v>-82.637200000000007</v>
      </c>
      <c r="P335">
        <v>0</v>
      </c>
      <c r="Q335" t="s">
        <v>2613</v>
      </c>
      <c r="R335" t="s">
        <v>2691</v>
      </c>
    </row>
    <row r="336" spans="1:18" x14ac:dyDescent="0.25">
      <c r="A336" t="s">
        <v>233</v>
      </c>
      <c r="B336" t="s">
        <v>234</v>
      </c>
      <c r="C336" t="s">
        <v>1387</v>
      </c>
      <c r="D336" s="53" t="s">
        <v>373</v>
      </c>
      <c r="E336" t="s">
        <v>9</v>
      </c>
      <c r="F336" t="s">
        <v>10</v>
      </c>
      <c r="G336" t="s">
        <v>11</v>
      </c>
      <c r="H336" t="s">
        <v>1186</v>
      </c>
      <c r="I336">
        <v>1</v>
      </c>
      <c r="J336" t="s">
        <v>374</v>
      </c>
      <c r="K336" t="s">
        <v>2850</v>
      </c>
      <c r="L336" t="str">
        <f t="shared" ref="L336" si="16">_xlfn.CONCAT(D336:E336,J336)</f>
        <v>3531-21FLSUW 135050</v>
      </c>
      <c r="M336" t="s">
        <v>1216</v>
      </c>
      <c r="N336">
        <v>30.073025680000001</v>
      </c>
      <c r="O336">
        <v>-82.677306880000003</v>
      </c>
      <c r="P336">
        <v>1</v>
      </c>
      <c r="Q336" t="s">
        <v>2614</v>
      </c>
      <c r="R336" t="s">
        <v>2691</v>
      </c>
    </row>
    <row r="337" spans="1:18" x14ac:dyDescent="0.25">
      <c r="A337" t="s">
        <v>233</v>
      </c>
      <c r="B337" t="s">
        <v>2686</v>
      </c>
      <c r="C337" t="s">
        <v>1387</v>
      </c>
      <c r="D337" s="53" t="s">
        <v>373</v>
      </c>
      <c r="E337" t="s">
        <v>9</v>
      </c>
      <c r="F337" t="s">
        <v>10</v>
      </c>
      <c r="G337" t="s">
        <v>11</v>
      </c>
      <c r="H337" t="s">
        <v>153</v>
      </c>
      <c r="I337">
        <v>6</v>
      </c>
      <c r="J337" t="s">
        <v>374</v>
      </c>
      <c r="K337" t="s">
        <v>2850</v>
      </c>
      <c r="L337" t="str">
        <f t="shared" si="15"/>
        <v>3531-21FLSUW 135050</v>
      </c>
      <c r="M337" t="s">
        <v>1216</v>
      </c>
      <c r="N337">
        <v>30.073025680000001</v>
      </c>
      <c r="O337">
        <v>-82.677306880000003</v>
      </c>
      <c r="P337">
        <v>1</v>
      </c>
      <c r="Q337" t="s">
        <v>2614</v>
      </c>
      <c r="R337" t="s">
        <v>2691</v>
      </c>
    </row>
    <row r="338" spans="1:18" x14ac:dyDescent="0.25">
      <c r="A338" t="s">
        <v>233</v>
      </c>
      <c r="B338" t="s">
        <v>234</v>
      </c>
      <c r="C338" t="s">
        <v>1387</v>
      </c>
      <c r="D338" s="53" t="s">
        <v>373</v>
      </c>
      <c r="E338" t="s">
        <v>9</v>
      </c>
      <c r="F338" t="s">
        <v>10</v>
      </c>
      <c r="G338" t="s">
        <v>11</v>
      </c>
      <c r="H338" t="s">
        <v>73</v>
      </c>
      <c r="I338">
        <v>6</v>
      </c>
      <c r="J338" t="s">
        <v>374</v>
      </c>
      <c r="K338" t="s">
        <v>2850</v>
      </c>
      <c r="L338" t="str">
        <f t="shared" si="15"/>
        <v>3531-21FLSUW 135050</v>
      </c>
      <c r="M338" t="s">
        <v>1216</v>
      </c>
      <c r="N338">
        <v>30.073025680000001</v>
      </c>
      <c r="O338">
        <v>-82.677306880000003</v>
      </c>
      <c r="P338">
        <v>0</v>
      </c>
      <c r="Q338" t="s">
        <v>2614</v>
      </c>
      <c r="R338" t="s">
        <v>2691</v>
      </c>
    </row>
    <row r="339" spans="1:18" x14ac:dyDescent="0.25">
      <c r="A339" t="s">
        <v>233</v>
      </c>
      <c r="B339" t="s">
        <v>234</v>
      </c>
      <c r="C339" t="s">
        <v>1387</v>
      </c>
      <c r="D339" s="53" t="s">
        <v>373</v>
      </c>
      <c r="E339" t="s">
        <v>9</v>
      </c>
      <c r="F339" t="s">
        <v>10</v>
      </c>
      <c r="G339" t="s">
        <v>11</v>
      </c>
      <c r="H339" t="s">
        <v>85</v>
      </c>
      <c r="I339">
        <v>6</v>
      </c>
      <c r="J339" t="s">
        <v>374</v>
      </c>
      <c r="K339" t="s">
        <v>2850</v>
      </c>
      <c r="L339" t="str">
        <f t="shared" si="15"/>
        <v>3531-21FLSUW 135050</v>
      </c>
      <c r="M339" t="s">
        <v>1216</v>
      </c>
      <c r="N339">
        <v>30.073025680000001</v>
      </c>
      <c r="O339">
        <v>-82.677306880000003</v>
      </c>
      <c r="P339">
        <v>0</v>
      </c>
      <c r="Q339" t="s">
        <v>2614</v>
      </c>
      <c r="R339" t="s">
        <v>2691</v>
      </c>
    </row>
    <row r="340" spans="1:18" x14ac:dyDescent="0.25">
      <c r="A340" t="s">
        <v>233</v>
      </c>
      <c r="B340" t="s">
        <v>234</v>
      </c>
      <c r="C340" t="s">
        <v>1388</v>
      </c>
      <c r="D340" s="53" t="s">
        <v>336</v>
      </c>
      <c r="E340" t="s">
        <v>9</v>
      </c>
      <c r="F340" t="s">
        <v>10</v>
      </c>
      <c r="G340" t="s">
        <v>11</v>
      </c>
      <c r="H340" t="s">
        <v>97</v>
      </c>
      <c r="I340">
        <v>6</v>
      </c>
      <c r="J340" t="s">
        <v>337</v>
      </c>
      <c r="K340" t="s">
        <v>2173</v>
      </c>
      <c r="L340" t="str">
        <f t="shared" si="15"/>
        <v>2225-21FLA   G4NE0297</v>
      </c>
      <c r="M340" t="s">
        <v>1208</v>
      </c>
      <c r="N340">
        <v>30.378453989</v>
      </c>
      <c r="O340">
        <v>-81.913484999999994</v>
      </c>
      <c r="P340">
        <v>0</v>
      </c>
      <c r="Q340" t="s">
        <v>2613</v>
      </c>
      <c r="R340" t="s">
        <v>2690</v>
      </c>
    </row>
    <row r="341" spans="1:18" x14ac:dyDescent="0.25">
      <c r="A341" t="s">
        <v>233</v>
      </c>
      <c r="B341" t="s">
        <v>234</v>
      </c>
      <c r="C341" t="s">
        <v>1389</v>
      </c>
      <c r="D341" s="53" t="s">
        <v>342</v>
      </c>
      <c r="E341" t="s">
        <v>9</v>
      </c>
      <c r="F341" t="s">
        <v>10</v>
      </c>
      <c r="G341" t="s">
        <v>11</v>
      </c>
      <c r="H341" t="s">
        <v>86</v>
      </c>
      <c r="I341">
        <v>6</v>
      </c>
      <c r="J341" t="s">
        <v>343</v>
      </c>
      <c r="K341" t="s">
        <v>2174</v>
      </c>
      <c r="L341" t="str">
        <f t="shared" si="15"/>
        <v>2252-21FLA   20030692</v>
      </c>
      <c r="M341" t="s">
        <v>1208</v>
      </c>
      <c r="N341">
        <v>30.336749999999999</v>
      </c>
      <c r="O341">
        <v>-81.657472200000001</v>
      </c>
      <c r="P341">
        <v>0</v>
      </c>
      <c r="Q341" t="s">
        <v>2613</v>
      </c>
      <c r="R341" t="s">
        <v>2692</v>
      </c>
    </row>
    <row r="342" spans="1:18" x14ac:dyDescent="0.25">
      <c r="A342" t="s">
        <v>233</v>
      </c>
      <c r="B342" t="s">
        <v>234</v>
      </c>
      <c r="C342" t="s">
        <v>1389</v>
      </c>
      <c r="D342" s="53" t="s">
        <v>342</v>
      </c>
      <c r="E342" t="s">
        <v>9</v>
      </c>
      <c r="F342" t="s">
        <v>10</v>
      </c>
      <c r="G342" t="s">
        <v>11</v>
      </c>
      <c r="H342" t="s">
        <v>87</v>
      </c>
      <c r="I342">
        <v>6</v>
      </c>
      <c r="J342" t="s">
        <v>343</v>
      </c>
      <c r="K342" t="s">
        <v>2174</v>
      </c>
      <c r="L342" t="str">
        <f t="shared" si="15"/>
        <v>2252-21FLA   20030692</v>
      </c>
      <c r="M342" t="s">
        <v>1208</v>
      </c>
      <c r="N342">
        <v>30.336749999999999</v>
      </c>
      <c r="O342">
        <v>-81.657472200000001</v>
      </c>
      <c r="P342">
        <v>0</v>
      </c>
      <c r="Q342" t="s">
        <v>2613</v>
      </c>
      <c r="R342" t="s">
        <v>2692</v>
      </c>
    </row>
    <row r="343" spans="1:18" x14ac:dyDescent="0.25">
      <c r="A343" t="s">
        <v>233</v>
      </c>
      <c r="B343" t="s">
        <v>234</v>
      </c>
      <c r="C343" t="s">
        <v>1389</v>
      </c>
      <c r="D343" s="53" t="s">
        <v>342</v>
      </c>
      <c r="E343" t="s">
        <v>9</v>
      </c>
      <c r="F343" t="s">
        <v>10</v>
      </c>
      <c r="G343" t="s">
        <v>11</v>
      </c>
      <c r="H343" t="s">
        <v>88</v>
      </c>
      <c r="I343">
        <v>6</v>
      </c>
      <c r="J343" t="s">
        <v>343</v>
      </c>
      <c r="K343" t="s">
        <v>2174</v>
      </c>
      <c r="L343" t="str">
        <f t="shared" si="15"/>
        <v>2252-21FLA   20030692</v>
      </c>
      <c r="M343" t="s">
        <v>1208</v>
      </c>
      <c r="N343">
        <v>30.336749999999999</v>
      </c>
      <c r="O343">
        <v>-81.657472200000001</v>
      </c>
      <c r="P343">
        <v>0</v>
      </c>
      <c r="Q343" t="s">
        <v>2613</v>
      </c>
      <c r="R343" t="s">
        <v>2692</v>
      </c>
    </row>
    <row r="344" spans="1:18" x14ac:dyDescent="0.25">
      <c r="A344" t="s">
        <v>233</v>
      </c>
      <c r="B344" t="s">
        <v>234</v>
      </c>
      <c r="C344" t="s">
        <v>1390</v>
      </c>
      <c r="D344" s="53" t="s">
        <v>346</v>
      </c>
      <c r="E344" t="s">
        <v>9</v>
      </c>
      <c r="F344" t="s">
        <v>10</v>
      </c>
      <c r="G344" t="s">
        <v>11</v>
      </c>
      <c r="H344" t="s">
        <v>73</v>
      </c>
      <c r="I344">
        <v>6</v>
      </c>
      <c r="J344" t="s">
        <v>347</v>
      </c>
      <c r="K344" t="s">
        <v>2175</v>
      </c>
      <c r="L344" t="str">
        <f t="shared" si="15"/>
        <v>2321-21FLA   20030863</v>
      </c>
      <c r="M344" t="s">
        <v>1208</v>
      </c>
      <c r="N344">
        <v>30.253535500000002</v>
      </c>
      <c r="O344">
        <v>-81.640317100000004</v>
      </c>
      <c r="P344">
        <v>0</v>
      </c>
      <c r="Q344" t="s">
        <v>2613</v>
      </c>
      <c r="R344" t="s">
        <v>2692</v>
      </c>
    </row>
    <row r="345" spans="1:18" x14ac:dyDescent="0.25">
      <c r="A345" t="s">
        <v>233</v>
      </c>
      <c r="B345" t="s">
        <v>234</v>
      </c>
      <c r="C345" t="s">
        <v>1390</v>
      </c>
      <c r="D345" s="53" t="s">
        <v>346</v>
      </c>
      <c r="E345" t="s">
        <v>9</v>
      </c>
      <c r="F345" t="s">
        <v>10</v>
      </c>
      <c r="G345" t="s">
        <v>11</v>
      </c>
      <c r="H345" t="s">
        <v>85</v>
      </c>
      <c r="I345">
        <v>6</v>
      </c>
      <c r="J345" t="s">
        <v>347</v>
      </c>
      <c r="K345" t="s">
        <v>2175</v>
      </c>
      <c r="L345" t="str">
        <f t="shared" si="15"/>
        <v>2321-21FLA   20030863</v>
      </c>
      <c r="M345" t="s">
        <v>1208</v>
      </c>
      <c r="N345">
        <v>30.253535500000002</v>
      </c>
      <c r="O345">
        <v>-81.640317100000004</v>
      </c>
      <c r="P345">
        <v>0</v>
      </c>
      <c r="Q345" t="s">
        <v>2613</v>
      </c>
      <c r="R345" t="s">
        <v>2692</v>
      </c>
    </row>
    <row r="346" spans="1:18" x14ac:dyDescent="0.25">
      <c r="A346" t="s">
        <v>233</v>
      </c>
      <c r="B346" t="s">
        <v>234</v>
      </c>
      <c r="C346" t="s">
        <v>1391</v>
      </c>
      <c r="D346" s="53" t="s">
        <v>350</v>
      </c>
      <c r="E346" t="s">
        <v>9</v>
      </c>
      <c r="F346" t="s">
        <v>10</v>
      </c>
      <c r="G346" t="s">
        <v>11</v>
      </c>
      <c r="H346" t="s">
        <v>92</v>
      </c>
      <c r="I346">
        <v>6</v>
      </c>
      <c r="J346" t="s">
        <v>351</v>
      </c>
      <c r="K346" t="s">
        <v>2176</v>
      </c>
      <c r="L346" t="str">
        <f t="shared" ref="L346:L352" si="17">_xlfn.CONCAT(D346:E346,J346)</f>
        <v>2381-21FLA   20030852</v>
      </c>
      <c r="M346" t="s">
        <v>1208</v>
      </c>
      <c r="N346">
        <v>30.149261000999999</v>
      </c>
      <c r="O346">
        <v>-81.62818</v>
      </c>
      <c r="P346">
        <v>0</v>
      </c>
      <c r="Q346" t="s">
        <v>2613</v>
      </c>
      <c r="R346" t="s">
        <v>2692</v>
      </c>
    </row>
    <row r="347" spans="1:18" x14ac:dyDescent="0.25">
      <c r="A347" t="s">
        <v>233</v>
      </c>
      <c r="B347" t="s">
        <v>234</v>
      </c>
      <c r="C347" t="s">
        <v>1391</v>
      </c>
      <c r="D347" s="53" t="s">
        <v>350</v>
      </c>
      <c r="E347" t="s">
        <v>9</v>
      </c>
      <c r="F347" t="s">
        <v>10</v>
      </c>
      <c r="G347" t="s">
        <v>11</v>
      </c>
      <c r="H347" t="s">
        <v>358</v>
      </c>
      <c r="I347">
        <v>6</v>
      </c>
      <c r="J347" t="s">
        <v>351</v>
      </c>
      <c r="K347" t="s">
        <v>2176</v>
      </c>
      <c r="L347" t="str">
        <f t="shared" si="17"/>
        <v>2381-21FLA   20030852</v>
      </c>
      <c r="M347" t="s">
        <v>1208</v>
      </c>
      <c r="N347">
        <v>30.149261000999999</v>
      </c>
      <c r="O347">
        <v>-81.62818</v>
      </c>
      <c r="P347">
        <v>0</v>
      </c>
      <c r="Q347" t="s">
        <v>2613</v>
      </c>
      <c r="R347" t="s">
        <v>2692</v>
      </c>
    </row>
    <row r="348" spans="1:18" x14ac:dyDescent="0.25">
      <c r="A348" t="s">
        <v>233</v>
      </c>
      <c r="B348" t="s">
        <v>234</v>
      </c>
      <c r="C348" t="s">
        <v>1391</v>
      </c>
      <c r="D348" s="53" t="s">
        <v>350</v>
      </c>
      <c r="E348" t="s">
        <v>9</v>
      </c>
      <c r="F348" t="s">
        <v>10</v>
      </c>
      <c r="G348" t="s">
        <v>11</v>
      </c>
      <c r="H348" t="s">
        <v>359</v>
      </c>
      <c r="I348">
        <v>6</v>
      </c>
      <c r="J348" t="s">
        <v>351</v>
      </c>
      <c r="K348" t="s">
        <v>2176</v>
      </c>
      <c r="L348" t="str">
        <f t="shared" si="17"/>
        <v>2381-21FLA   20030852</v>
      </c>
      <c r="M348" t="s">
        <v>1208</v>
      </c>
      <c r="N348">
        <v>30.149261000999999</v>
      </c>
      <c r="O348">
        <v>-81.62818</v>
      </c>
      <c r="P348">
        <v>0</v>
      </c>
      <c r="Q348" t="s">
        <v>2613</v>
      </c>
      <c r="R348" t="s">
        <v>2692</v>
      </c>
    </row>
    <row r="349" spans="1:18" x14ac:dyDescent="0.25">
      <c r="A349" t="s">
        <v>233</v>
      </c>
      <c r="B349" t="s">
        <v>234</v>
      </c>
      <c r="C349" t="s">
        <v>1391</v>
      </c>
      <c r="D349" s="53" t="s">
        <v>350</v>
      </c>
      <c r="E349" t="s">
        <v>9</v>
      </c>
      <c r="F349" t="s">
        <v>10</v>
      </c>
      <c r="G349" t="s">
        <v>11</v>
      </c>
      <c r="H349" t="s">
        <v>2842</v>
      </c>
      <c r="I349">
        <v>6</v>
      </c>
      <c r="J349" t="s">
        <v>351</v>
      </c>
      <c r="K349" t="s">
        <v>2176</v>
      </c>
      <c r="L349" t="str">
        <f t="shared" si="17"/>
        <v>2381-21FLA   20030852</v>
      </c>
      <c r="M349" t="s">
        <v>1208</v>
      </c>
      <c r="N349">
        <v>30.149261000999999</v>
      </c>
      <c r="O349">
        <v>-81.62818</v>
      </c>
      <c r="P349">
        <v>0</v>
      </c>
      <c r="Q349" t="s">
        <v>2613</v>
      </c>
      <c r="R349" t="s">
        <v>2692</v>
      </c>
    </row>
    <row r="350" spans="1:18" x14ac:dyDescent="0.25">
      <c r="A350" t="s">
        <v>233</v>
      </c>
      <c r="B350" t="s">
        <v>234</v>
      </c>
      <c r="C350" t="s">
        <v>1391</v>
      </c>
      <c r="D350" s="53" t="s">
        <v>350</v>
      </c>
      <c r="E350" t="s">
        <v>9</v>
      </c>
      <c r="F350" t="s">
        <v>10</v>
      </c>
      <c r="G350" t="s">
        <v>11</v>
      </c>
      <c r="H350" t="s">
        <v>87</v>
      </c>
      <c r="I350">
        <v>6</v>
      </c>
      <c r="J350" t="s">
        <v>351</v>
      </c>
      <c r="K350" t="s">
        <v>2176</v>
      </c>
      <c r="L350" t="str">
        <f t="shared" si="17"/>
        <v>2381-21FLA   20030852</v>
      </c>
      <c r="M350" t="s">
        <v>1208</v>
      </c>
      <c r="N350">
        <v>30.149261000999999</v>
      </c>
      <c r="O350">
        <v>-81.62818</v>
      </c>
      <c r="P350">
        <v>0</v>
      </c>
      <c r="Q350" t="s">
        <v>2613</v>
      </c>
      <c r="R350" t="s">
        <v>2692</v>
      </c>
    </row>
    <row r="351" spans="1:18" x14ac:dyDescent="0.25">
      <c r="A351" t="s">
        <v>233</v>
      </c>
      <c r="B351" t="s">
        <v>234</v>
      </c>
      <c r="C351" t="s">
        <v>1391</v>
      </c>
      <c r="D351" s="53" t="s">
        <v>350</v>
      </c>
      <c r="E351" t="s">
        <v>9</v>
      </c>
      <c r="F351" t="s">
        <v>10</v>
      </c>
      <c r="G351" t="s">
        <v>11</v>
      </c>
      <c r="H351" t="s">
        <v>88</v>
      </c>
      <c r="I351">
        <v>6</v>
      </c>
      <c r="J351" t="s">
        <v>351</v>
      </c>
      <c r="K351" t="s">
        <v>2176</v>
      </c>
      <c r="L351" t="str">
        <f t="shared" si="17"/>
        <v>2381-21FLA   20030852</v>
      </c>
      <c r="M351" t="s">
        <v>1208</v>
      </c>
      <c r="N351">
        <v>30.149261000999999</v>
      </c>
      <c r="O351">
        <v>-81.62818</v>
      </c>
      <c r="P351">
        <v>0</v>
      </c>
      <c r="Q351" t="s">
        <v>2613</v>
      </c>
      <c r="R351" t="s">
        <v>2692</v>
      </c>
    </row>
    <row r="352" spans="1:18" x14ac:dyDescent="0.25">
      <c r="A352" t="s">
        <v>233</v>
      </c>
      <c r="B352" t="s">
        <v>234</v>
      </c>
      <c r="C352" t="s">
        <v>1391</v>
      </c>
      <c r="D352" s="53" t="s">
        <v>350</v>
      </c>
      <c r="E352" t="s">
        <v>9</v>
      </c>
      <c r="F352" t="s">
        <v>10</v>
      </c>
      <c r="G352" t="s">
        <v>11</v>
      </c>
      <c r="H352" t="s">
        <v>86</v>
      </c>
      <c r="I352">
        <v>6</v>
      </c>
      <c r="J352" t="s">
        <v>351</v>
      </c>
      <c r="K352" t="s">
        <v>2176</v>
      </c>
      <c r="L352" t="str">
        <f t="shared" si="17"/>
        <v>2381-21FLA   20030852</v>
      </c>
      <c r="M352" t="s">
        <v>1208</v>
      </c>
      <c r="N352">
        <v>30.149261000999999</v>
      </c>
      <c r="O352">
        <v>-81.62818</v>
      </c>
      <c r="P352">
        <v>0</v>
      </c>
      <c r="Q352" t="s">
        <v>2613</v>
      </c>
      <c r="R352" t="s">
        <v>2692</v>
      </c>
    </row>
    <row r="353" spans="1:18" x14ac:dyDescent="0.25">
      <c r="A353" t="s">
        <v>233</v>
      </c>
      <c r="B353" t="s">
        <v>234</v>
      </c>
      <c r="C353" t="s">
        <v>1391</v>
      </c>
      <c r="D353" s="53" t="s">
        <v>350</v>
      </c>
      <c r="E353" t="s">
        <v>9</v>
      </c>
      <c r="F353" t="s">
        <v>10</v>
      </c>
      <c r="G353" t="s">
        <v>11</v>
      </c>
      <c r="H353" t="s">
        <v>97</v>
      </c>
      <c r="I353">
        <v>6</v>
      </c>
      <c r="J353" t="s">
        <v>351</v>
      </c>
      <c r="K353" t="s">
        <v>2176</v>
      </c>
      <c r="L353" t="str">
        <f t="shared" si="15"/>
        <v>2381-21FLA   20030852</v>
      </c>
      <c r="M353" t="s">
        <v>1208</v>
      </c>
      <c r="N353">
        <v>30.149261000999999</v>
      </c>
      <c r="O353">
        <v>-81.62818</v>
      </c>
      <c r="P353">
        <v>0</v>
      </c>
      <c r="Q353" t="s">
        <v>2613</v>
      </c>
      <c r="R353" t="s">
        <v>2692</v>
      </c>
    </row>
    <row r="354" spans="1:18" x14ac:dyDescent="0.25">
      <c r="A354" t="s">
        <v>233</v>
      </c>
      <c r="B354" t="s">
        <v>234</v>
      </c>
      <c r="C354" t="s">
        <v>1392</v>
      </c>
      <c r="D354" s="53" t="s">
        <v>387</v>
      </c>
      <c r="E354" t="s">
        <v>9</v>
      </c>
      <c r="F354" t="s">
        <v>10</v>
      </c>
      <c r="G354" t="s">
        <v>11</v>
      </c>
      <c r="H354" t="s">
        <v>73</v>
      </c>
      <c r="I354">
        <v>6</v>
      </c>
      <c r="J354" t="s">
        <v>388</v>
      </c>
      <c r="K354" t="s">
        <v>2177</v>
      </c>
      <c r="L354" t="str">
        <f t="shared" si="15"/>
        <v>2203F-21FLA   G2NE1208</v>
      </c>
      <c r="M354" t="s">
        <v>1208</v>
      </c>
      <c r="N354">
        <v>30.427703001000001</v>
      </c>
      <c r="O354">
        <v>-81.696573999999998</v>
      </c>
      <c r="P354">
        <v>0</v>
      </c>
      <c r="Q354" t="s">
        <v>2613</v>
      </c>
      <c r="R354" t="s">
        <v>2692</v>
      </c>
    </row>
    <row r="355" spans="1:18" x14ac:dyDescent="0.25">
      <c r="A355" t="s">
        <v>233</v>
      </c>
      <c r="B355" t="s">
        <v>234</v>
      </c>
      <c r="C355" t="s">
        <v>1392</v>
      </c>
      <c r="D355" s="53" t="s">
        <v>387</v>
      </c>
      <c r="E355" t="s">
        <v>9</v>
      </c>
      <c r="F355" t="s">
        <v>10</v>
      </c>
      <c r="G355" t="s">
        <v>11</v>
      </c>
      <c r="H355" t="s">
        <v>85</v>
      </c>
      <c r="I355">
        <v>6</v>
      </c>
      <c r="J355" t="s">
        <v>388</v>
      </c>
      <c r="K355" t="s">
        <v>2177</v>
      </c>
      <c r="L355" t="str">
        <f t="shared" si="15"/>
        <v>2203F-21FLA   G2NE1208</v>
      </c>
      <c r="M355" t="s">
        <v>1208</v>
      </c>
      <c r="N355">
        <v>30.427703001000001</v>
      </c>
      <c r="O355">
        <v>-81.696573999999998</v>
      </c>
      <c r="P355">
        <v>0</v>
      </c>
      <c r="Q355" t="s">
        <v>2613</v>
      </c>
      <c r="R355" t="s">
        <v>2692</v>
      </c>
    </row>
    <row r="356" spans="1:18" x14ac:dyDescent="0.25">
      <c r="A356" t="s">
        <v>233</v>
      </c>
      <c r="B356" t="s">
        <v>234</v>
      </c>
      <c r="C356" t="s">
        <v>1393</v>
      </c>
      <c r="D356" s="53" t="s">
        <v>354</v>
      </c>
      <c r="E356" t="s">
        <v>9</v>
      </c>
      <c r="F356" t="s">
        <v>10</v>
      </c>
      <c r="G356" t="s">
        <v>11</v>
      </c>
      <c r="H356" t="s">
        <v>73</v>
      </c>
      <c r="I356">
        <v>6</v>
      </c>
      <c r="J356" t="s">
        <v>355</v>
      </c>
      <c r="K356" t="s">
        <v>2178</v>
      </c>
      <c r="L356" t="str">
        <f t="shared" si="15"/>
        <v>2577-21FLA   27010203</v>
      </c>
      <c r="M356" t="s">
        <v>1215</v>
      </c>
      <c r="N356">
        <v>29.632694399999998</v>
      </c>
      <c r="O356">
        <v>-81.311416600000001</v>
      </c>
      <c r="P356">
        <v>0</v>
      </c>
      <c r="Q356" t="s">
        <v>2613</v>
      </c>
      <c r="R356" t="s">
        <v>2688</v>
      </c>
    </row>
    <row r="357" spans="1:18" x14ac:dyDescent="0.25">
      <c r="A357" t="s">
        <v>233</v>
      </c>
      <c r="B357" t="s">
        <v>234</v>
      </c>
      <c r="C357" t="s">
        <v>1393</v>
      </c>
      <c r="D357" s="53" t="s">
        <v>354</v>
      </c>
      <c r="E357" t="s">
        <v>9</v>
      </c>
      <c r="F357" t="s">
        <v>10</v>
      </c>
      <c r="G357" t="s">
        <v>11</v>
      </c>
      <c r="H357" t="s">
        <v>97</v>
      </c>
      <c r="I357">
        <v>6</v>
      </c>
      <c r="J357" t="s">
        <v>355</v>
      </c>
      <c r="K357" t="s">
        <v>2178</v>
      </c>
      <c r="L357" t="str">
        <f t="shared" si="15"/>
        <v>2577-21FLA   27010203</v>
      </c>
      <c r="M357" t="s">
        <v>1215</v>
      </c>
      <c r="N357">
        <v>29.632694399999998</v>
      </c>
      <c r="O357">
        <v>-81.311416600000001</v>
      </c>
      <c r="P357">
        <v>0</v>
      </c>
      <c r="Q357" t="s">
        <v>2613</v>
      </c>
      <c r="R357" t="s">
        <v>2688</v>
      </c>
    </row>
    <row r="358" spans="1:18" x14ac:dyDescent="0.25">
      <c r="A358" t="s">
        <v>233</v>
      </c>
      <c r="B358" t="s">
        <v>234</v>
      </c>
      <c r="C358" t="s">
        <v>1394</v>
      </c>
      <c r="D358" s="53" t="s">
        <v>372</v>
      </c>
      <c r="E358" t="s">
        <v>9</v>
      </c>
      <c r="F358" t="s">
        <v>10</v>
      </c>
      <c r="G358" t="s">
        <v>11</v>
      </c>
      <c r="H358" t="s">
        <v>358</v>
      </c>
      <c r="I358">
        <v>6</v>
      </c>
      <c r="J358" t="s">
        <v>2848</v>
      </c>
      <c r="K358" t="s">
        <v>2849</v>
      </c>
      <c r="L358" t="str">
        <f t="shared" ref="L358:L363" si="18">_xlfn.CONCAT(D358:E358,J358)</f>
        <v>3389-21FLA   21020018</v>
      </c>
      <c r="M358" t="s">
        <v>1217</v>
      </c>
      <c r="N358">
        <v>30.398583299999999</v>
      </c>
      <c r="O358">
        <v>-82.933555600000005</v>
      </c>
      <c r="P358">
        <v>0</v>
      </c>
      <c r="Q358" t="s">
        <v>2613</v>
      </c>
      <c r="R358" t="s">
        <v>2691</v>
      </c>
    </row>
    <row r="359" spans="1:18" x14ac:dyDescent="0.25">
      <c r="A359" t="s">
        <v>233</v>
      </c>
      <c r="B359" t="s">
        <v>234</v>
      </c>
      <c r="C359" t="s">
        <v>1394</v>
      </c>
      <c r="D359" s="53" t="s">
        <v>372</v>
      </c>
      <c r="E359" t="s">
        <v>9</v>
      </c>
      <c r="F359" t="s">
        <v>10</v>
      </c>
      <c r="G359" t="s">
        <v>11</v>
      </c>
      <c r="H359" t="s">
        <v>359</v>
      </c>
      <c r="I359">
        <v>6</v>
      </c>
      <c r="J359" t="s">
        <v>2848</v>
      </c>
      <c r="K359" t="s">
        <v>2849</v>
      </c>
      <c r="L359" t="str">
        <f t="shared" si="18"/>
        <v>3389-21FLA   21020018</v>
      </c>
      <c r="M359" t="s">
        <v>1217</v>
      </c>
      <c r="N359">
        <v>30.398583299999999</v>
      </c>
      <c r="O359">
        <v>-82.933555600000005</v>
      </c>
      <c r="P359">
        <v>0</v>
      </c>
      <c r="Q359" t="s">
        <v>2613</v>
      </c>
      <c r="R359" t="s">
        <v>2691</v>
      </c>
    </row>
    <row r="360" spans="1:18" x14ac:dyDescent="0.25">
      <c r="A360" t="s">
        <v>233</v>
      </c>
      <c r="B360" t="s">
        <v>234</v>
      </c>
      <c r="C360" t="s">
        <v>1394</v>
      </c>
      <c r="D360" s="53" t="s">
        <v>372</v>
      </c>
      <c r="E360" t="s">
        <v>9</v>
      </c>
      <c r="F360" t="s">
        <v>10</v>
      </c>
      <c r="G360" t="s">
        <v>11</v>
      </c>
      <c r="H360" t="s">
        <v>2842</v>
      </c>
      <c r="I360">
        <v>6</v>
      </c>
      <c r="J360" t="s">
        <v>2848</v>
      </c>
      <c r="K360" t="s">
        <v>2849</v>
      </c>
      <c r="L360" t="str">
        <f t="shared" si="18"/>
        <v>3389-21FLA   21020018</v>
      </c>
      <c r="M360" t="s">
        <v>1217</v>
      </c>
      <c r="N360">
        <v>30.398583299999999</v>
      </c>
      <c r="O360">
        <v>-82.933555600000005</v>
      </c>
      <c r="P360">
        <v>0</v>
      </c>
      <c r="Q360" t="s">
        <v>2613</v>
      </c>
      <c r="R360" t="s">
        <v>2691</v>
      </c>
    </row>
    <row r="361" spans="1:18" x14ac:dyDescent="0.25">
      <c r="A361" t="s">
        <v>233</v>
      </c>
      <c r="B361" t="s">
        <v>234</v>
      </c>
      <c r="C361" t="s">
        <v>1394</v>
      </c>
      <c r="D361" s="53" t="s">
        <v>372</v>
      </c>
      <c r="E361" t="s">
        <v>9</v>
      </c>
      <c r="F361" t="s">
        <v>10</v>
      </c>
      <c r="G361" t="s">
        <v>11</v>
      </c>
      <c r="H361" t="s">
        <v>87</v>
      </c>
      <c r="I361">
        <v>6</v>
      </c>
      <c r="J361" t="s">
        <v>2848</v>
      </c>
      <c r="K361" t="s">
        <v>2849</v>
      </c>
      <c r="L361" t="str">
        <f t="shared" si="18"/>
        <v>3389-21FLA   21020018</v>
      </c>
      <c r="M361" t="s">
        <v>1217</v>
      </c>
      <c r="N361">
        <v>30.398583299999999</v>
      </c>
      <c r="O361">
        <v>-82.933555600000005</v>
      </c>
      <c r="P361">
        <v>0</v>
      </c>
      <c r="Q361" t="s">
        <v>2613</v>
      </c>
      <c r="R361" t="s">
        <v>2691</v>
      </c>
    </row>
    <row r="362" spans="1:18" x14ac:dyDescent="0.25">
      <c r="A362" t="s">
        <v>233</v>
      </c>
      <c r="B362" t="s">
        <v>234</v>
      </c>
      <c r="C362" t="s">
        <v>1394</v>
      </c>
      <c r="D362" s="53" t="s">
        <v>372</v>
      </c>
      <c r="E362" t="s">
        <v>9</v>
      </c>
      <c r="F362" t="s">
        <v>10</v>
      </c>
      <c r="G362" t="s">
        <v>11</v>
      </c>
      <c r="H362" t="s">
        <v>88</v>
      </c>
      <c r="I362">
        <v>6</v>
      </c>
      <c r="J362" t="s">
        <v>2848</v>
      </c>
      <c r="K362" t="s">
        <v>2849</v>
      </c>
      <c r="L362" t="str">
        <f t="shared" si="18"/>
        <v>3389-21FLA   21020018</v>
      </c>
      <c r="M362" t="s">
        <v>1217</v>
      </c>
      <c r="N362">
        <v>30.398583299999999</v>
      </c>
      <c r="O362">
        <v>-82.933555600000005</v>
      </c>
      <c r="P362">
        <v>0</v>
      </c>
      <c r="Q362" t="s">
        <v>2613</v>
      </c>
      <c r="R362" t="s">
        <v>2691</v>
      </c>
    </row>
    <row r="363" spans="1:18" x14ac:dyDescent="0.25">
      <c r="A363" t="s">
        <v>233</v>
      </c>
      <c r="B363" t="s">
        <v>234</v>
      </c>
      <c r="C363" t="s">
        <v>1394</v>
      </c>
      <c r="D363" s="53" t="s">
        <v>372</v>
      </c>
      <c r="E363" t="s">
        <v>9</v>
      </c>
      <c r="F363" t="s">
        <v>10</v>
      </c>
      <c r="G363" t="s">
        <v>11</v>
      </c>
      <c r="H363" t="s">
        <v>86</v>
      </c>
      <c r="I363">
        <v>6</v>
      </c>
      <c r="J363" t="s">
        <v>2848</v>
      </c>
      <c r="K363" t="s">
        <v>2849</v>
      </c>
      <c r="L363" t="str">
        <f t="shared" si="18"/>
        <v>3389-21FLA   21020018</v>
      </c>
      <c r="M363" t="s">
        <v>1217</v>
      </c>
      <c r="N363">
        <v>30.398583299999999</v>
      </c>
      <c r="O363">
        <v>-82.933555600000005</v>
      </c>
      <c r="P363">
        <v>0</v>
      </c>
      <c r="Q363" t="s">
        <v>2613</v>
      </c>
      <c r="R363" t="s">
        <v>2691</v>
      </c>
    </row>
    <row r="364" spans="1:18" x14ac:dyDescent="0.25">
      <c r="A364" t="s">
        <v>233</v>
      </c>
      <c r="B364" t="s">
        <v>234</v>
      </c>
      <c r="C364" t="s">
        <v>1394</v>
      </c>
      <c r="D364" s="53" t="s">
        <v>372</v>
      </c>
      <c r="E364" t="s">
        <v>9</v>
      </c>
      <c r="F364" t="s">
        <v>10</v>
      </c>
      <c r="G364" t="s">
        <v>11</v>
      </c>
      <c r="H364" t="s">
        <v>73</v>
      </c>
      <c r="I364">
        <v>6</v>
      </c>
      <c r="J364" t="s">
        <v>2848</v>
      </c>
      <c r="K364" t="s">
        <v>2849</v>
      </c>
      <c r="L364" t="str">
        <f t="shared" si="15"/>
        <v>3389-21FLA   21020018</v>
      </c>
      <c r="M364" t="s">
        <v>1217</v>
      </c>
      <c r="N364">
        <v>30.398583299999999</v>
      </c>
      <c r="O364">
        <v>-82.933555600000005</v>
      </c>
      <c r="P364">
        <v>0</v>
      </c>
      <c r="Q364" t="s">
        <v>2613</v>
      </c>
      <c r="R364" t="s">
        <v>2691</v>
      </c>
    </row>
    <row r="365" spans="1:18" x14ac:dyDescent="0.25">
      <c r="A365" t="s">
        <v>233</v>
      </c>
      <c r="B365" t="s">
        <v>234</v>
      </c>
      <c r="C365" t="s">
        <v>1394</v>
      </c>
      <c r="D365" s="53" t="s">
        <v>372</v>
      </c>
      <c r="E365" t="s">
        <v>9</v>
      </c>
      <c r="F365" t="s">
        <v>10</v>
      </c>
      <c r="G365" t="s">
        <v>11</v>
      </c>
      <c r="H365" t="s">
        <v>91</v>
      </c>
      <c r="I365">
        <v>6</v>
      </c>
      <c r="J365" t="s">
        <v>2848</v>
      </c>
      <c r="K365" t="s">
        <v>2849</v>
      </c>
      <c r="L365" t="str">
        <f t="shared" si="15"/>
        <v>3389-21FLA   21020018</v>
      </c>
      <c r="M365" t="s">
        <v>1217</v>
      </c>
      <c r="N365">
        <v>30.398583299999999</v>
      </c>
      <c r="O365">
        <v>-82.933555600000005</v>
      </c>
      <c r="P365">
        <v>0</v>
      </c>
      <c r="Q365" t="s">
        <v>2613</v>
      </c>
      <c r="R365" t="s">
        <v>2691</v>
      </c>
    </row>
    <row r="366" spans="1:18" x14ac:dyDescent="0.25">
      <c r="A366" t="s">
        <v>233</v>
      </c>
      <c r="B366" t="s">
        <v>234</v>
      </c>
      <c r="C366" t="s">
        <v>1394</v>
      </c>
      <c r="D366" s="53" t="s">
        <v>372</v>
      </c>
      <c r="E366" t="s">
        <v>9</v>
      </c>
      <c r="F366" t="s">
        <v>10</v>
      </c>
      <c r="G366" t="s">
        <v>11</v>
      </c>
      <c r="H366" t="s">
        <v>85</v>
      </c>
      <c r="I366">
        <v>6</v>
      </c>
      <c r="J366" t="s">
        <v>2848</v>
      </c>
      <c r="K366" t="s">
        <v>2849</v>
      </c>
      <c r="L366" t="str">
        <f t="shared" si="15"/>
        <v>3389-21FLA   21020018</v>
      </c>
      <c r="M366" t="s">
        <v>1217</v>
      </c>
      <c r="N366">
        <v>30.398583299999999</v>
      </c>
      <c r="O366">
        <v>-82.933555600000005</v>
      </c>
      <c r="P366">
        <v>0</v>
      </c>
      <c r="Q366" t="s">
        <v>2613</v>
      </c>
      <c r="R366" t="s">
        <v>2691</v>
      </c>
    </row>
    <row r="367" spans="1:18" x14ac:dyDescent="0.25">
      <c r="A367" t="s">
        <v>233</v>
      </c>
      <c r="B367" t="s">
        <v>234</v>
      </c>
      <c r="C367" t="s">
        <v>1394</v>
      </c>
      <c r="D367" s="53" t="s">
        <v>372</v>
      </c>
      <c r="E367" t="s">
        <v>9</v>
      </c>
      <c r="F367" t="s">
        <v>10</v>
      </c>
      <c r="G367" t="s">
        <v>11</v>
      </c>
      <c r="H367" t="s">
        <v>92</v>
      </c>
      <c r="I367">
        <v>6</v>
      </c>
      <c r="J367" t="s">
        <v>2848</v>
      </c>
      <c r="K367" t="s">
        <v>2849</v>
      </c>
      <c r="L367" t="str">
        <f t="shared" si="15"/>
        <v>3389-21FLA   21020018</v>
      </c>
      <c r="M367" t="s">
        <v>1217</v>
      </c>
      <c r="N367">
        <v>30.398583299999999</v>
      </c>
      <c r="O367">
        <v>-82.933555600000005</v>
      </c>
      <c r="P367">
        <v>0</v>
      </c>
      <c r="Q367" t="s">
        <v>2613</v>
      </c>
      <c r="R367" t="s">
        <v>2691</v>
      </c>
    </row>
    <row r="368" spans="1:18" x14ac:dyDescent="0.25">
      <c r="A368" t="s">
        <v>233</v>
      </c>
      <c r="B368" t="s">
        <v>234</v>
      </c>
      <c r="C368" t="s">
        <v>1371</v>
      </c>
      <c r="D368" s="53" t="s">
        <v>382</v>
      </c>
      <c r="E368" t="s">
        <v>9</v>
      </c>
      <c r="F368" t="s">
        <v>10</v>
      </c>
      <c r="G368" t="s">
        <v>11</v>
      </c>
      <c r="H368" t="s">
        <v>73</v>
      </c>
      <c r="I368">
        <v>6</v>
      </c>
      <c r="J368" t="s">
        <v>2852</v>
      </c>
      <c r="K368" t="s">
        <v>2179</v>
      </c>
      <c r="L368" t="str">
        <f t="shared" si="15"/>
        <v>3747-21FLA   23020032</v>
      </c>
      <c r="M368" t="s">
        <v>1219</v>
      </c>
      <c r="N368">
        <v>29.446379990000001</v>
      </c>
      <c r="O368">
        <v>-82.704882999999995</v>
      </c>
      <c r="P368">
        <v>1</v>
      </c>
      <c r="Q368" t="s">
        <v>2613</v>
      </c>
      <c r="R368" t="s">
        <v>2691</v>
      </c>
    </row>
    <row r="369" spans="1:18" x14ac:dyDescent="0.25">
      <c r="A369" t="s">
        <v>233</v>
      </c>
      <c r="B369" t="s">
        <v>234</v>
      </c>
      <c r="C369" t="s">
        <v>1371</v>
      </c>
      <c r="D369" s="53" t="s">
        <v>382</v>
      </c>
      <c r="E369" t="s">
        <v>9</v>
      </c>
      <c r="F369" t="s">
        <v>10</v>
      </c>
      <c r="G369" t="s">
        <v>11</v>
      </c>
      <c r="H369" t="s">
        <v>85</v>
      </c>
      <c r="I369">
        <v>6</v>
      </c>
      <c r="J369" t="s">
        <v>2852</v>
      </c>
      <c r="K369" t="s">
        <v>2853</v>
      </c>
      <c r="L369" t="str">
        <f t="shared" si="15"/>
        <v>3747-21FLA   23020032</v>
      </c>
      <c r="M369" t="s">
        <v>1219</v>
      </c>
      <c r="N369">
        <v>29.446383001000001</v>
      </c>
      <c r="O369">
        <v>-82.704883300000006</v>
      </c>
      <c r="P369">
        <v>0</v>
      </c>
      <c r="Q369" t="s">
        <v>2613</v>
      </c>
      <c r="R369" t="s">
        <v>2691</v>
      </c>
    </row>
    <row r="370" spans="1:18" x14ac:dyDescent="0.25">
      <c r="A370" t="s">
        <v>233</v>
      </c>
      <c r="B370" t="s">
        <v>234</v>
      </c>
      <c r="C370" t="s">
        <v>1380</v>
      </c>
      <c r="D370" s="53" t="s">
        <v>330</v>
      </c>
      <c r="E370" t="s">
        <v>9</v>
      </c>
      <c r="F370" t="s">
        <v>10</v>
      </c>
      <c r="G370" t="s">
        <v>11</v>
      </c>
      <c r="H370" t="s">
        <v>73</v>
      </c>
      <c r="I370">
        <v>6</v>
      </c>
      <c r="J370" t="s">
        <v>331</v>
      </c>
      <c r="K370" t="s">
        <v>2180</v>
      </c>
      <c r="L370" t="str">
        <f t="shared" si="15"/>
        <v>2153-21FLA   19021007</v>
      </c>
      <c r="M370" t="s">
        <v>1207</v>
      </c>
      <c r="N370">
        <v>30.574655499999999</v>
      </c>
      <c r="O370">
        <v>-81.820338800000002</v>
      </c>
      <c r="P370">
        <v>0</v>
      </c>
      <c r="Q370" t="s">
        <v>2613</v>
      </c>
      <c r="R370" t="s">
        <v>2690</v>
      </c>
    </row>
    <row r="371" spans="1:18" x14ac:dyDescent="0.25">
      <c r="A371" t="s">
        <v>233</v>
      </c>
      <c r="B371" t="s">
        <v>234</v>
      </c>
      <c r="C371" t="s">
        <v>1380</v>
      </c>
      <c r="D371" s="53" t="s">
        <v>330</v>
      </c>
      <c r="E371" t="s">
        <v>9</v>
      </c>
      <c r="F371" t="s">
        <v>10</v>
      </c>
      <c r="G371" t="s">
        <v>11</v>
      </c>
      <c r="H371" t="s">
        <v>85</v>
      </c>
      <c r="I371">
        <v>6</v>
      </c>
      <c r="J371" t="s">
        <v>331</v>
      </c>
      <c r="K371" t="s">
        <v>2180</v>
      </c>
      <c r="L371" t="str">
        <f t="shared" si="15"/>
        <v>2153-21FLA   19021007</v>
      </c>
      <c r="M371" t="s">
        <v>1207</v>
      </c>
      <c r="N371">
        <v>30.574655499999999</v>
      </c>
      <c r="O371">
        <v>-81.820338800000002</v>
      </c>
      <c r="P371">
        <v>0</v>
      </c>
      <c r="Q371" t="s">
        <v>2613</v>
      </c>
      <c r="R371" t="s">
        <v>2690</v>
      </c>
    </row>
    <row r="372" spans="1:18" x14ac:dyDescent="0.25">
      <c r="A372" t="s">
        <v>233</v>
      </c>
      <c r="B372" t="s">
        <v>234</v>
      </c>
      <c r="C372" t="s">
        <v>1312</v>
      </c>
      <c r="D372" s="53" t="s">
        <v>332</v>
      </c>
      <c r="E372" t="s">
        <v>9</v>
      </c>
      <c r="F372" t="s">
        <v>10</v>
      </c>
      <c r="G372" t="s">
        <v>11</v>
      </c>
      <c r="H372" t="s">
        <v>73</v>
      </c>
      <c r="I372">
        <v>6</v>
      </c>
      <c r="J372" t="s">
        <v>333</v>
      </c>
      <c r="K372" t="s">
        <v>2181</v>
      </c>
      <c r="L372" t="str">
        <f t="shared" si="15"/>
        <v>2156-21FLA   G4NE0288</v>
      </c>
      <c r="M372" t="s">
        <v>1207</v>
      </c>
      <c r="N372">
        <v>30.576654331</v>
      </c>
      <c r="O372">
        <v>-81.824458339000003</v>
      </c>
      <c r="P372">
        <v>0</v>
      </c>
      <c r="Q372" t="s">
        <v>2613</v>
      </c>
      <c r="R372" t="s">
        <v>2690</v>
      </c>
    </row>
    <row r="373" spans="1:18" x14ac:dyDescent="0.25">
      <c r="A373" t="s">
        <v>233</v>
      </c>
      <c r="B373" t="s">
        <v>234</v>
      </c>
      <c r="C373" t="s">
        <v>1312</v>
      </c>
      <c r="D373" s="53" t="s">
        <v>332</v>
      </c>
      <c r="E373" t="s">
        <v>9</v>
      </c>
      <c r="F373" t="s">
        <v>10</v>
      </c>
      <c r="G373" t="s">
        <v>11</v>
      </c>
      <c r="H373" t="s">
        <v>97</v>
      </c>
      <c r="I373">
        <v>6</v>
      </c>
      <c r="J373" t="s">
        <v>333</v>
      </c>
      <c r="K373" t="s">
        <v>2181</v>
      </c>
      <c r="L373" t="str">
        <f t="shared" si="15"/>
        <v>2156-21FLA   G4NE0288</v>
      </c>
      <c r="M373" t="s">
        <v>1207</v>
      </c>
      <c r="N373">
        <v>30.576654331</v>
      </c>
      <c r="O373">
        <v>-81.824458339000003</v>
      </c>
      <c r="P373">
        <v>0</v>
      </c>
      <c r="Q373" t="s">
        <v>2613</v>
      </c>
      <c r="R373" t="s">
        <v>2690</v>
      </c>
    </row>
    <row r="374" spans="1:18" x14ac:dyDescent="0.25">
      <c r="A374" t="s">
        <v>233</v>
      </c>
      <c r="B374" t="s">
        <v>234</v>
      </c>
      <c r="C374" t="s">
        <v>1395</v>
      </c>
      <c r="D374" s="53" t="s">
        <v>334</v>
      </c>
      <c r="E374" t="s">
        <v>9</v>
      </c>
      <c r="F374" t="s">
        <v>10</v>
      </c>
      <c r="G374" t="s">
        <v>11</v>
      </c>
      <c r="H374" t="s">
        <v>73</v>
      </c>
      <c r="I374">
        <v>6</v>
      </c>
      <c r="J374" t="s">
        <v>335</v>
      </c>
      <c r="K374" t="s">
        <v>2182</v>
      </c>
      <c r="L374" t="str">
        <f t="shared" si="15"/>
        <v>2178-21FLA   19010127</v>
      </c>
      <c r="M374" t="s">
        <v>1207</v>
      </c>
      <c r="N374">
        <v>30.516666600000001</v>
      </c>
      <c r="O374">
        <v>-81.992916600000001</v>
      </c>
      <c r="P374">
        <v>0</v>
      </c>
      <c r="Q374" t="s">
        <v>2613</v>
      </c>
      <c r="R374" t="s">
        <v>2690</v>
      </c>
    </row>
    <row r="375" spans="1:18" x14ac:dyDescent="0.25">
      <c r="A375" t="s">
        <v>233</v>
      </c>
      <c r="B375" t="s">
        <v>234</v>
      </c>
      <c r="C375" t="s">
        <v>1395</v>
      </c>
      <c r="D375" s="53" t="s">
        <v>334</v>
      </c>
      <c r="E375" t="s">
        <v>9</v>
      </c>
      <c r="F375" t="s">
        <v>10</v>
      </c>
      <c r="G375" t="s">
        <v>11</v>
      </c>
      <c r="H375" t="s">
        <v>97</v>
      </c>
      <c r="I375">
        <v>6</v>
      </c>
      <c r="J375" t="s">
        <v>335</v>
      </c>
      <c r="K375" t="s">
        <v>2182</v>
      </c>
      <c r="L375" t="str">
        <f t="shared" si="15"/>
        <v>2178-21FLA   19010127</v>
      </c>
      <c r="M375" t="s">
        <v>1207</v>
      </c>
      <c r="N375">
        <v>30.516666600000001</v>
      </c>
      <c r="O375">
        <v>-81.992916600000001</v>
      </c>
      <c r="P375">
        <v>0</v>
      </c>
      <c r="Q375" t="s">
        <v>2613</v>
      </c>
      <c r="R375" t="s">
        <v>2690</v>
      </c>
    </row>
    <row r="376" spans="1:18" x14ac:dyDescent="0.25">
      <c r="A376" t="s">
        <v>233</v>
      </c>
      <c r="B376" t="s">
        <v>234</v>
      </c>
      <c r="C376" t="s">
        <v>1386</v>
      </c>
      <c r="D376" s="53" t="s">
        <v>340</v>
      </c>
      <c r="E376" t="s">
        <v>9</v>
      </c>
      <c r="F376" t="s">
        <v>10</v>
      </c>
      <c r="G376" t="s">
        <v>11</v>
      </c>
      <c r="H376" t="s">
        <v>97</v>
      </c>
      <c r="I376">
        <v>6</v>
      </c>
      <c r="J376" t="s">
        <v>341</v>
      </c>
      <c r="K376" t="s">
        <v>2183</v>
      </c>
      <c r="L376" t="str">
        <f t="shared" si="15"/>
        <v>2245-21FLA   19010085</v>
      </c>
      <c r="M376" t="s">
        <v>1207</v>
      </c>
      <c r="N376">
        <v>30.300272001</v>
      </c>
      <c r="O376">
        <v>-82.030565999999993</v>
      </c>
      <c r="P376">
        <v>0</v>
      </c>
      <c r="Q376" t="s">
        <v>2613</v>
      </c>
      <c r="R376" t="s">
        <v>2690</v>
      </c>
    </row>
    <row r="377" spans="1:18" x14ac:dyDescent="0.25">
      <c r="A377" t="s">
        <v>233</v>
      </c>
      <c r="B377" t="s">
        <v>234</v>
      </c>
      <c r="C377" t="s">
        <v>1386</v>
      </c>
      <c r="D377" s="53" t="s">
        <v>340</v>
      </c>
      <c r="E377" t="s">
        <v>9</v>
      </c>
      <c r="F377" t="s">
        <v>10</v>
      </c>
      <c r="G377" t="s">
        <v>11</v>
      </c>
      <c r="H377" t="s">
        <v>85</v>
      </c>
      <c r="I377">
        <v>6</v>
      </c>
      <c r="J377" t="s">
        <v>341</v>
      </c>
      <c r="K377" t="s">
        <v>2183</v>
      </c>
      <c r="L377" t="str">
        <f t="shared" si="15"/>
        <v>2245-21FLA   19010085</v>
      </c>
      <c r="M377" t="s">
        <v>1207</v>
      </c>
      <c r="N377">
        <v>30.300272001</v>
      </c>
      <c r="O377">
        <v>-82.030565999999993</v>
      </c>
      <c r="P377">
        <v>0</v>
      </c>
      <c r="Q377" t="s">
        <v>2613</v>
      </c>
      <c r="R377" t="s">
        <v>2690</v>
      </c>
    </row>
    <row r="378" spans="1:18" x14ac:dyDescent="0.25">
      <c r="A378" t="s">
        <v>233</v>
      </c>
      <c r="B378" t="s">
        <v>234</v>
      </c>
      <c r="C378" t="s">
        <v>1396</v>
      </c>
      <c r="D378" s="53" t="s">
        <v>356</v>
      </c>
      <c r="E378" t="s">
        <v>9</v>
      </c>
      <c r="F378" t="s">
        <v>10</v>
      </c>
      <c r="G378" t="s">
        <v>11</v>
      </c>
      <c r="H378" t="s">
        <v>86</v>
      </c>
      <c r="I378">
        <v>6</v>
      </c>
      <c r="J378" t="s">
        <v>357</v>
      </c>
      <c r="K378" t="s">
        <v>2184</v>
      </c>
      <c r="L378" t="str">
        <f t="shared" si="15"/>
        <v>2592-21FLA   20030577</v>
      </c>
      <c r="M378" t="s">
        <v>1209</v>
      </c>
      <c r="N378">
        <v>29.646722</v>
      </c>
      <c r="O378">
        <v>-81.593305999999998</v>
      </c>
      <c r="P378">
        <v>0</v>
      </c>
      <c r="Q378" t="s">
        <v>2613</v>
      </c>
      <c r="R378" t="s">
        <v>2692</v>
      </c>
    </row>
    <row r="379" spans="1:18" x14ac:dyDescent="0.25">
      <c r="A379" t="s">
        <v>233</v>
      </c>
      <c r="B379" t="s">
        <v>234</v>
      </c>
      <c r="C379" t="s">
        <v>1396</v>
      </c>
      <c r="D379" s="53" t="s">
        <v>356</v>
      </c>
      <c r="E379" t="s">
        <v>9</v>
      </c>
      <c r="F379" t="s">
        <v>10</v>
      </c>
      <c r="G379" t="s">
        <v>11</v>
      </c>
      <c r="H379" t="s">
        <v>87</v>
      </c>
      <c r="I379">
        <v>6</v>
      </c>
      <c r="J379" t="s">
        <v>357</v>
      </c>
      <c r="K379" t="s">
        <v>2184</v>
      </c>
      <c r="L379" t="str">
        <f t="shared" si="15"/>
        <v>2592-21FLA   20030577</v>
      </c>
      <c r="M379" t="s">
        <v>1209</v>
      </c>
      <c r="N379">
        <v>29.646722</v>
      </c>
      <c r="O379">
        <v>-81.593305999999998</v>
      </c>
      <c r="P379">
        <v>0</v>
      </c>
      <c r="Q379" t="s">
        <v>2613</v>
      </c>
      <c r="R379" t="s">
        <v>2692</v>
      </c>
    </row>
    <row r="380" spans="1:18" x14ac:dyDescent="0.25">
      <c r="A380" t="s">
        <v>233</v>
      </c>
      <c r="B380" t="s">
        <v>234</v>
      </c>
      <c r="C380" t="s">
        <v>1396</v>
      </c>
      <c r="D380" s="53" t="s">
        <v>356</v>
      </c>
      <c r="E380" t="s">
        <v>9</v>
      </c>
      <c r="F380" t="s">
        <v>10</v>
      </c>
      <c r="G380" t="s">
        <v>11</v>
      </c>
      <c r="H380" t="s">
        <v>88</v>
      </c>
      <c r="I380">
        <v>6</v>
      </c>
      <c r="J380" t="s">
        <v>357</v>
      </c>
      <c r="K380" t="s">
        <v>2184</v>
      </c>
      <c r="L380" t="str">
        <f t="shared" si="15"/>
        <v>2592-21FLA   20030577</v>
      </c>
      <c r="M380" t="s">
        <v>1209</v>
      </c>
      <c r="N380">
        <v>29.646722</v>
      </c>
      <c r="O380">
        <v>-81.593305999999998</v>
      </c>
      <c r="P380">
        <v>0</v>
      </c>
      <c r="Q380" t="s">
        <v>2613</v>
      </c>
      <c r="R380" t="s">
        <v>2692</v>
      </c>
    </row>
    <row r="381" spans="1:18" x14ac:dyDescent="0.25">
      <c r="A381" t="s">
        <v>233</v>
      </c>
      <c r="B381" t="s">
        <v>234</v>
      </c>
      <c r="C381" t="s">
        <v>1396</v>
      </c>
      <c r="D381" s="53" t="s">
        <v>356</v>
      </c>
      <c r="E381" t="s">
        <v>9</v>
      </c>
      <c r="F381" t="s">
        <v>10</v>
      </c>
      <c r="G381" t="s">
        <v>11</v>
      </c>
      <c r="H381" t="s">
        <v>358</v>
      </c>
      <c r="I381">
        <v>6</v>
      </c>
      <c r="J381" t="s">
        <v>357</v>
      </c>
      <c r="K381" t="s">
        <v>2184</v>
      </c>
      <c r="L381" t="str">
        <f t="shared" si="15"/>
        <v>2592-21FLA   20030577</v>
      </c>
      <c r="M381" t="s">
        <v>1209</v>
      </c>
      <c r="N381">
        <v>29.646722</v>
      </c>
      <c r="O381">
        <v>-81.593305999999998</v>
      </c>
      <c r="P381">
        <v>0</v>
      </c>
      <c r="Q381" t="s">
        <v>2613</v>
      </c>
      <c r="R381" t="s">
        <v>2692</v>
      </c>
    </row>
    <row r="382" spans="1:18" x14ac:dyDescent="0.25">
      <c r="A382" t="s">
        <v>233</v>
      </c>
      <c r="B382" t="s">
        <v>234</v>
      </c>
      <c r="C382" t="s">
        <v>1396</v>
      </c>
      <c r="D382" s="53" t="s">
        <v>356</v>
      </c>
      <c r="E382" t="s">
        <v>9</v>
      </c>
      <c r="F382" t="s">
        <v>10</v>
      </c>
      <c r="G382" t="s">
        <v>11</v>
      </c>
      <c r="H382" t="s">
        <v>359</v>
      </c>
      <c r="I382">
        <v>6</v>
      </c>
      <c r="J382" t="s">
        <v>357</v>
      </c>
      <c r="K382" t="s">
        <v>2184</v>
      </c>
      <c r="L382" t="str">
        <f t="shared" si="15"/>
        <v>2592-21FLA   20030577</v>
      </c>
      <c r="M382" t="s">
        <v>1209</v>
      </c>
      <c r="N382">
        <v>29.646722</v>
      </c>
      <c r="O382">
        <v>-81.593305999999998</v>
      </c>
      <c r="P382">
        <v>0</v>
      </c>
      <c r="Q382" t="s">
        <v>2613</v>
      </c>
      <c r="R382" t="s">
        <v>2692</v>
      </c>
    </row>
    <row r="383" spans="1:18" x14ac:dyDescent="0.25">
      <c r="A383" t="s">
        <v>233</v>
      </c>
      <c r="B383" t="s">
        <v>234</v>
      </c>
      <c r="C383" t="s">
        <v>1397</v>
      </c>
      <c r="D383" s="53" t="s">
        <v>389</v>
      </c>
      <c r="E383" t="s">
        <v>9</v>
      </c>
      <c r="F383" t="s">
        <v>10</v>
      </c>
      <c r="G383" t="s">
        <v>11</v>
      </c>
      <c r="H383" t="s">
        <v>73</v>
      </c>
      <c r="I383">
        <v>6</v>
      </c>
      <c r="J383" t="s">
        <v>390</v>
      </c>
      <c r="K383" t="s">
        <v>2185</v>
      </c>
      <c r="L383" t="str">
        <f t="shared" si="15"/>
        <v>2535B-21FLA   27010050</v>
      </c>
      <c r="M383" t="s">
        <v>1206</v>
      </c>
      <c r="N383">
        <v>29.774583</v>
      </c>
      <c r="O383">
        <v>-81.316139000000007</v>
      </c>
      <c r="P383">
        <v>0</v>
      </c>
      <c r="Q383" t="s">
        <v>2613</v>
      </c>
      <c r="R383" t="s">
        <v>2688</v>
      </c>
    </row>
    <row r="384" spans="1:18" x14ac:dyDescent="0.25">
      <c r="A384" t="s">
        <v>233</v>
      </c>
      <c r="B384" t="s">
        <v>234</v>
      </c>
      <c r="C384" t="s">
        <v>1398</v>
      </c>
      <c r="D384" s="53" t="s">
        <v>391</v>
      </c>
      <c r="E384" t="s">
        <v>9</v>
      </c>
      <c r="F384" t="s">
        <v>10</v>
      </c>
      <c r="G384" t="s">
        <v>11</v>
      </c>
      <c r="H384" t="s">
        <v>73</v>
      </c>
      <c r="I384">
        <v>6</v>
      </c>
      <c r="J384" t="s">
        <v>392</v>
      </c>
      <c r="K384" t="s">
        <v>2186</v>
      </c>
      <c r="L384" t="str">
        <f t="shared" si="15"/>
        <v>2551B-21FLA   G5NE0599</v>
      </c>
      <c r="M384" t="s">
        <v>1206</v>
      </c>
      <c r="N384">
        <v>29.651649988999999</v>
      </c>
      <c r="O384">
        <v>-81.301405000000003</v>
      </c>
      <c r="P384">
        <v>0</v>
      </c>
      <c r="Q384" t="s">
        <v>2613</v>
      </c>
      <c r="R384" t="s">
        <v>2688</v>
      </c>
    </row>
    <row r="385" spans="1:18" x14ac:dyDescent="0.25">
      <c r="A385" t="s">
        <v>233</v>
      </c>
      <c r="B385" t="s">
        <v>234</v>
      </c>
      <c r="C385" t="s">
        <v>1399</v>
      </c>
      <c r="D385" s="53" t="s">
        <v>395</v>
      </c>
      <c r="E385" t="s">
        <v>9</v>
      </c>
      <c r="F385" t="s">
        <v>10</v>
      </c>
      <c r="G385" t="s">
        <v>11</v>
      </c>
      <c r="H385" t="s">
        <v>73</v>
      </c>
      <c r="I385">
        <v>6</v>
      </c>
      <c r="J385" t="s">
        <v>396</v>
      </c>
      <c r="K385" t="s">
        <v>2187</v>
      </c>
      <c r="L385" t="str">
        <f t="shared" ref="L385:L447" si="19">_xlfn.CONCAT(D385:E385,J385)</f>
        <v>3504A-21FLA   21020009</v>
      </c>
      <c r="M385" t="s">
        <v>1212</v>
      </c>
      <c r="N385">
        <v>30.004269001000001</v>
      </c>
      <c r="O385">
        <v>-82.572242000000003</v>
      </c>
      <c r="P385">
        <v>0</v>
      </c>
      <c r="Q385" t="s">
        <v>2614</v>
      </c>
      <c r="R385" t="s">
        <v>2691</v>
      </c>
    </row>
    <row r="386" spans="1:18" x14ac:dyDescent="0.25">
      <c r="A386" t="s">
        <v>233</v>
      </c>
      <c r="B386" t="s">
        <v>234</v>
      </c>
      <c r="C386" t="s">
        <v>1399</v>
      </c>
      <c r="D386" s="53" t="s">
        <v>395</v>
      </c>
      <c r="E386" t="s">
        <v>9</v>
      </c>
      <c r="F386" t="s">
        <v>10</v>
      </c>
      <c r="G386" t="s">
        <v>11</v>
      </c>
      <c r="H386" t="s">
        <v>97</v>
      </c>
      <c r="I386">
        <v>6</v>
      </c>
      <c r="J386" t="s">
        <v>396</v>
      </c>
      <c r="K386" t="s">
        <v>2187</v>
      </c>
      <c r="L386" t="str">
        <f t="shared" si="19"/>
        <v>3504A-21FLA   21020009</v>
      </c>
      <c r="M386" t="s">
        <v>1212</v>
      </c>
      <c r="N386">
        <v>30.004269001000001</v>
      </c>
      <c r="O386">
        <v>-82.572242000000003</v>
      </c>
      <c r="P386">
        <v>0</v>
      </c>
      <c r="Q386" t="s">
        <v>2614</v>
      </c>
      <c r="R386" t="s">
        <v>2691</v>
      </c>
    </row>
    <row r="387" spans="1:18" x14ac:dyDescent="0.25">
      <c r="A387" t="s">
        <v>233</v>
      </c>
      <c r="B387" t="s">
        <v>234</v>
      </c>
      <c r="C387" t="s">
        <v>1399</v>
      </c>
      <c r="D387" s="53" t="s">
        <v>395</v>
      </c>
      <c r="E387" t="s">
        <v>9</v>
      </c>
      <c r="F387" t="s">
        <v>10</v>
      </c>
      <c r="G387" t="s">
        <v>11</v>
      </c>
      <c r="H387" t="s">
        <v>86</v>
      </c>
      <c r="I387">
        <v>6</v>
      </c>
      <c r="J387" t="s">
        <v>396</v>
      </c>
      <c r="K387" t="s">
        <v>2187</v>
      </c>
      <c r="L387" t="str">
        <f t="shared" si="19"/>
        <v>3504A-21FLA   21020009</v>
      </c>
      <c r="M387" t="s">
        <v>1212</v>
      </c>
      <c r="N387">
        <v>30.004269001000001</v>
      </c>
      <c r="O387">
        <v>-82.572242000000003</v>
      </c>
      <c r="P387">
        <v>0</v>
      </c>
      <c r="Q387" t="s">
        <v>2614</v>
      </c>
      <c r="R387" t="s">
        <v>2691</v>
      </c>
    </row>
    <row r="388" spans="1:18" x14ac:dyDescent="0.25">
      <c r="A388" t="s">
        <v>233</v>
      </c>
      <c r="B388" t="s">
        <v>234</v>
      </c>
      <c r="C388" t="s">
        <v>1399</v>
      </c>
      <c r="D388" s="53" t="s">
        <v>395</v>
      </c>
      <c r="E388" t="s">
        <v>9</v>
      </c>
      <c r="F388" t="s">
        <v>10</v>
      </c>
      <c r="G388" t="s">
        <v>11</v>
      </c>
      <c r="H388" t="s">
        <v>87</v>
      </c>
      <c r="I388">
        <v>6</v>
      </c>
      <c r="J388" t="s">
        <v>396</v>
      </c>
      <c r="K388" t="s">
        <v>2187</v>
      </c>
      <c r="L388" t="str">
        <f t="shared" si="19"/>
        <v>3504A-21FLA   21020009</v>
      </c>
      <c r="M388" t="s">
        <v>1212</v>
      </c>
      <c r="N388">
        <v>30.004269001000001</v>
      </c>
      <c r="O388">
        <v>-82.572242000000003</v>
      </c>
      <c r="P388">
        <v>0</v>
      </c>
      <c r="Q388" t="s">
        <v>2614</v>
      </c>
      <c r="R388" t="s">
        <v>2691</v>
      </c>
    </row>
    <row r="389" spans="1:18" x14ac:dyDescent="0.25">
      <c r="A389" t="s">
        <v>233</v>
      </c>
      <c r="B389" t="s">
        <v>234</v>
      </c>
      <c r="C389" t="s">
        <v>1399</v>
      </c>
      <c r="D389" s="53" t="s">
        <v>395</v>
      </c>
      <c r="E389" t="s">
        <v>9</v>
      </c>
      <c r="F389" t="s">
        <v>10</v>
      </c>
      <c r="G389" t="s">
        <v>11</v>
      </c>
      <c r="H389" t="s">
        <v>88</v>
      </c>
      <c r="I389">
        <v>6</v>
      </c>
      <c r="J389" t="s">
        <v>396</v>
      </c>
      <c r="K389" t="s">
        <v>2187</v>
      </c>
      <c r="L389" t="str">
        <f t="shared" si="19"/>
        <v>3504A-21FLA   21020009</v>
      </c>
      <c r="M389" t="s">
        <v>1212</v>
      </c>
      <c r="N389">
        <v>30.004269001000001</v>
      </c>
      <c r="O389">
        <v>-82.572242000000003</v>
      </c>
      <c r="P389">
        <v>0</v>
      </c>
      <c r="Q389" t="s">
        <v>2614</v>
      </c>
      <c r="R389" t="s">
        <v>2691</v>
      </c>
    </row>
    <row r="390" spans="1:18" x14ac:dyDescent="0.25">
      <c r="A390" t="s">
        <v>80</v>
      </c>
      <c r="B390" t="s">
        <v>81</v>
      </c>
      <c r="C390" t="s">
        <v>1312</v>
      </c>
      <c r="D390" s="53" t="s">
        <v>360</v>
      </c>
      <c r="E390" t="s">
        <v>9</v>
      </c>
      <c r="F390" t="s">
        <v>10</v>
      </c>
      <c r="G390" t="s">
        <v>11</v>
      </c>
      <c r="H390" t="s">
        <v>358</v>
      </c>
      <c r="I390">
        <v>6</v>
      </c>
      <c r="J390" t="s">
        <v>361</v>
      </c>
      <c r="K390" t="s">
        <v>2188</v>
      </c>
      <c r="L390" t="str">
        <f t="shared" ref="L390:L395" si="20">_xlfn.CONCAT(D390:E390,J390)</f>
        <v>2641-21FLCEN G5CE0032</v>
      </c>
      <c r="M390" t="s">
        <v>1195</v>
      </c>
      <c r="N390">
        <v>29.3089361</v>
      </c>
      <c r="O390">
        <v>-81.1051444</v>
      </c>
      <c r="P390">
        <v>0</v>
      </c>
      <c r="Q390" t="s">
        <v>2614</v>
      </c>
      <c r="R390" t="s">
        <v>2688</v>
      </c>
    </row>
    <row r="391" spans="1:18" x14ac:dyDescent="0.25">
      <c r="A391" t="s">
        <v>80</v>
      </c>
      <c r="B391" t="s">
        <v>81</v>
      </c>
      <c r="C391" t="s">
        <v>1312</v>
      </c>
      <c r="D391" s="53" t="s">
        <v>360</v>
      </c>
      <c r="E391" t="s">
        <v>9</v>
      </c>
      <c r="F391" t="s">
        <v>10</v>
      </c>
      <c r="G391" t="s">
        <v>11</v>
      </c>
      <c r="H391" t="s">
        <v>359</v>
      </c>
      <c r="I391">
        <v>6</v>
      </c>
      <c r="J391" t="s">
        <v>361</v>
      </c>
      <c r="K391" t="s">
        <v>2188</v>
      </c>
      <c r="L391" t="str">
        <f t="shared" si="20"/>
        <v>2641-21FLCEN G5CE0032</v>
      </c>
      <c r="M391" t="s">
        <v>1195</v>
      </c>
      <c r="N391">
        <v>29.3089361</v>
      </c>
      <c r="O391">
        <v>-81.1051444</v>
      </c>
      <c r="P391">
        <v>0</v>
      </c>
      <c r="Q391" t="s">
        <v>2614</v>
      </c>
      <c r="R391" t="s">
        <v>2688</v>
      </c>
    </row>
    <row r="392" spans="1:18" x14ac:dyDescent="0.25">
      <c r="A392" t="s">
        <v>80</v>
      </c>
      <c r="B392" t="s">
        <v>81</v>
      </c>
      <c r="C392" t="s">
        <v>1312</v>
      </c>
      <c r="D392" s="53" t="s">
        <v>360</v>
      </c>
      <c r="E392" t="s">
        <v>9</v>
      </c>
      <c r="F392" t="s">
        <v>10</v>
      </c>
      <c r="G392" t="s">
        <v>11</v>
      </c>
      <c r="H392" t="s">
        <v>2842</v>
      </c>
      <c r="I392">
        <v>6</v>
      </c>
      <c r="J392" t="s">
        <v>361</v>
      </c>
      <c r="K392" t="s">
        <v>2188</v>
      </c>
      <c r="L392" t="str">
        <f t="shared" si="20"/>
        <v>2641-21FLCEN G5CE0032</v>
      </c>
      <c r="M392" t="s">
        <v>1195</v>
      </c>
      <c r="N392">
        <v>29.3089361</v>
      </c>
      <c r="O392">
        <v>-81.1051444</v>
      </c>
      <c r="P392">
        <v>0</v>
      </c>
      <c r="Q392" t="s">
        <v>2614</v>
      </c>
      <c r="R392" t="s">
        <v>2688</v>
      </c>
    </row>
    <row r="393" spans="1:18" x14ac:dyDescent="0.25">
      <c r="A393" t="s">
        <v>80</v>
      </c>
      <c r="B393" t="s">
        <v>81</v>
      </c>
      <c r="C393" t="s">
        <v>1312</v>
      </c>
      <c r="D393" s="53" t="s">
        <v>360</v>
      </c>
      <c r="E393" t="s">
        <v>9</v>
      </c>
      <c r="F393" t="s">
        <v>10</v>
      </c>
      <c r="G393" t="s">
        <v>11</v>
      </c>
      <c r="H393" t="s">
        <v>87</v>
      </c>
      <c r="I393">
        <v>6</v>
      </c>
      <c r="J393" t="s">
        <v>361</v>
      </c>
      <c r="K393" t="s">
        <v>2188</v>
      </c>
      <c r="L393" t="str">
        <f t="shared" si="20"/>
        <v>2641-21FLCEN G5CE0032</v>
      </c>
      <c r="M393" t="s">
        <v>1195</v>
      </c>
      <c r="N393">
        <v>29.3089361</v>
      </c>
      <c r="O393">
        <v>-81.1051444</v>
      </c>
      <c r="P393">
        <v>0</v>
      </c>
      <c r="Q393" t="s">
        <v>2614</v>
      </c>
      <c r="R393" t="s">
        <v>2688</v>
      </c>
    </row>
    <row r="394" spans="1:18" x14ac:dyDescent="0.25">
      <c r="A394" t="s">
        <v>80</v>
      </c>
      <c r="B394" t="s">
        <v>81</v>
      </c>
      <c r="C394" t="s">
        <v>1312</v>
      </c>
      <c r="D394" s="53" t="s">
        <v>360</v>
      </c>
      <c r="E394" t="s">
        <v>9</v>
      </c>
      <c r="F394" t="s">
        <v>10</v>
      </c>
      <c r="G394" t="s">
        <v>11</v>
      </c>
      <c r="H394" t="s">
        <v>88</v>
      </c>
      <c r="I394">
        <v>6</v>
      </c>
      <c r="J394" t="s">
        <v>361</v>
      </c>
      <c r="K394" t="s">
        <v>2188</v>
      </c>
      <c r="L394" t="str">
        <f t="shared" si="20"/>
        <v>2641-21FLCEN G5CE0032</v>
      </c>
      <c r="M394" t="s">
        <v>1195</v>
      </c>
      <c r="N394">
        <v>29.3089361</v>
      </c>
      <c r="O394">
        <v>-81.1051444</v>
      </c>
      <c r="P394">
        <v>0</v>
      </c>
      <c r="Q394" t="s">
        <v>2614</v>
      </c>
      <c r="R394" t="s">
        <v>2688</v>
      </c>
    </row>
    <row r="395" spans="1:18" x14ac:dyDescent="0.25">
      <c r="A395" t="s">
        <v>80</v>
      </c>
      <c r="B395" t="s">
        <v>81</v>
      </c>
      <c r="C395" t="s">
        <v>1312</v>
      </c>
      <c r="D395" s="53" t="s">
        <v>360</v>
      </c>
      <c r="E395" t="s">
        <v>9</v>
      </c>
      <c r="F395" t="s">
        <v>10</v>
      </c>
      <c r="G395" t="s">
        <v>11</v>
      </c>
      <c r="H395" t="s">
        <v>86</v>
      </c>
      <c r="I395">
        <v>6</v>
      </c>
      <c r="J395" t="s">
        <v>361</v>
      </c>
      <c r="K395" t="s">
        <v>2188</v>
      </c>
      <c r="L395" t="str">
        <f t="shared" si="20"/>
        <v>2641-21FLCEN G5CE0032</v>
      </c>
      <c r="M395" t="s">
        <v>1195</v>
      </c>
      <c r="N395">
        <v>29.3089361</v>
      </c>
      <c r="O395">
        <v>-81.1051444</v>
      </c>
      <c r="P395">
        <v>0</v>
      </c>
      <c r="Q395" t="s">
        <v>2614</v>
      </c>
      <c r="R395" t="s">
        <v>2688</v>
      </c>
    </row>
    <row r="396" spans="1:18" x14ac:dyDescent="0.25">
      <c r="A396" t="s">
        <v>80</v>
      </c>
      <c r="B396" t="s">
        <v>81</v>
      </c>
      <c r="C396" t="s">
        <v>1312</v>
      </c>
      <c r="D396" s="53" t="s">
        <v>360</v>
      </c>
      <c r="E396" t="s">
        <v>9</v>
      </c>
      <c r="F396" t="s">
        <v>10</v>
      </c>
      <c r="G396" t="s">
        <v>11</v>
      </c>
      <c r="H396" t="s">
        <v>73</v>
      </c>
      <c r="I396">
        <v>6</v>
      </c>
      <c r="J396" t="s">
        <v>361</v>
      </c>
      <c r="K396" t="s">
        <v>2188</v>
      </c>
      <c r="L396" t="str">
        <f t="shared" si="19"/>
        <v>2641-21FLCEN G5CE0032</v>
      </c>
      <c r="M396" t="s">
        <v>1195</v>
      </c>
      <c r="N396">
        <v>29.3089361</v>
      </c>
      <c r="O396">
        <v>-81.1051444</v>
      </c>
      <c r="P396">
        <v>0</v>
      </c>
      <c r="Q396" t="s">
        <v>2614</v>
      </c>
      <c r="R396" t="s">
        <v>2688</v>
      </c>
    </row>
    <row r="397" spans="1:18" x14ac:dyDescent="0.25">
      <c r="A397" t="s">
        <v>80</v>
      </c>
      <c r="B397" t="s">
        <v>81</v>
      </c>
      <c r="C397" t="s">
        <v>1312</v>
      </c>
      <c r="D397" s="53" t="s">
        <v>360</v>
      </c>
      <c r="E397" t="s">
        <v>9</v>
      </c>
      <c r="F397" t="s">
        <v>10</v>
      </c>
      <c r="G397" t="s">
        <v>11</v>
      </c>
      <c r="H397" t="s">
        <v>91</v>
      </c>
      <c r="I397">
        <v>6</v>
      </c>
      <c r="J397" t="s">
        <v>361</v>
      </c>
      <c r="K397" t="s">
        <v>2188</v>
      </c>
      <c r="L397" t="str">
        <f t="shared" si="19"/>
        <v>2641-21FLCEN G5CE0032</v>
      </c>
      <c r="M397" t="s">
        <v>1195</v>
      </c>
      <c r="N397">
        <v>29.3089361</v>
      </c>
      <c r="O397">
        <v>-81.1051444</v>
      </c>
      <c r="P397">
        <v>0</v>
      </c>
      <c r="Q397" t="s">
        <v>2614</v>
      </c>
      <c r="R397" t="s">
        <v>2688</v>
      </c>
    </row>
    <row r="398" spans="1:18" x14ac:dyDescent="0.25">
      <c r="A398" t="s">
        <v>80</v>
      </c>
      <c r="B398" t="s">
        <v>81</v>
      </c>
      <c r="C398" t="s">
        <v>1312</v>
      </c>
      <c r="D398" s="53" t="s">
        <v>360</v>
      </c>
      <c r="E398" t="s">
        <v>9</v>
      </c>
      <c r="F398" t="s">
        <v>10</v>
      </c>
      <c r="G398" t="s">
        <v>11</v>
      </c>
      <c r="H398" t="s">
        <v>92</v>
      </c>
      <c r="I398">
        <v>6</v>
      </c>
      <c r="J398" t="s">
        <v>361</v>
      </c>
      <c r="K398" t="s">
        <v>2188</v>
      </c>
      <c r="L398" t="str">
        <f t="shared" si="19"/>
        <v>2641-21FLCEN G5CE0032</v>
      </c>
      <c r="M398" t="s">
        <v>1195</v>
      </c>
      <c r="N398">
        <v>29.3089361</v>
      </c>
      <c r="O398">
        <v>-81.1051444</v>
      </c>
      <c r="P398">
        <v>0</v>
      </c>
      <c r="Q398" t="s">
        <v>2614</v>
      </c>
      <c r="R398" t="s">
        <v>2688</v>
      </c>
    </row>
    <row r="399" spans="1:18" x14ac:dyDescent="0.25">
      <c r="A399" t="s">
        <v>80</v>
      </c>
      <c r="B399" t="s">
        <v>81</v>
      </c>
      <c r="C399" t="s">
        <v>1400</v>
      </c>
      <c r="D399" s="53" t="s">
        <v>362</v>
      </c>
      <c r="E399" t="s">
        <v>9</v>
      </c>
      <c r="F399" t="s">
        <v>10</v>
      </c>
      <c r="G399" t="s">
        <v>11</v>
      </c>
      <c r="H399" t="s">
        <v>1186</v>
      </c>
      <c r="I399">
        <v>1</v>
      </c>
      <c r="J399" t="s">
        <v>363</v>
      </c>
      <c r="K399" t="s">
        <v>2189</v>
      </c>
      <c r="L399" t="str">
        <f t="shared" si="19"/>
        <v>2645-21FLCEN 27010068</v>
      </c>
      <c r="M399" t="s">
        <v>1195</v>
      </c>
      <c r="N399">
        <v>29.266969400000001</v>
      </c>
      <c r="O399">
        <v>-81.087561100000002</v>
      </c>
      <c r="P399">
        <v>1</v>
      </c>
      <c r="Q399" t="s">
        <v>2614</v>
      </c>
      <c r="R399" t="s">
        <v>2688</v>
      </c>
    </row>
    <row r="400" spans="1:18" x14ac:dyDescent="0.25">
      <c r="A400" t="s">
        <v>80</v>
      </c>
      <c r="B400" t="s">
        <v>81</v>
      </c>
      <c r="C400" t="s">
        <v>1400</v>
      </c>
      <c r="D400" s="53" t="s">
        <v>362</v>
      </c>
      <c r="E400" t="s">
        <v>9</v>
      </c>
      <c r="F400" t="s">
        <v>10</v>
      </c>
      <c r="G400" t="s">
        <v>11</v>
      </c>
      <c r="H400" t="s">
        <v>73</v>
      </c>
      <c r="I400">
        <v>6</v>
      </c>
      <c r="J400" t="s">
        <v>363</v>
      </c>
      <c r="K400" t="s">
        <v>2189</v>
      </c>
      <c r="L400" t="str">
        <f t="shared" si="19"/>
        <v>2645-21FLCEN 27010068</v>
      </c>
      <c r="M400" t="s">
        <v>1195</v>
      </c>
      <c r="N400">
        <v>29.266969400000001</v>
      </c>
      <c r="O400">
        <v>-81.087561100000002</v>
      </c>
      <c r="P400">
        <v>0</v>
      </c>
      <c r="Q400" t="s">
        <v>2614</v>
      </c>
      <c r="R400" t="s">
        <v>2688</v>
      </c>
    </row>
    <row r="401" spans="1:18" x14ac:dyDescent="0.25">
      <c r="A401" t="s">
        <v>80</v>
      </c>
      <c r="B401" t="s">
        <v>81</v>
      </c>
      <c r="C401" t="s">
        <v>1400</v>
      </c>
      <c r="D401" s="53" t="s">
        <v>362</v>
      </c>
      <c r="E401" t="s">
        <v>9</v>
      </c>
      <c r="F401" t="s">
        <v>10</v>
      </c>
      <c r="G401" t="s">
        <v>11</v>
      </c>
      <c r="H401" t="s">
        <v>85</v>
      </c>
      <c r="I401">
        <v>6</v>
      </c>
      <c r="J401" t="s">
        <v>363</v>
      </c>
      <c r="K401" t="s">
        <v>2189</v>
      </c>
      <c r="L401" t="str">
        <f t="shared" si="19"/>
        <v>2645-21FLCEN 27010068</v>
      </c>
      <c r="M401" t="s">
        <v>1195</v>
      </c>
      <c r="N401">
        <v>29.266969400000001</v>
      </c>
      <c r="O401">
        <v>-81.087561100000002</v>
      </c>
      <c r="P401">
        <v>0</v>
      </c>
      <c r="Q401" t="s">
        <v>2614</v>
      </c>
      <c r="R401" t="s">
        <v>2688</v>
      </c>
    </row>
    <row r="402" spans="1:18" x14ac:dyDescent="0.25">
      <c r="A402" t="s">
        <v>4</v>
      </c>
      <c r="B402" t="s">
        <v>68</v>
      </c>
      <c r="C402" t="s">
        <v>1401</v>
      </c>
      <c r="D402" s="53" t="s">
        <v>421</v>
      </c>
      <c r="E402" t="s">
        <v>422</v>
      </c>
      <c r="F402" t="s">
        <v>6</v>
      </c>
      <c r="G402" t="s">
        <v>272</v>
      </c>
      <c r="H402" t="s">
        <v>74</v>
      </c>
      <c r="I402">
        <v>6</v>
      </c>
      <c r="J402" t="s">
        <v>423</v>
      </c>
      <c r="K402" t="s">
        <v>2190</v>
      </c>
      <c r="L402" t="str">
        <f t="shared" si="19"/>
        <v>548ACENRL121FLPNS G4NW0029</v>
      </c>
      <c r="M402" t="s">
        <v>13</v>
      </c>
      <c r="N402">
        <v>30.508329989</v>
      </c>
      <c r="O402">
        <v>-87.141670000000005</v>
      </c>
      <c r="P402">
        <v>0</v>
      </c>
      <c r="Q402" t="s">
        <v>2613</v>
      </c>
      <c r="R402" t="s">
        <v>2690</v>
      </c>
    </row>
    <row r="403" spans="1:18" x14ac:dyDescent="0.25">
      <c r="A403" t="s">
        <v>4</v>
      </c>
      <c r="B403" t="s">
        <v>81</v>
      </c>
      <c r="C403" t="s">
        <v>1401</v>
      </c>
      <c r="D403" s="53" t="s">
        <v>421</v>
      </c>
      <c r="E403" t="s">
        <v>422</v>
      </c>
      <c r="F403" t="s">
        <v>6</v>
      </c>
      <c r="G403" t="s">
        <v>272</v>
      </c>
      <c r="H403" t="s">
        <v>407</v>
      </c>
      <c r="I403">
        <v>6</v>
      </c>
      <c r="J403" t="s">
        <v>423</v>
      </c>
      <c r="K403" t="s">
        <v>2190</v>
      </c>
      <c r="L403" t="str">
        <f t="shared" si="19"/>
        <v>548ACENRL121FLPNS G4NW0029</v>
      </c>
      <c r="M403" t="s">
        <v>13</v>
      </c>
      <c r="N403">
        <v>30.508329989</v>
      </c>
      <c r="O403">
        <v>-87.141670000000005</v>
      </c>
      <c r="P403">
        <v>0</v>
      </c>
      <c r="Q403" t="s">
        <v>2613</v>
      </c>
      <c r="R403" t="s">
        <v>2690</v>
      </c>
    </row>
    <row r="404" spans="1:18" x14ac:dyDescent="0.25">
      <c r="A404" t="s">
        <v>4</v>
      </c>
      <c r="B404" t="s">
        <v>68</v>
      </c>
      <c r="C404" t="s">
        <v>1401</v>
      </c>
      <c r="D404" s="53" t="s">
        <v>421</v>
      </c>
      <c r="E404" t="s">
        <v>422</v>
      </c>
      <c r="F404" t="s">
        <v>6</v>
      </c>
      <c r="G404" t="s">
        <v>272</v>
      </c>
      <c r="H404" t="s">
        <v>97</v>
      </c>
      <c r="I404">
        <v>6</v>
      </c>
      <c r="J404" t="s">
        <v>423</v>
      </c>
      <c r="K404" t="s">
        <v>2190</v>
      </c>
      <c r="L404" t="str">
        <f t="shared" si="19"/>
        <v>548ACENRL121FLPNS G4NW0029</v>
      </c>
      <c r="M404" t="s">
        <v>13</v>
      </c>
      <c r="N404">
        <v>30.508329989</v>
      </c>
      <c r="O404">
        <v>-87.141670000000005</v>
      </c>
      <c r="P404">
        <v>0</v>
      </c>
      <c r="Q404" t="s">
        <v>2613</v>
      </c>
      <c r="R404" t="s">
        <v>2690</v>
      </c>
    </row>
    <row r="405" spans="1:18" x14ac:dyDescent="0.25">
      <c r="A405" t="s">
        <v>4</v>
      </c>
      <c r="B405" t="s">
        <v>68</v>
      </c>
      <c r="C405" t="s">
        <v>1401</v>
      </c>
      <c r="D405" s="53" t="s">
        <v>421</v>
      </c>
      <c r="E405" t="s">
        <v>422</v>
      </c>
      <c r="F405" t="s">
        <v>6</v>
      </c>
      <c r="G405" t="s">
        <v>272</v>
      </c>
      <c r="H405" t="s">
        <v>85</v>
      </c>
      <c r="I405">
        <v>6</v>
      </c>
      <c r="J405" t="s">
        <v>423</v>
      </c>
      <c r="K405" t="s">
        <v>2190</v>
      </c>
      <c r="L405" t="str">
        <f t="shared" si="19"/>
        <v>548ACENRL121FLPNS G4NW0029</v>
      </c>
      <c r="M405" t="s">
        <v>13</v>
      </c>
      <c r="N405">
        <v>30.508329989</v>
      </c>
      <c r="O405">
        <v>-87.141670000000005</v>
      </c>
      <c r="P405">
        <v>0</v>
      </c>
      <c r="Q405" t="s">
        <v>2613</v>
      </c>
      <c r="R405" t="s">
        <v>2690</v>
      </c>
    </row>
    <row r="406" spans="1:18" x14ac:dyDescent="0.25">
      <c r="A406" t="s">
        <v>4</v>
      </c>
      <c r="B406" t="s">
        <v>68</v>
      </c>
      <c r="C406" t="s">
        <v>1402</v>
      </c>
      <c r="D406" s="53" t="s">
        <v>404</v>
      </c>
      <c r="E406" t="s">
        <v>405</v>
      </c>
      <c r="F406" t="s">
        <v>6</v>
      </c>
      <c r="G406" t="s">
        <v>272</v>
      </c>
      <c r="H406" t="s">
        <v>74</v>
      </c>
      <c r="I406">
        <v>6</v>
      </c>
      <c r="J406" t="s">
        <v>406</v>
      </c>
      <c r="K406" t="s">
        <v>2191</v>
      </c>
      <c r="L406" t="str">
        <f t="shared" si="19"/>
        <v>722ENRM821FLPNS G3NW0230</v>
      </c>
      <c r="M406" t="s">
        <v>24</v>
      </c>
      <c r="N406">
        <v>30.500959988999998</v>
      </c>
      <c r="O406">
        <v>-86.431129999999996</v>
      </c>
      <c r="P406">
        <v>0</v>
      </c>
      <c r="Q406" t="s">
        <v>2613</v>
      </c>
      <c r="R406" t="s">
        <v>2689</v>
      </c>
    </row>
    <row r="407" spans="1:18" x14ac:dyDescent="0.25">
      <c r="A407" t="s">
        <v>4</v>
      </c>
      <c r="B407" t="s">
        <v>81</v>
      </c>
      <c r="C407" t="s">
        <v>1402</v>
      </c>
      <c r="D407" s="53" t="s">
        <v>404</v>
      </c>
      <c r="E407" t="s">
        <v>405</v>
      </c>
      <c r="F407" t="s">
        <v>6</v>
      </c>
      <c r="G407" t="s">
        <v>272</v>
      </c>
      <c r="H407" t="s">
        <v>407</v>
      </c>
      <c r="I407">
        <v>6</v>
      </c>
      <c r="J407" t="s">
        <v>406</v>
      </c>
      <c r="K407" t="s">
        <v>2191</v>
      </c>
      <c r="L407" t="str">
        <f t="shared" si="19"/>
        <v>722ENRM821FLPNS G3NW0230</v>
      </c>
      <c r="M407" t="s">
        <v>24</v>
      </c>
      <c r="N407">
        <v>30.500959988999998</v>
      </c>
      <c r="O407">
        <v>-86.431129999999996</v>
      </c>
      <c r="P407">
        <v>0</v>
      </c>
      <c r="Q407" t="s">
        <v>2613</v>
      </c>
      <c r="R407" t="s">
        <v>2689</v>
      </c>
    </row>
    <row r="408" spans="1:18" x14ac:dyDescent="0.25">
      <c r="A408" t="s">
        <v>4</v>
      </c>
      <c r="B408" t="s">
        <v>68</v>
      </c>
      <c r="C408" t="s">
        <v>1402</v>
      </c>
      <c r="D408" s="53" t="s">
        <v>404</v>
      </c>
      <c r="E408" t="s">
        <v>405</v>
      </c>
      <c r="F408" t="s">
        <v>6</v>
      </c>
      <c r="G408" t="s">
        <v>272</v>
      </c>
      <c r="H408" t="s">
        <v>92</v>
      </c>
      <c r="I408">
        <v>6</v>
      </c>
      <c r="J408" t="s">
        <v>406</v>
      </c>
      <c r="K408" t="s">
        <v>2191</v>
      </c>
      <c r="L408" t="str">
        <f t="shared" si="19"/>
        <v>722ENRM821FLPNS G3NW0230</v>
      </c>
      <c r="M408" t="s">
        <v>24</v>
      </c>
      <c r="N408">
        <v>30.500959988999998</v>
      </c>
      <c r="O408">
        <v>-86.431129999999996</v>
      </c>
      <c r="P408">
        <v>0</v>
      </c>
      <c r="Q408" t="s">
        <v>2613</v>
      </c>
      <c r="R408" t="s">
        <v>2689</v>
      </c>
    </row>
    <row r="409" spans="1:18" x14ac:dyDescent="0.25">
      <c r="A409" t="s">
        <v>4</v>
      </c>
      <c r="B409" t="s">
        <v>68</v>
      </c>
      <c r="C409" t="s">
        <v>1403</v>
      </c>
      <c r="D409" s="53" t="s">
        <v>424</v>
      </c>
      <c r="E409" t="s">
        <v>425</v>
      </c>
      <c r="F409" t="s">
        <v>6</v>
      </c>
      <c r="G409" t="s">
        <v>272</v>
      </c>
      <c r="H409" t="s">
        <v>74</v>
      </c>
      <c r="I409">
        <v>6</v>
      </c>
      <c r="J409" t="s">
        <v>426</v>
      </c>
      <c r="K409" t="s">
        <v>2192</v>
      </c>
      <c r="L409" t="str">
        <f t="shared" si="19"/>
        <v>548HENRL221FLPNS G4NW0035</v>
      </c>
      <c r="M409" t="s">
        <v>15</v>
      </c>
      <c r="N409">
        <v>30.441669989000001</v>
      </c>
      <c r="O409">
        <v>-86.908330000000007</v>
      </c>
      <c r="P409">
        <v>0</v>
      </c>
      <c r="Q409" t="s">
        <v>2613</v>
      </c>
      <c r="R409" t="s">
        <v>2690</v>
      </c>
    </row>
    <row r="410" spans="1:18" x14ac:dyDescent="0.25">
      <c r="A410" t="s">
        <v>4</v>
      </c>
      <c r="B410" t="s">
        <v>81</v>
      </c>
      <c r="C410" t="s">
        <v>1403</v>
      </c>
      <c r="D410" s="53" t="s">
        <v>424</v>
      </c>
      <c r="E410" t="s">
        <v>425</v>
      </c>
      <c r="F410" t="s">
        <v>6</v>
      </c>
      <c r="G410" t="s">
        <v>272</v>
      </c>
      <c r="H410" t="s">
        <v>407</v>
      </c>
      <c r="I410">
        <v>6</v>
      </c>
      <c r="J410" t="s">
        <v>426</v>
      </c>
      <c r="K410" t="s">
        <v>2192</v>
      </c>
      <c r="L410" t="str">
        <f t="shared" si="19"/>
        <v>548HENRL221FLPNS G4NW0035</v>
      </c>
      <c r="M410" t="s">
        <v>15</v>
      </c>
      <c r="N410">
        <v>30.441669989000001</v>
      </c>
      <c r="O410">
        <v>-86.908330000000007</v>
      </c>
      <c r="P410">
        <v>0</v>
      </c>
      <c r="Q410" t="s">
        <v>2613</v>
      </c>
      <c r="R410" t="s">
        <v>2690</v>
      </c>
    </row>
    <row r="411" spans="1:18" x14ac:dyDescent="0.25">
      <c r="A411" t="s">
        <v>4</v>
      </c>
      <c r="B411" t="s">
        <v>68</v>
      </c>
      <c r="C411" t="s">
        <v>1404</v>
      </c>
      <c r="D411" s="53" t="s">
        <v>427</v>
      </c>
      <c r="E411" t="s">
        <v>428</v>
      </c>
      <c r="F411" t="s">
        <v>6</v>
      </c>
      <c r="G411" t="s">
        <v>272</v>
      </c>
      <c r="H411" t="s">
        <v>74</v>
      </c>
      <c r="I411">
        <v>6</v>
      </c>
      <c r="J411" t="s">
        <v>429</v>
      </c>
      <c r="K411" t="s">
        <v>2193</v>
      </c>
      <c r="L411" t="str">
        <f t="shared" si="19"/>
        <v>778CENRM721FLPNS G3NW0235</v>
      </c>
      <c r="M411" t="s">
        <v>5</v>
      </c>
      <c r="N411">
        <v>30.387459989</v>
      </c>
      <c r="O411">
        <v>-86.243669999999995</v>
      </c>
      <c r="P411">
        <v>0</v>
      </c>
      <c r="Q411" t="s">
        <v>2613</v>
      </c>
      <c r="R411" t="s">
        <v>2689</v>
      </c>
    </row>
    <row r="412" spans="1:18" x14ac:dyDescent="0.25">
      <c r="A412" t="s">
        <v>4</v>
      </c>
      <c r="B412" t="s">
        <v>81</v>
      </c>
      <c r="C412" t="s">
        <v>1404</v>
      </c>
      <c r="D412" s="53" t="s">
        <v>427</v>
      </c>
      <c r="E412" t="s">
        <v>428</v>
      </c>
      <c r="F412" t="s">
        <v>6</v>
      </c>
      <c r="G412" t="s">
        <v>272</v>
      </c>
      <c r="H412" t="s">
        <v>407</v>
      </c>
      <c r="I412">
        <v>6</v>
      </c>
      <c r="J412" t="s">
        <v>429</v>
      </c>
      <c r="K412" t="s">
        <v>2193</v>
      </c>
      <c r="L412" t="str">
        <f t="shared" si="19"/>
        <v>778CENRM721FLPNS G3NW0235</v>
      </c>
      <c r="M412" t="s">
        <v>5</v>
      </c>
      <c r="N412">
        <v>30.387459989</v>
      </c>
      <c r="O412">
        <v>-86.243669999999995</v>
      </c>
      <c r="P412">
        <v>0</v>
      </c>
      <c r="Q412" t="s">
        <v>2613</v>
      </c>
      <c r="R412" t="s">
        <v>2689</v>
      </c>
    </row>
    <row r="413" spans="1:18" x14ac:dyDescent="0.25">
      <c r="A413" t="s">
        <v>4</v>
      </c>
      <c r="B413" t="s">
        <v>68</v>
      </c>
      <c r="C413" t="s">
        <v>1404</v>
      </c>
      <c r="D413" s="53" t="s">
        <v>427</v>
      </c>
      <c r="E413" t="s">
        <v>428</v>
      </c>
      <c r="F413" t="s">
        <v>6</v>
      </c>
      <c r="G413" t="s">
        <v>272</v>
      </c>
      <c r="H413" t="s">
        <v>85</v>
      </c>
      <c r="I413">
        <v>6</v>
      </c>
      <c r="J413" t="s">
        <v>429</v>
      </c>
      <c r="K413" t="s">
        <v>2193</v>
      </c>
      <c r="L413" t="str">
        <f t="shared" si="19"/>
        <v>778CENRM721FLPNS G3NW0235</v>
      </c>
      <c r="M413" t="s">
        <v>5</v>
      </c>
      <c r="N413">
        <v>30.387459989</v>
      </c>
      <c r="O413">
        <v>-86.243669999999995</v>
      </c>
      <c r="P413">
        <v>0</v>
      </c>
      <c r="Q413" t="s">
        <v>2613</v>
      </c>
      <c r="R413" t="s">
        <v>2689</v>
      </c>
    </row>
    <row r="414" spans="1:18" x14ac:dyDescent="0.25">
      <c r="A414" t="s">
        <v>4</v>
      </c>
      <c r="B414" t="s">
        <v>68</v>
      </c>
      <c r="C414" t="s">
        <v>1412</v>
      </c>
      <c r="D414" s="53" t="s">
        <v>408</v>
      </c>
      <c r="E414" t="s">
        <v>409</v>
      </c>
      <c r="F414" t="s">
        <v>6</v>
      </c>
      <c r="G414" t="s">
        <v>7</v>
      </c>
      <c r="H414" t="s">
        <v>74</v>
      </c>
      <c r="I414">
        <v>6</v>
      </c>
      <c r="J414" t="s">
        <v>410</v>
      </c>
      <c r="K414" t="s">
        <v>2194</v>
      </c>
      <c r="L414" t="str">
        <f t="shared" si="19"/>
        <v>987ENRK321FLPNS G5NW0152</v>
      </c>
      <c r="M414" t="s">
        <v>13</v>
      </c>
      <c r="N414">
        <v>30.322439988999999</v>
      </c>
      <c r="O414">
        <v>-87.433703089999995</v>
      </c>
      <c r="P414">
        <v>0</v>
      </c>
      <c r="Q414" t="s">
        <v>2613</v>
      </c>
      <c r="R414" t="s">
        <v>2688</v>
      </c>
    </row>
    <row r="415" spans="1:18" x14ac:dyDescent="0.25">
      <c r="A415" t="s">
        <v>4</v>
      </c>
      <c r="B415" t="s">
        <v>68</v>
      </c>
      <c r="C415" t="s">
        <v>1412</v>
      </c>
      <c r="D415" s="53" t="s">
        <v>408</v>
      </c>
      <c r="E415" t="s">
        <v>409</v>
      </c>
      <c r="F415" t="s">
        <v>6</v>
      </c>
      <c r="G415" t="s">
        <v>7</v>
      </c>
      <c r="H415" t="s">
        <v>85</v>
      </c>
      <c r="I415">
        <v>6</v>
      </c>
      <c r="J415" t="s">
        <v>410</v>
      </c>
      <c r="K415" t="s">
        <v>2194</v>
      </c>
      <c r="L415" t="str">
        <f t="shared" si="19"/>
        <v>987ENRK321FLPNS G5NW0152</v>
      </c>
      <c r="M415" t="s">
        <v>13</v>
      </c>
      <c r="N415">
        <v>30.322439988999999</v>
      </c>
      <c r="O415">
        <v>-87.433703089999995</v>
      </c>
      <c r="P415">
        <v>0</v>
      </c>
      <c r="Q415" t="s">
        <v>2613</v>
      </c>
      <c r="R415" t="s">
        <v>2688</v>
      </c>
    </row>
    <row r="416" spans="1:18" x14ac:dyDescent="0.25">
      <c r="A416" t="s">
        <v>4</v>
      </c>
      <c r="B416" t="s">
        <v>68</v>
      </c>
      <c r="C416" t="s">
        <v>1413</v>
      </c>
      <c r="D416" s="53" t="s">
        <v>411</v>
      </c>
      <c r="E416" t="s">
        <v>412</v>
      </c>
      <c r="F416" t="s">
        <v>6</v>
      </c>
      <c r="G416" t="s">
        <v>7</v>
      </c>
      <c r="H416" t="s">
        <v>74</v>
      </c>
      <c r="I416">
        <v>6</v>
      </c>
      <c r="J416" t="s">
        <v>413</v>
      </c>
      <c r="K416" t="s">
        <v>2195</v>
      </c>
      <c r="L416" t="str">
        <f t="shared" si="19"/>
        <v>10FENRL721FLPNS G4NW0009</v>
      </c>
      <c r="M416" t="s">
        <v>13</v>
      </c>
      <c r="N416">
        <v>30.548760001000002</v>
      </c>
      <c r="O416">
        <v>-87.196399999999997</v>
      </c>
      <c r="P416">
        <v>0</v>
      </c>
      <c r="Q416" t="s">
        <v>2614</v>
      </c>
      <c r="R416" t="s">
        <v>2690</v>
      </c>
    </row>
    <row r="417" spans="1:18" x14ac:dyDescent="0.25">
      <c r="A417" t="s">
        <v>4</v>
      </c>
      <c r="B417" t="s">
        <v>68</v>
      </c>
      <c r="C417" t="s">
        <v>1413</v>
      </c>
      <c r="D417" s="53" t="s">
        <v>411</v>
      </c>
      <c r="E417" t="s">
        <v>412</v>
      </c>
      <c r="F417" t="s">
        <v>6</v>
      </c>
      <c r="G417" t="s">
        <v>7</v>
      </c>
      <c r="H417" t="s">
        <v>97</v>
      </c>
      <c r="I417">
        <v>6</v>
      </c>
      <c r="J417" t="s">
        <v>413</v>
      </c>
      <c r="K417" t="s">
        <v>2195</v>
      </c>
      <c r="L417" t="str">
        <f t="shared" si="19"/>
        <v>10FENRL721FLPNS G4NW0009</v>
      </c>
      <c r="M417" t="s">
        <v>13</v>
      </c>
      <c r="N417">
        <v>30.548760001000002</v>
      </c>
      <c r="O417">
        <v>-87.196399999999997</v>
      </c>
      <c r="P417">
        <v>0</v>
      </c>
      <c r="Q417" t="s">
        <v>2614</v>
      </c>
      <c r="R417" t="s">
        <v>2690</v>
      </c>
    </row>
    <row r="418" spans="1:18" x14ac:dyDescent="0.25">
      <c r="A418" t="s">
        <v>4</v>
      </c>
      <c r="B418" t="s">
        <v>68</v>
      </c>
      <c r="C418" t="s">
        <v>1414</v>
      </c>
      <c r="D418" s="53" t="s">
        <v>416</v>
      </c>
      <c r="E418" t="s">
        <v>417</v>
      </c>
      <c r="F418" t="s">
        <v>6</v>
      </c>
      <c r="G418" t="s">
        <v>7</v>
      </c>
      <c r="H418" t="s">
        <v>74</v>
      </c>
      <c r="I418">
        <v>6</v>
      </c>
      <c r="J418" t="s">
        <v>418</v>
      </c>
      <c r="K418" t="s">
        <v>2196</v>
      </c>
      <c r="L418" t="str">
        <f t="shared" si="19"/>
        <v>462AENRK221FLPNS G5NW0070</v>
      </c>
      <c r="M418" t="s">
        <v>13</v>
      </c>
      <c r="N418">
        <v>30.464761500000002</v>
      </c>
      <c r="O418">
        <v>-87.418014499999998</v>
      </c>
      <c r="P418">
        <v>0</v>
      </c>
      <c r="Q418" t="s">
        <v>2614</v>
      </c>
      <c r="R418" t="s">
        <v>2688</v>
      </c>
    </row>
    <row r="419" spans="1:18" x14ac:dyDescent="0.25">
      <c r="A419" t="s">
        <v>4</v>
      </c>
      <c r="B419" t="s">
        <v>68</v>
      </c>
      <c r="C419" t="s">
        <v>1414</v>
      </c>
      <c r="D419" s="53" t="s">
        <v>416</v>
      </c>
      <c r="E419" t="s">
        <v>417</v>
      </c>
      <c r="F419" t="s">
        <v>6</v>
      </c>
      <c r="G419" t="s">
        <v>7</v>
      </c>
      <c r="H419" t="s">
        <v>97</v>
      </c>
      <c r="I419">
        <v>6</v>
      </c>
      <c r="J419" t="s">
        <v>418</v>
      </c>
      <c r="K419" t="s">
        <v>2196</v>
      </c>
      <c r="L419" t="str">
        <f t="shared" si="19"/>
        <v>462AENRK221FLPNS G5NW0070</v>
      </c>
      <c r="M419" t="s">
        <v>13</v>
      </c>
      <c r="N419">
        <v>30.464761500000002</v>
      </c>
      <c r="O419">
        <v>-87.418014499999998</v>
      </c>
      <c r="P419">
        <v>0</v>
      </c>
      <c r="Q419" t="s">
        <v>2614</v>
      </c>
      <c r="R419" t="s">
        <v>2688</v>
      </c>
    </row>
    <row r="420" spans="1:18" x14ac:dyDescent="0.25">
      <c r="A420" t="s">
        <v>4</v>
      </c>
      <c r="B420" t="s">
        <v>68</v>
      </c>
      <c r="C420" t="s">
        <v>1414</v>
      </c>
      <c r="D420" s="53" t="s">
        <v>416</v>
      </c>
      <c r="E420" t="s">
        <v>417</v>
      </c>
      <c r="F420" t="s">
        <v>6</v>
      </c>
      <c r="G420" t="s">
        <v>7</v>
      </c>
      <c r="H420" t="s">
        <v>85</v>
      </c>
      <c r="I420">
        <v>6</v>
      </c>
      <c r="J420" t="s">
        <v>418</v>
      </c>
      <c r="K420" t="s">
        <v>2196</v>
      </c>
      <c r="L420" t="str">
        <f t="shared" si="19"/>
        <v>462AENRK221FLPNS G5NW0070</v>
      </c>
      <c r="M420" t="s">
        <v>13</v>
      </c>
      <c r="N420">
        <v>30.464761500000002</v>
      </c>
      <c r="O420">
        <v>-87.418014499999998</v>
      </c>
      <c r="P420">
        <v>0</v>
      </c>
      <c r="Q420" t="s">
        <v>2614</v>
      </c>
      <c r="R420" t="s">
        <v>2688</v>
      </c>
    </row>
    <row r="421" spans="1:18" x14ac:dyDescent="0.25">
      <c r="A421" t="s">
        <v>4</v>
      </c>
      <c r="B421" t="s">
        <v>68</v>
      </c>
      <c r="C421" t="s">
        <v>1415</v>
      </c>
      <c r="D421" s="53" t="s">
        <v>419</v>
      </c>
      <c r="E421" t="s">
        <v>9</v>
      </c>
      <c r="F421" t="s">
        <v>6</v>
      </c>
      <c r="G421" t="s">
        <v>7</v>
      </c>
      <c r="H421" t="s">
        <v>74</v>
      </c>
      <c r="I421">
        <v>6</v>
      </c>
      <c r="J421" t="s">
        <v>420</v>
      </c>
      <c r="K421" t="s">
        <v>2197</v>
      </c>
      <c r="L421" t="str">
        <f t="shared" si="19"/>
        <v>548AA-21FLPNS G4NW0025</v>
      </c>
      <c r="M421" t="s">
        <v>13</v>
      </c>
      <c r="N421">
        <v>30.524999989000001</v>
      </c>
      <c r="O421">
        <v>-87.166669999999996</v>
      </c>
      <c r="P421">
        <v>0</v>
      </c>
      <c r="Q421" t="s">
        <v>2613</v>
      </c>
      <c r="R421" t="s">
        <v>2690</v>
      </c>
    </row>
    <row r="422" spans="1:18" x14ac:dyDescent="0.25">
      <c r="A422" t="s">
        <v>4</v>
      </c>
      <c r="B422" t="s">
        <v>68</v>
      </c>
      <c r="C422" t="s">
        <v>1415</v>
      </c>
      <c r="D422" s="53" t="s">
        <v>419</v>
      </c>
      <c r="E422" t="s">
        <v>9</v>
      </c>
      <c r="F422" t="s">
        <v>6</v>
      </c>
      <c r="G422" t="s">
        <v>7</v>
      </c>
      <c r="H422" t="s">
        <v>97</v>
      </c>
      <c r="I422">
        <v>6</v>
      </c>
      <c r="J422" t="s">
        <v>420</v>
      </c>
      <c r="K422" t="s">
        <v>2197</v>
      </c>
      <c r="L422" t="str">
        <f t="shared" si="19"/>
        <v>548AA-21FLPNS G4NW0025</v>
      </c>
      <c r="M422" t="s">
        <v>13</v>
      </c>
      <c r="N422">
        <v>30.524999989000001</v>
      </c>
      <c r="O422">
        <v>-87.166669999999996</v>
      </c>
      <c r="P422">
        <v>0</v>
      </c>
      <c r="Q422" t="s">
        <v>2613</v>
      </c>
      <c r="R422" t="s">
        <v>2690</v>
      </c>
    </row>
    <row r="423" spans="1:18" x14ac:dyDescent="0.25">
      <c r="A423" t="s">
        <v>4</v>
      </c>
      <c r="B423" t="s">
        <v>68</v>
      </c>
      <c r="C423" t="s">
        <v>1415</v>
      </c>
      <c r="D423" s="53" t="s">
        <v>419</v>
      </c>
      <c r="E423" t="s">
        <v>9</v>
      </c>
      <c r="F423" t="s">
        <v>6</v>
      </c>
      <c r="G423" t="s">
        <v>7</v>
      </c>
      <c r="H423" t="s">
        <v>85</v>
      </c>
      <c r="I423">
        <v>6</v>
      </c>
      <c r="J423" t="s">
        <v>420</v>
      </c>
      <c r="K423" t="s">
        <v>2197</v>
      </c>
      <c r="L423" t="str">
        <f t="shared" si="19"/>
        <v>548AA-21FLPNS G4NW0025</v>
      </c>
      <c r="M423" t="s">
        <v>13</v>
      </c>
      <c r="N423">
        <v>30.524999989000001</v>
      </c>
      <c r="O423">
        <v>-87.166669999999996</v>
      </c>
      <c r="P423">
        <v>0</v>
      </c>
      <c r="Q423" t="s">
        <v>2613</v>
      </c>
      <c r="R423" t="s">
        <v>2690</v>
      </c>
    </row>
    <row r="424" spans="1:18" x14ac:dyDescent="0.25">
      <c r="A424" t="s">
        <v>4</v>
      </c>
      <c r="B424" t="s">
        <v>68</v>
      </c>
      <c r="C424" t="s">
        <v>1416</v>
      </c>
      <c r="D424" s="53" t="s">
        <v>414</v>
      </c>
      <c r="E424" t="s">
        <v>70</v>
      </c>
      <c r="F424" t="s">
        <v>6</v>
      </c>
      <c r="G424" t="s">
        <v>7</v>
      </c>
      <c r="H424" t="s">
        <v>74</v>
      </c>
      <c r="I424">
        <v>6</v>
      </c>
      <c r="J424" t="s">
        <v>415</v>
      </c>
      <c r="K424" t="s">
        <v>2198</v>
      </c>
      <c r="L424" t="str">
        <f t="shared" si="19"/>
        <v>24ABENRL621FLPNS G4NW0243</v>
      </c>
      <c r="M424" t="s">
        <v>15</v>
      </c>
      <c r="N424">
        <v>30.606137</v>
      </c>
      <c r="O424">
        <v>-87.028809999999993</v>
      </c>
      <c r="P424">
        <v>0</v>
      </c>
      <c r="Q424" t="s">
        <v>2613</v>
      </c>
      <c r="R424" t="s">
        <v>2690</v>
      </c>
    </row>
    <row r="425" spans="1:18" x14ac:dyDescent="0.25">
      <c r="A425" t="s">
        <v>4</v>
      </c>
      <c r="B425" t="s">
        <v>68</v>
      </c>
      <c r="C425" t="s">
        <v>1416</v>
      </c>
      <c r="D425" s="53" t="s">
        <v>414</v>
      </c>
      <c r="E425" t="s">
        <v>70</v>
      </c>
      <c r="F425" t="s">
        <v>6</v>
      </c>
      <c r="G425" t="s">
        <v>7</v>
      </c>
      <c r="H425" t="s">
        <v>97</v>
      </c>
      <c r="I425">
        <v>6</v>
      </c>
      <c r="J425" t="s">
        <v>415</v>
      </c>
      <c r="K425" t="s">
        <v>2198</v>
      </c>
      <c r="L425" t="str">
        <f t="shared" si="19"/>
        <v>24ABENRL621FLPNS G4NW0243</v>
      </c>
      <c r="M425" t="s">
        <v>15</v>
      </c>
      <c r="N425">
        <v>30.606137</v>
      </c>
      <c r="O425">
        <v>-87.028809999999993</v>
      </c>
      <c r="P425">
        <v>0</v>
      </c>
      <c r="Q425" t="s">
        <v>2613</v>
      </c>
      <c r="R425" t="s">
        <v>2690</v>
      </c>
    </row>
    <row r="426" spans="1:18" x14ac:dyDescent="0.25">
      <c r="A426" t="s">
        <v>4</v>
      </c>
      <c r="B426" t="s">
        <v>68</v>
      </c>
      <c r="C426" t="s">
        <v>1416</v>
      </c>
      <c r="D426" s="53" t="s">
        <v>414</v>
      </c>
      <c r="E426" t="s">
        <v>70</v>
      </c>
      <c r="F426" t="s">
        <v>6</v>
      </c>
      <c r="G426" t="s">
        <v>7</v>
      </c>
      <c r="H426" t="s">
        <v>85</v>
      </c>
      <c r="I426">
        <v>6</v>
      </c>
      <c r="J426" t="s">
        <v>415</v>
      </c>
      <c r="K426" t="s">
        <v>2198</v>
      </c>
      <c r="L426" t="str">
        <f t="shared" si="19"/>
        <v>24ABENRL621FLPNS G4NW0243</v>
      </c>
      <c r="M426" t="s">
        <v>15</v>
      </c>
      <c r="N426">
        <v>30.606137</v>
      </c>
      <c r="O426">
        <v>-87.028809999999993</v>
      </c>
      <c r="P426">
        <v>0</v>
      </c>
      <c r="Q426" t="s">
        <v>2613</v>
      </c>
      <c r="R426" t="s">
        <v>2690</v>
      </c>
    </row>
    <row r="427" spans="1:18" x14ac:dyDescent="0.25">
      <c r="A427" t="s">
        <v>4</v>
      </c>
      <c r="B427" t="s">
        <v>68</v>
      </c>
      <c r="C427" t="s">
        <v>1417</v>
      </c>
      <c r="D427" s="53" t="s">
        <v>453</v>
      </c>
      <c r="E427" t="s">
        <v>9</v>
      </c>
      <c r="F427" t="s">
        <v>27</v>
      </c>
      <c r="G427" t="s">
        <v>272</v>
      </c>
      <c r="H427" t="s">
        <v>74</v>
      </c>
      <c r="I427">
        <v>6</v>
      </c>
      <c r="J427" t="s">
        <v>454</v>
      </c>
      <c r="K427" t="s">
        <v>2199</v>
      </c>
      <c r="L427" t="str">
        <f t="shared" si="19"/>
        <v>701C-21FLPNS G4NW0015</v>
      </c>
      <c r="M427" t="s">
        <v>15</v>
      </c>
      <c r="N427">
        <v>30.440869988999999</v>
      </c>
      <c r="O427">
        <v>-86.866500000000002</v>
      </c>
      <c r="P427">
        <v>0</v>
      </c>
      <c r="Q427" t="s">
        <v>2613</v>
      </c>
      <c r="R427" t="s">
        <v>2690</v>
      </c>
    </row>
    <row r="428" spans="1:18" x14ac:dyDescent="0.25">
      <c r="A428" t="s">
        <v>4</v>
      </c>
      <c r="B428" t="s">
        <v>81</v>
      </c>
      <c r="C428" t="s">
        <v>1417</v>
      </c>
      <c r="D428" s="53" t="s">
        <v>453</v>
      </c>
      <c r="E428" t="s">
        <v>9</v>
      </c>
      <c r="F428" t="s">
        <v>27</v>
      </c>
      <c r="G428" t="s">
        <v>272</v>
      </c>
      <c r="H428" t="s">
        <v>407</v>
      </c>
      <c r="I428">
        <v>6</v>
      </c>
      <c r="J428" t="s">
        <v>454</v>
      </c>
      <c r="K428" t="s">
        <v>2199</v>
      </c>
      <c r="L428" t="str">
        <f t="shared" si="19"/>
        <v>701C-21FLPNS G4NW0015</v>
      </c>
      <c r="M428" t="s">
        <v>15</v>
      </c>
      <c r="N428">
        <v>30.440869988999999</v>
      </c>
      <c r="O428">
        <v>-86.866500000000002</v>
      </c>
      <c r="P428">
        <v>0</v>
      </c>
      <c r="Q428" t="s">
        <v>2613</v>
      </c>
      <c r="R428" t="s">
        <v>2690</v>
      </c>
    </row>
    <row r="429" spans="1:18" x14ac:dyDescent="0.25">
      <c r="A429" t="s">
        <v>4</v>
      </c>
      <c r="B429" t="s">
        <v>68</v>
      </c>
      <c r="C429" t="s">
        <v>1417</v>
      </c>
      <c r="D429" s="53" t="s">
        <v>453</v>
      </c>
      <c r="E429" t="s">
        <v>9</v>
      </c>
      <c r="F429" t="s">
        <v>27</v>
      </c>
      <c r="G429" t="s">
        <v>272</v>
      </c>
      <c r="H429" t="s">
        <v>97</v>
      </c>
      <c r="I429">
        <v>6</v>
      </c>
      <c r="J429" t="s">
        <v>454</v>
      </c>
      <c r="K429" t="s">
        <v>2199</v>
      </c>
      <c r="L429" t="str">
        <f t="shared" si="19"/>
        <v>701C-21FLPNS G4NW0015</v>
      </c>
      <c r="M429" t="s">
        <v>15</v>
      </c>
      <c r="N429">
        <v>30.440869988999999</v>
      </c>
      <c r="O429">
        <v>-86.866500000000002</v>
      </c>
      <c r="P429">
        <v>0</v>
      </c>
      <c r="Q429" t="s">
        <v>2613</v>
      </c>
      <c r="R429" t="s">
        <v>2690</v>
      </c>
    </row>
    <row r="430" spans="1:18" x14ac:dyDescent="0.25">
      <c r="A430" t="s">
        <v>4</v>
      </c>
      <c r="B430" t="s">
        <v>68</v>
      </c>
      <c r="C430" t="s">
        <v>1417</v>
      </c>
      <c r="D430" s="53" t="s">
        <v>453</v>
      </c>
      <c r="E430" t="s">
        <v>9</v>
      </c>
      <c r="F430" t="s">
        <v>27</v>
      </c>
      <c r="G430" t="s">
        <v>272</v>
      </c>
      <c r="H430" t="s">
        <v>74</v>
      </c>
      <c r="I430">
        <v>6</v>
      </c>
      <c r="J430" t="s">
        <v>455</v>
      </c>
      <c r="K430" t="s">
        <v>2200</v>
      </c>
      <c r="L430" t="str">
        <f t="shared" si="19"/>
        <v>701C-21FLPNS G4NW0400</v>
      </c>
      <c r="M430" t="s">
        <v>15</v>
      </c>
      <c r="N430">
        <v>30.437890001</v>
      </c>
      <c r="O430">
        <v>-86.866550000000004</v>
      </c>
      <c r="P430">
        <v>0</v>
      </c>
      <c r="Q430" t="s">
        <v>2614</v>
      </c>
      <c r="R430" t="s">
        <v>2690</v>
      </c>
    </row>
    <row r="431" spans="1:18" x14ac:dyDescent="0.25">
      <c r="A431" t="s">
        <v>4</v>
      </c>
      <c r="B431" t="s">
        <v>81</v>
      </c>
      <c r="C431" t="s">
        <v>1417</v>
      </c>
      <c r="D431" s="53" t="s">
        <v>453</v>
      </c>
      <c r="E431" t="s">
        <v>9</v>
      </c>
      <c r="F431" t="s">
        <v>27</v>
      </c>
      <c r="G431" t="s">
        <v>272</v>
      </c>
      <c r="H431" t="s">
        <v>407</v>
      </c>
      <c r="I431">
        <v>6</v>
      </c>
      <c r="J431" t="s">
        <v>455</v>
      </c>
      <c r="K431" t="s">
        <v>2200</v>
      </c>
      <c r="L431" t="str">
        <f t="shared" si="19"/>
        <v>701C-21FLPNS G4NW0400</v>
      </c>
      <c r="M431" t="s">
        <v>15</v>
      </c>
      <c r="N431">
        <v>30.437890001</v>
      </c>
      <c r="O431">
        <v>-86.866550000000004</v>
      </c>
      <c r="P431">
        <v>0</v>
      </c>
      <c r="Q431" t="s">
        <v>2614</v>
      </c>
      <c r="R431" t="s">
        <v>2690</v>
      </c>
    </row>
    <row r="432" spans="1:18" x14ac:dyDescent="0.25">
      <c r="A432" t="s">
        <v>4</v>
      </c>
      <c r="B432" t="s">
        <v>68</v>
      </c>
      <c r="C432" t="s">
        <v>1417</v>
      </c>
      <c r="D432" s="53" t="s">
        <v>453</v>
      </c>
      <c r="E432" t="s">
        <v>9</v>
      </c>
      <c r="F432" t="s">
        <v>27</v>
      </c>
      <c r="G432" t="s">
        <v>272</v>
      </c>
      <c r="H432" t="s">
        <v>97</v>
      </c>
      <c r="I432">
        <v>6</v>
      </c>
      <c r="J432" t="s">
        <v>455</v>
      </c>
      <c r="K432" t="s">
        <v>2200</v>
      </c>
      <c r="L432" t="str">
        <f t="shared" si="19"/>
        <v>701C-21FLPNS G4NW0400</v>
      </c>
      <c r="M432" t="s">
        <v>15</v>
      </c>
      <c r="N432">
        <v>30.437890001</v>
      </c>
      <c r="O432">
        <v>-86.866550000000004</v>
      </c>
      <c r="P432">
        <v>0</v>
      </c>
      <c r="Q432" t="s">
        <v>2614</v>
      </c>
      <c r="R432" t="s">
        <v>2690</v>
      </c>
    </row>
    <row r="433" spans="1:18" x14ac:dyDescent="0.25">
      <c r="A433" t="s">
        <v>4</v>
      </c>
      <c r="B433" t="s">
        <v>68</v>
      </c>
      <c r="C433" t="s">
        <v>1418</v>
      </c>
      <c r="D433" s="53" t="s">
        <v>442</v>
      </c>
      <c r="E433" t="s">
        <v>9</v>
      </c>
      <c r="F433" t="s">
        <v>27</v>
      </c>
      <c r="G433" t="s">
        <v>272</v>
      </c>
      <c r="H433" t="s">
        <v>74</v>
      </c>
      <c r="I433">
        <v>6</v>
      </c>
      <c r="J433" t="s">
        <v>443</v>
      </c>
      <c r="K433" t="s">
        <v>2201</v>
      </c>
      <c r="L433" t="str">
        <f t="shared" si="19"/>
        <v>944-21FLPNS G3NW0218</v>
      </c>
      <c r="M433" t="s">
        <v>5</v>
      </c>
      <c r="N433">
        <v>30.393609989000002</v>
      </c>
      <c r="O433">
        <v>-86.289400000000001</v>
      </c>
      <c r="P433">
        <v>1</v>
      </c>
      <c r="Q433" t="s">
        <v>2613</v>
      </c>
      <c r="R433" t="s">
        <v>2689</v>
      </c>
    </row>
    <row r="434" spans="1:18" x14ac:dyDescent="0.25">
      <c r="A434" t="s">
        <v>4</v>
      </c>
      <c r="B434" t="s">
        <v>81</v>
      </c>
      <c r="C434" t="s">
        <v>1418</v>
      </c>
      <c r="D434" s="53" t="s">
        <v>442</v>
      </c>
      <c r="E434" t="s">
        <v>9</v>
      </c>
      <c r="F434" t="s">
        <v>27</v>
      </c>
      <c r="G434" t="s">
        <v>272</v>
      </c>
      <c r="H434" t="s">
        <v>407</v>
      </c>
      <c r="I434">
        <v>6</v>
      </c>
      <c r="J434" t="s">
        <v>443</v>
      </c>
      <c r="K434" t="s">
        <v>2201</v>
      </c>
      <c r="L434" t="str">
        <f t="shared" si="19"/>
        <v>944-21FLPNS G3NW0218</v>
      </c>
      <c r="M434" t="s">
        <v>5</v>
      </c>
      <c r="N434">
        <v>30.393609989000002</v>
      </c>
      <c r="O434">
        <v>-86.289400000000001</v>
      </c>
      <c r="P434">
        <v>0</v>
      </c>
      <c r="Q434" t="s">
        <v>2613</v>
      </c>
      <c r="R434" t="s">
        <v>2689</v>
      </c>
    </row>
    <row r="435" spans="1:18" x14ac:dyDescent="0.25">
      <c r="A435" t="s">
        <v>4</v>
      </c>
      <c r="B435" t="s">
        <v>68</v>
      </c>
      <c r="C435" t="s">
        <v>1418</v>
      </c>
      <c r="D435" s="53" t="s">
        <v>442</v>
      </c>
      <c r="E435" t="s">
        <v>9</v>
      </c>
      <c r="F435" t="s">
        <v>27</v>
      </c>
      <c r="G435" t="s">
        <v>272</v>
      </c>
      <c r="H435" t="s">
        <v>85</v>
      </c>
      <c r="I435">
        <v>6</v>
      </c>
      <c r="J435" t="s">
        <v>443</v>
      </c>
      <c r="K435" t="s">
        <v>2201</v>
      </c>
      <c r="L435" t="str">
        <f t="shared" si="19"/>
        <v>944-21FLPNS G3NW0218</v>
      </c>
      <c r="M435" t="s">
        <v>5</v>
      </c>
      <c r="N435">
        <v>30.393609989000002</v>
      </c>
      <c r="O435">
        <v>-86.289400000000001</v>
      </c>
      <c r="P435">
        <v>0</v>
      </c>
      <c r="Q435" t="s">
        <v>2613</v>
      </c>
      <c r="R435" t="s">
        <v>2689</v>
      </c>
    </row>
    <row r="436" spans="1:18" x14ac:dyDescent="0.25">
      <c r="A436" t="s">
        <v>4</v>
      </c>
      <c r="B436" t="s">
        <v>68</v>
      </c>
      <c r="C436" t="s">
        <v>1418</v>
      </c>
      <c r="D436" s="53" t="s">
        <v>442</v>
      </c>
      <c r="E436" t="s">
        <v>9</v>
      </c>
      <c r="F436" t="s">
        <v>27</v>
      </c>
      <c r="G436" t="s">
        <v>272</v>
      </c>
      <c r="H436" t="s">
        <v>73</v>
      </c>
      <c r="I436">
        <v>6</v>
      </c>
      <c r="J436" t="s">
        <v>444</v>
      </c>
      <c r="K436" t="s">
        <v>2202</v>
      </c>
      <c r="L436" t="str">
        <f t="shared" si="19"/>
        <v>944-21FLPNS G3NW0238</v>
      </c>
      <c r="M436" t="s">
        <v>5</v>
      </c>
      <c r="N436">
        <v>30.384569988999999</v>
      </c>
      <c r="O436">
        <v>-86.289150000000006</v>
      </c>
      <c r="P436">
        <v>0</v>
      </c>
      <c r="Q436" t="s">
        <v>2613</v>
      </c>
      <c r="R436" t="s">
        <v>2689</v>
      </c>
    </row>
    <row r="437" spans="1:18" x14ac:dyDescent="0.25">
      <c r="A437" t="s">
        <v>4</v>
      </c>
      <c r="B437" t="s">
        <v>68</v>
      </c>
      <c r="C437" t="s">
        <v>1418</v>
      </c>
      <c r="D437" s="53" t="s">
        <v>442</v>
      </c>
      <c r="E437" t="s">
        <v>9</v>
      </c>
      <c r="F437" t="s">
        <v>27</v>
      </c>
      <c r="G437" t="s">
        <v>272</v>
      </c>
      <c r="H437" t="s">
        <v>85</v>
      </c>
      <c r="I437">
        <v>6</v>
      </c>
      <c r="J437" t="s">
        <v>444</v>
      </c>
      <c r="K437" t="s">
        <v>2202</v>
      </c>
      <c r="L437" t="str">
        <f t="shared" si="19"/>
        <v>944-21FLPNS G3NW0238</v>
      </c>
      <c r="M437" t="s">
        <v>5</v>
      </c>
      <c r="N437">
        <v>30.384569988999999</v>
      </c>
      <c r="O437">
        <v>-86.289150000000006</v>
      </c>
      <c r="P437">
        <v>0</v>
      </c>
      <c r="Q437" t="s">
        <v>2613</v>
      </c>
      <c r="R437" t="s">
        <v>2689</v>
      </c>
    </row>
    <row r="438" spans="1:18" x14ac:dyDescent="0.25">
      <c r="A438" t="s">
        <v>4</v>
      </c>
      <c r="B438" t="s">
        <v>68</v>
      </c>
      <c r="C438" t="s">
        <v>1419</v>
      </c>
      <c r="D438" s="53" t="s">
        <v>445</v>
      </c>
      <c r="E438" t="s">
        <v>9</v>
      </c>
      <c r="F438" t="s">
        <v>27</v>
      </c>
      <c r="G438" t="s">
        <v>272</v>
      </c>
      <c r="H438" t="s">
        <v>74</v>
      </c>
      <c r="I438">
        <v>6</v>
      </c>
      <c r="J438" t="s">
        <v>446</v>
      </c>
      <c r="K438" t="s">
        <v>2203</v>
      </c>
      <c r="L438" t="str">
        <f t="shared" si="19"/>
        <v>957-21FLPNS G3NW0234</v>
      </c>
      <c r="M438" t="s">
        <v>5</v>
      </c>
      <c r="N438">
        <v>30.389699989</v>
      </c>
      <c r="O438">
        <v>-86.257639999999995</v>
      </c>
      <c r="P438">
        <v>0</v>
      </c>
      <c r="Q438" t="s">
        <v>2613</v>
      </c>
      <c r="R438" t="s">
        <v>2689</v>
      </c>
    </row>
    <row r="439" spans="1:18" x14ac:dyDescent="0.25">
      <c r="A439" t="s">
        <v>4</v>
      </c>
      <c r="B439" t="s">
        <v>81</v>
      </c>
      <c r="C439" t="s">
        <v>1419</v>
      </c>
      <c r="D439" s="53" t="s">
        <v>445</v>
      </c>
      <c r="E439" t="s">
        <v>9</v>
      </c>
      <c r="F439" t="s">
        <v>27</v>
      </c>
      <c r="G439" t="s">
        <v>272</v>
      </c>
      <c r="H439" t="s">
        <v>407</v>
      </c>
      <c r="I439">
        <v>6</v>
      </c>
      <c r="J439" t="s">
        <v>446</v>
      </c>
      <c r="K439" t="s">
        <v>2203</v>
      </c>
      <c r="L439" t="str">
        <f t="shared" si="19"/>
        <v>957-21FLPNS G3NW0234</v>
      </c>
      <c r="M439" t="s">
        <v>5</v>
      </c>
      <c r="N439">
        <v>30.389699989</v>
      </c>
      <c r="O439">
        <v>-86.257639999999995</v>
      </c>
      <c r="P439">
        <v>0</v>
      </c>
      <c r="Q439" t="s">
        <v>2613</v>
      </c>
      <c r="R439" t="s">
        <v>2689</v>
      </c>
    </row>
    <row r="440" spans="1:18" x14ac:dyDescent="0.25">
      <c r="A440" t="s">
        <v>4</v>
      </c>
      <c r="B440" t="s">
        <v>68</v>
      </c>
      <c r="C440" t="s">
        <v>1419</v>
      </c>
      <c r="D440" s="53" t="s">
        <v>445</v>
      </c>
      <c r="E440" t="s">
        <v>9</v>
      </c>
      <c r="F440" t="s">
        <v>27</v>
      </c>
      <c r="G440" t="s">
        <v>272</v>
      </c>
      <c r="H440" t="s">
        <v>85</v>
      </c>
      <c r="I440">
        <v>6</v>
      </c>
      <c r="J440" t="s">
        <v>446</v>
      </c>
      <c r="K440" t="s">
        <v>2203</v>
      </c>
      <c r="L440" t="str">
        <f t="shared" si="19"/>
        <v>957-21FLPNS G3NW0234</v>
      </c>
      <c r="M440" t="s">
        <v>5</v>
      </c>
      <c r="N440">
        <v>30.389699989</v>
      </c>
      <c r="O440">
        <v>-86.257639999999995</v>
      </c>
      <c r="P440">
        <v>0</v>
      </c>
      <c r="Q440" t="s">
        <v>2613</v>
      </c>
      <c r="R440" t="s">
        <v>2689</v>
      </c>
    </row>
    <row r="441" spans="1:18" x14ac:dyDescent="0.25">
      <c r="A441" t="s">
        <v>4</v>
      </c>
      <c r="B441" t="s">
        <v>68</v>
      </c>
      <c r="C441" t="s">
        <v>1419</v>
      </c>
      <c r="D441" s="53" t="s">
        <v>445</v>
      </c>
      <c r="E441" t="s">
        <v>9</v>
      </c>
      <c r="F441" t="s">
        <v>27</v>
      </c>
      <c r="G441" t="s">
        <v>272</v>
      </c>
      <c r="H441" t="s">
        <v>73</v>
      </c>
      <c r="I441">
        <v>6</v>
      </c>
      <c r="J441" t="s">
        <v>447</v>
      </c>
      <c r="K441" t="s">
        <v>2204</v>
      </c>
      <c r="L441" t="str">
        <f t="shared" si="19"/>
        <v>957-21FLPNS G3NW0240</v>
      </c>
      <c r="M441" t="s">
        <v>5</v>
      </c>
      <c r="N441">
        <v>30.382639989000001</v>
      </c>
      <c r="O441">
        <v>-86.262730000000005</v>
      </c>
      <c r="P441">
        <v>0</v>
      </c>
      <c r="Q441" t="s">
        <v>2613</v>
      </c>
      <c r="R441" t="s">
        <v>2689</v>
      </c>
    </row>
    <row r="442" spans="1:18" x14ac:dyDescent="0.25">
      <c r="A442" t="s">
        <v>4</v>
      </c>
      <c r="B442" t="s">
        <v>68</v>
      </c>
      <c r="C442" t="s">
        <v>1419</v>
      </c>
      <c r="D442" s="53" t="s">
        <v>445</v>
      </c>
      <c r="E442" t="s">
        <v>9</v>
      </c>
      <c r="F442" t="s">
        <v>27</v>
      </c>
      <c r="G442" t="s">
        <v>272</v>
      </c>
      <c r="H442" t="s">
        <v>85</v>
      </c>
      <c r="I442">
        <v>6</v>
      </c>
      <c r="J442" t="s">
        <v>447</v>
      </c>
      <c r="K442" t="s">
        <v>2204</v>
      </c>
      <c r="L442" t="str">
        <f t="shared" si="19"/>
        <v>957-21FLPNS G3NW0240</v>
      </c>
      <c r="M442" t="s">
        <v>5</v>
      </c>
      <c r="N442">
        <v>30.382639989000001</v>
      </c>
      <c r="O442">
        <v>-86.262730000000005</v>
      </c>
      <c r="P442">
        <v>0</v>
      </c>
      <c r="Q442" t="s">
        <v>2613</v>
      </c>
      <c r="R442" t="s">
        <v>2689</v>
      </c>
    </row>
    <row r="443" spans="1:18" x14ac:dyDescent="0.25">
      <c r="A443" t="s">
        <v>4</v>
      </c>
      <c r="B443" t="s">
        <v>68</v>
      </c>
      <c r="C443" t="s">
        <v>1404</v>
      </c>
      <c r="D443" s="53" t="s">
        <v>427</v>
      </c>
      <c r="E443" t="s">
        <v>9</v>
      </c>
      <c r="F443" t="s">
        <v>27</v>
      </c>
      <c r="G443" t="s">
        <v>272</v>
      </c>
      <c r="H443" t="s">
        <v>74</v>
      </c>
      <c r="I443">
        <v>6</v>
      </c>
      <c r="J443" t="s">
        <v>456</v>
      </c>
      <c r="K443" t="s">
        <v>2205</v>
      </c>
      <c r="L443" t="str">
        <f t="shared" si="19"/>
        <v>778C-21FLPNS G3NW0233</v>
      </c>
      <c r="M443" t="s">
        <v>5</v>
      </c>
      <c r="N443">
        <v>30.407099988999999</v>
      </c>
      <c r="O443">
        <v>-86.310659999999999</v>
      </c>
      <c r="P443">
        <v>0</v>
      </c>
      <c r="Q443" t="s">
        <v>2613</v>
      </c>
      <c r="R443" t="s">
        <v>2689</v>
      </c>
    </row>
    <row r="444" spans="1:18" x14ac:dyDescent="0.25">
      <c r="A444" t="s">
        <v>4</v>
      </c>
      <c r="B444" t="s">
        <v>81</v>
      </c>
      <c r="C444" t="s">
        <v>1404</v>
      </c>
      <c r="D444" s="53" t="s">
        <v>427</v>
      </c>
      <c r="E444" t="s">
        <v>9</v>
      </c>
      <c r="F444" t="s">
        <v>27</v>
      </c>
      <c r="G444" t="s">
        <v>272</v>
      </c>
      <c r="H444" t="s">
        <v>407</v>
      </c>
      <c r="I444">
        <v>6</v>
      </c>
      <c r="J444" t="s">
        <v>456</v>
      </c>
      <c r="K444" t="s">
        <v>2205</v>
      </c>
      <c r="L444" t="str">
        <f t="shared" si="19"/>
        <v>778C-21FLPNS G3NW0233</v>
      </c>
      <c r="M444" t="s">
        <v>5</v>
      </c>
      <c r="N444">
        <v>30.407099988999999</v>
      </c>
      <c r="O444">
        <v>-86.310659999999999</v>
      </c>
      <c r="P444">
        <v>0</v>
      </c>
      <c r="Q444" t="s">
        <v>2613</v>
      </c>
      <c r="R444" t="s">
        <v>2689</v>
      </c>
    </row>
    <row r="445" spans="1:18" x14ac:dyDescent="0.25">
      <c r="A445" t="s">
        <v>4</v>
      </c>
      <c r="B445" t="s">
        <v>68</v>
      </c>
      <c r="C445" t="s">
        <v>1404</v>
      </c>
      <c r="D445" s="53" t="s">
        <v>427</v>
      </c>
      <c r="E445" t="s">
        <v>9</v>
      </c>
      <c r="F445" t="s">
        <v>27</v>
      </c>
      <c r="G445" t="s">
        <v>272</v>
      </c>
      <c r="H445" t="s">
        <v>85</v>
      </c>
      <c r="I445">
        <v>6</v>
      </c>
      <c r="J445" t="s">
        <v>456</v>
      </c>
      <c r="K445" t="s">
        <v>2205</v>
      </c>
      <c r="L445" t="str">
        <f t="shared" si="19"/>
        <v>778C-21FLPNS G3NW0233</v>
      </c>
      <c r="M445" t="s">
        <v>5</v>
      </c>
      <c r="N445">
        <v>30.407099988999999</v>
      </c>
      <c r="O445">
        <v>-86.310659999999999</v>
      </c>
      <c r="P445">
        <v>0</v>
      </c>
      <c r="Q445" t="s">
        <v>2613</v>
      </c>
      <c r="R445" t="s">
        <v>2689</v>
      </c>
    </row>
    <row r="446" spans="1:18" x14ac:dyDescent="0.25">
      <c r="A446" t="s">
        <v>4</v>
      </c>
      <c r="B446" t="s">
        <v>68</v>
      </c>
      <c r="C446" t="s">
        <v>1420</v>
      </c>
      <c r="D446" s="53" t="s">
        <v>457</v>
      </c>
      <c r="E446" t="s">
        <v>9</v>
      </c>
      <c r="F446" t="s">
        <v>27</v>
      </c>
      <c r="G446" t="s">
        <v>272</v>
      </c>
      <c r="H446" t="s">
        <v>74</v>
      </c>
      <c r="I446">
        <v>6</v>
      </c>
      <c r="J446" t="s">
        <v>458</v>
      </c>
      <c r="K446" t="s">
        <v>2206</v>
      </c>
      <c r="L446" t="str">
        <f t="shared" si="19"/>
        <v>778D-21FLPNS G3NW0010</v>
      </c>
      <c r="M446" t="s">
        <v>5</v>
      </c>
      <c r="N446">
        <v>30.372999989</v>
      </c>
      <c r="O446">
        <v>-86.114999999999995</v>
      </c>
      <c r="P446">
        <v>0</v>
      </c>
      <c r="Q446" t="s">
        <v>2613</v>
      </c>
      <c r="R446" t="s">
        <v>2689</v>
      </c>
    </row>
    <row r="447" spans="1:18" x14ac:dyDescent="0.25">
      <c r="A447" t="s">
        <v>4</v>
      </c>
      <c r="B447" t="s">
        <v>81</v>
      </c>
      <c r="C447" t="s">
        <v>1420</v>
      </c>
      <c r="D447" s="53" t="s">
        <v>457</v>
      </c>
      <c r="E447" t="s">
        <v>9</v>
      </c>
      <c r="F447" t="s">
        <v>27</v>
      </c>
      <c r="G447" t="s">
        <v>272</v>
      </c>
      <c r="H447" t="s">
        <v>407</v>
      </c>
      <c r="I447">
        <v>6</v>
      </c>
      <c r="J447" t="s">
        <v>458</v>
      </c>
      <c r="K447" t="s">
        <v>2206</v>
      </c>
      <c r="L447" t="str">
        <f t="shared" si="19"/>
        <v>778D-21FLPNS G3NW0010</v>
      </c>
      <c r="M447" t="s">
        <v>5</v>
      </c>
      <c r="N447">
        <v>30.372999989</v>
      </c>
      <c r="O447">
        <v>-86.114999999999995</v>
      </c>
      <c r="P447">
        <v>0</v>
      </c>
      <c r="Q447" t="s">
        <v>2613</v>
      </c>
      <c r="R447" t="s">
        <v>2689</v>
      </c>
    </row>
    <row r="448" spans="1:18" x14ac:dyDescent="0.25">
      <c r="A448" t="s">
        <v>4</v>
      </c>
      <c r="B448" t="s">
        <v>68</v>
      </c>
      <c r="C448" t="s">
        <v>1420</v>
      </c>
      <c r="D448" s="53" t="s">
        <v>457</v>
      </c>
      <c r="E448" t="s">
        <v>9</v>
      </c>
      <c r="F448" t="s">
        <v>27</v>
      </c>
      <c r="G448" t="s">
        <v>272</v>
      </c>
      <c r="H448" t="s">
        <v>85</v>
      </c>
      <c r="I448">
        <v>6</v>
      </c>
      <c r="J448" t="s">
        <v>458</v>
      </c>
      <c r="K448" t="s">
        <v>2206</v>
      </c>
      <c r="L448" t="str">
        <f t="shared" ref="L448:L505" si="21">_xlfn.CONCAT(D448:E448,J448)</f>
        <v>778D-21FLPNS G3NW0010</v>
      </c>
      <c r="M448" t="s">
        <v>5</v>
      </c>
      <c r="N448">
        <v>30.372999989</v>
      </c>
      <c r="O448">
        <v>-86.114999999999995</v>
      </c>
      <c r="P448">
        <v>0</v>
      </c>
      <c r="Q448" t="s">
        <v>2613</v>
      </c>
      <c r="R448" t="s">
        <v>2689</v>
      </c>
    </row>
    <row r="449" spans="1:18" x14ac:dyDescent="0.25">
      <c r="A449" t="s">
        <v>4</v>
      </c>
      <c r="B449" t="s">
        <v>68</v>
      </c>
      <c r="C449" t="s">
        <v>1423</v>
      </c>
      <c r="D449" s="53" t="s">
        <v>448</v>
      </c>
      <c r="E449" t="s">
        <v>9</v>
      </c>
      <c r="F449" t="s">
        <v>27</v>
      </c>
      <c r="G449" t="s">
        <v>7</v>
      </c>
      <c r="H449" t="s">
        <v>74</v>
      </c>
      <c r="I449">
        <v>6</v>
      </c>
      <c r="J449" t="s">
        <v>449</v>
      </c>
      <c r="K449" t="s">
        <v>2207</v>
      </c>
      <c r="L449" t="str">
        <f t="shared" si="21"/>
        <v>1055B-21FLPNS G3NW0009</v>
      </c>
      <c r="M449" t="s">
        <v>58</v>
      </c>
      <c r="N449">
        <v>30.261829988999999</v>
      </c>
      <c r="O449">
        <v>-85.95008</v>
      </c>
      <c r="P449">
        <v>0</v>
      </c>
      <c r="Q449" t="s">
        <v>2613</v>
      </c>
      <c r="R449" t="s">
        <v>2689</v>
      </c>
    </row>
    <row r="450" spans="1:18" x14ac:dyDescent="0.25">
      <c r="A450" t="s">
        <v>4</v>
      </c>
      <c r="B450" t="s">
        <v>68</v>
      </c>
      <c r="C450" t="s">
        <v>1423</v>
      </c>
      <c r="D450" s="53" t="s">
        <v>448</v>
      </c>
      <c r="E450" t="s">
        <v>9</v>
      </c>
      <c r="F450" t="s">
        <v>27</v>
      </c>
      <c r="G450" t="s">
        <v>7</v>
      </c>
      <c r="H450" t="s">
        <v>85</v>
      </c>
      <c r="I450">
        <v>6</v>
      </c>
      <c r="J450" t="s">
        <v>449</v>
      </c>
      <c r="K450" t="s">
        <v>2207</v>
      </c>
      <c r="L450" t="str">
        <f t="shared" si="21"/>
        <v>1055B-21FLPNS G3NW0009</v>
      </c>
      <c r="M450" t="s">
        <v>58</v>
      </c>
      <c r="N450">
        <v>30.261829988999999</v>
      </c>
      <c r="O450">
        <v>-85.95008</v>
      </c>
      <c r="P450">
        <v>0</v>
      </c>
      <c r="Q450" t="s">
        <v>2613</v>
      </c>
      <c r="R450" t="s">
        <v>2689</v>
      </c>
    </row>
    <row r="451" spans="1:18" x14ac:dyDescent="0.25">
      <c r="A451" t="s">
        <v>4</v>
      </c>
      <c r="B451" t="s">
        <v>68</v>
      </c>
      <c r="C451" t="s">
        <v>1424</v>
      </c>
      <c r="D451" s="53" t="s">
        <v>434</v>
      </c>
      <c r="E451" t="s">
        <v>9</v>
      </c>
      <c r="F451" t="s">
        <v>27</v>
      </c>
      <c r="G451" t="s">
        <v>7</v>
      </c>
      <c r="H451" t="s">
        <v>92</v>
      </c>
      <c r="I451">
        <v>6</v>
      </c>
      <c r="J451" t="s">
        <v>435</v>
      </c>
      <c r="K451" t="s">
        <v>2208</v>
      </c>
      <c r="L451" t="str">
        <f t="shared" ref="L451:L457" si="22">_xlfn.CONCAT(D451:E451,J451)</f>
        <v>738-21FLPNS G4NW0516</v>
      </c>
      <c r="M451" t="s">
        <v>13</v>
      </c>
      <c r="N451">
        <v>30.459569988999998</v>
      </c>
      <c r="O451">
        <v>-87.208089999999999</v>
      </c>
      <c r="P451">
        <v>0</v>
      </c>
      <c r="Q451" t="s">
        <v>2613</v>
      </c>
      <c r="R451" t="s">
        <v>2690</v>
      </c>
    </row>
    <row r="452" spans="1:18" x14ac:dyDescent="0.25">
      <c r="A452" t="s">
        <v>4</v>
      </c>
      <c r="B452" t="s">
        <v>68</v>
      </c>
      <c r="C452" t="s">
        <v>1424</v>
      </c>
      <c r="D452" s="53" t="s">
        <v>434</v>
      </c>
      <c r="E452" t="s">
        <v>9</v>
      </c>
      <c r="F452" t="s">
        <v>27</v>
      </c>
      <c r="G452" t="s">
        <v>7</v>
      </c>
      <c r="H452" t="s">
        <v>358</v>
      </c>
      <c r="I452">
        <v>6</v>
      </c>
      <c r="J452" t="s">
        <v>435</v>
      </c>
      <c r="K452" t="s">
        <v>2208</v>
      </c>
      <c r="L452" t="str">
        <f t="shared" si="22"/>
        <v>738-21FLPNS G4NW0516</v>
      </c>
      <c r="M452" t="s">
        <v>13</v>
      </c>
      <c r="N452">
        <v>30.459569988999998</v>
      </c>
      <c r="O452">
        <v>-87.208089999999999</v>
      </c>
      <c r="P452">
        <v>0</v>
      </c>
      <c r="Q452" t="s">
        <v>2613</v>
      </c>
      <c r="R452" t="s">
        <v>2690</v>
      </c>
    </row>
    <row r="453" spans="1:18" x14ac:dyDescent="0.25">
      <c r="A453" t="s">
        <v>4</v>
      </c>
      <c r="B453" t="s">
        <v>68</v>
      </c>
      <c r="C453" t="s">
        <v>1424</v>
      </c>
      <c r="D453" s="53" t="s">
        <v>434</v>
      </c>
      <c r="E453" t="s">
        <v>9</v>
      </c>
      <c r="F453" t="s">
        <v>27</v>
      </c>
      <c r="G453" t="s">
        <v>7</v>
      </c>
      <c r="H453" t="s">
        <v>359</v>
      </c>
      <c r="I453">
        <v>6</v>
      </c>
      <c r="J453" t="s">
        <v>435</v>
      </c>
      <c r="K453" t="s">
        <v>2208</v>
      </c>
      <c r="L453" t="str">
        <f t="shared" si="22"/>
        <v>738-21FLPNS G4NW0516</v>
      </c>
      <c r="M453" t="s">
        <v>13</v>
      </c>
      <c r="N453">
        <v>30.459569988999998</v>
      </c>
      <c r="O453">
        <v>-87.208089999999999</v>
      </c>
      <c r="P453">
        <v>0</v>
      </c>
      <c r="Q453" t="s">
        <v>2613</v>
      </c>
      <c r="R453" t="s">
        <v>2690</v>
      </c>
    </row>
    <row r="454" spans="1:18" x14ac:dyDescent="0.25">
      <c r="A454" t="s">
        <v>4</v>
      </c>
      <c r="B454" t="s">
        <v>68</v>
      </c>
      <c r="C454" t="s">
        <v>1424</v>
      </c>
      <c r="D454" s="53" t="s">
        <v>434</v>
      </c>
      <c r="E454" t="s">
        <v>9</v>
      </c>
      <c r="F454" t="s">
        <v>27</v>
      </c>
      <c r="G454" t="s">
        <v>7</v>
      </c>
      <c r="H454" t="s">
        <v>2842</v>
      </c>
      <c r="I454">
        <v>6</v>
      </c>
      <c r="J454" t="s">
        <v>435</v>
      </c>
      <c r="K454" t="s">
        <v>2208</v>
      </c>
      <c r="L454" t="str">
        <f t="shared" si="22"/>
        <v>738-21FLPNS G4NW0516</v>
      </c>
      <c r="M454" t="s">
        <v>13</v>
      </c>
      <c r="N454">
        <v>30.459569988999998</v>
      </c>
      <c r="O454">
        <v>-87.208089999999999</v>
      </c>
      <c r="P454">
        <v>0</v>
      </c>
      <c r="Q454" t="s">
        <v>2613</v>
      </c>
      <c r="R454" t="s">
        <v>2690</v>
      </c>
    </row>
    <row r="455" spans="1:18" x14ac:dyDescent="0.25">
      <c r="A455" t="s">
        <v>4</v>
      </c>
      <c r="B455" t="s">
        <v>68</v>
      </c>
      <c r="C455" t="s">
        <v>1424</v>
      </c>
      <c r="D455" s="53" t="s">
        <v>434</v>
      </c>
      <c r="E455" t="s">
        <v>9</v>
      </c>
      <c r="F455" t="s">
        <v>27</v>
      </c>
      <c r="G455" t="s">
        <v>7</v>
      </c>
      <c r="H455" t="s">
        <v>87</v>
      </c>
      <c r="I455">
        <v>6</v>
      </c>
      <c r="J455" t="s">
        <v>435</v>
      </c>
      <c r="K455" t="s">
        <v>2208</v>
      </c>
      <c r="L455" t="str">
        <f t="shared" si="22"/>
        <v>738-21FLPNS G4NW0516</v>
      </c>
      <c r="M455" t="s">
        <v>13</v>
      </c>
      <c r="N455">
        <v>30.459569988999998</v>
      </c>
      <c r="O455">
        <v>-87.208089999999999</v>
      </c>
      <c r="P455">
        <v>0</v>
      </c>
      <c r="Q455" t="s">
        <v>2613</v>
      </c>
      <c r="R455" t="s">
        <v>2690</v>
      </c>
    </row>
    <row r="456" spans="1:18" x14ac:dyDescent="0.25">
      <c r="A456" t="s">
        <v>4</v>
      </c>
      <c r="B456" t="s">
        <v>68</v>
      </c>
      <c r="C456" t="s">
        <v>1424</v>
      </c>
      <c r="D456" s="53" t="s">
        <v>434</v>
      </c>
      <c r="E456" t="s">
        <v>9</v>
      </c>
      <c r="F456" t="s">
        <v>27</v>
      </c>
      <c r="G456" t="s">
        <v>7</v>
      </c>
      <c r="H456" t="s">
        <v>88</v>
      </c>
      <c r="I456">
        <v>6</v>
      </c>
      <c r="J456" t="s">
        <v>435</v>
      </c>
      <c r="K456" t="s">
        <v>2208</v>
      </c>
      <c r="L456" t="str">
        <f t="shared" si="22"/>
        <v>738-21FLPNS G4NW0516</v>
      </c>
      <c r="M456" t="s">
        <v>13</v>
      </c>
      <c r="N456">
        <v>30.459569988999998</v>
      </c>
      <c r="O456">
        <v>-87.208089999999999</v>
      </c>
      <c r="P456">
        <v>0</v>
      </c>
      <c r="Q456" t="s">
        <v>2613</v>
      </c>
      <c r="R456" t="s">
        <v>2690</v>
      </c>
    </row>
    <row r="457" spans="1:18" x14ac:dyDescent="0.25">
      <c r="A457" t="s">
        <v>4</v>
      </c>
      <c r="B457" t="s">
        <v>68</v>
      </c>
      <c r="C457" t="s">
        <v>1424</v>
      </c>
      <c r="D457" s="53" t="s">
        <v>434</v>
      </c>
      <c r="E457" t="s">
        <v>9</v>
      </c>
      <c r="F457" t="s">
        <v>27</v>
      </c>
      <c r="G457" t="s">
        <v>7</v>
      </c>
      <c r="H457" t="s">
        <v>86</v>
      </c>
      <c r="I457">
        <v>6</v>
      </c>
      <c r="J457" t="s">
        <v>435</v>
      </c>
      <c r="K457" t="s">
        <v>2208</v>
      </c>
      <c r="L457" t="str">
        <f t="shared" si="22"/>
        <v>738-21FLPNS G4NW0516</v>
      </c>
      <c r="M457" t="s">
        <v>13</v>
      </c>
      <c r="N457">
        <v>30.459569988999998</v>
      </c>
      <c r="O457">
        <v>-87.208089999999999</v>
      </c>
      <c r="P457">
        <v>0</v>
      </c>
      <c r="Q457" t="s">
        <v>2613</v>
      </c>
      <c r="R457" t="s">
        <v>2690</v>
      </c>
    </row>
    <row r="458" spans="1:18" x14ac:dyDescent="0.25">
      <c r="A458" t="s">
        <v>4</v>
      </c>
      <c r="B458" t="s">
        <v>68</v>
      </c>
      <c r="C458" t="s">
        <v>1424</v>
      </c>
      <c r="D458" s="53" t="s">
        <v>434</v>
      </c>
      <c r="E458" t="s">
        <v>9</v>
      </c>
      <c r="F458" t="s">
        <v>27</v>
      </c>
      <c r="G458" t="s">
        <v>7</v>
      </c>
      <c r="H458" t="s">
        <v>97</v>
      </c>
      <c r="I458">
        <v>6</v>
      </c>
      <c r="J458" t="s">
        <v>435</v>
      </c>
      <c r="K458" t="s">
        <v>2208</v>
      </c>
      <c r="L458" t="str">
        <f t="shared" si="21"/>
        <v>738-21FLPNS G4NW0516</v>
      </c>
      <c r="M458" t="s">
        <v>13</v>
      </c>
      <c r="N458">
        <v>30.459569988999998</v>
      </c>
      <c r="O458">
        <v>-87.208089999999999</v>
      </c>
      <c r="P458">
        <v>0</v>
      </c>
      <c r="Q458" t="s">
        <v>2613</v>
      </c>
      <c r="R458" t="s">
        <v>2690</v>
      </c>
    </row>
    <row r="459" spans="1:18" x14ac:dyDescent="0.25">
      <c r="A459" t="s">
        <v>4</v>
      </c>
      <c r="B459" t="s">
        <v>68</v>
      </c>
      <c r="C459" t="s">
        <v>1425</v>
      </c>
      <c r="D459" s="53" t="s">
        <v>436</v>
      </c>
      <c r="E459" t="s">
        <v>9</v>
      </c>
      <c r="F459" t="s">
        <v>27</v>
      </c>
      <c r="G459" t="s">
        <v>7</v>
      </c>
      <c r="H459" t="s">
        <v>74</v>
      </c>
      <c r="I459">
        <v>6</v>
      </c>
      <c r="J459" t="s">
        <v>437</v>
      </c>
      <c r="K459" t="s">
        <v>2209</v>
      </c>
      <c r="L459" t="str">
        <f t="shared" si="21"/>
        <v>784-21FLPNS G5NW0035</v>
      </c>
      <c r="M459" t="s">
        <v>13</v>
      </c>
      <c r="N459">
        <v>30.457577700000002</v>
      </c>
      <c r="O459">
        <v>-87.385411099999999</v>
      </c>
      <c r="P459">
        <v>0</v>
      </c>
      <c r="Q459" t="s">
        <v>2613</v>
      </c>
      <c r="R459" t="s">
        <v>2688</v>
      </c>
    </row>
    <row r="460" spans="1:18" x14ac:dyDescent="0.25">
      <c r="A460" t="s">
        <v>4</v>
      </c>
      <c r="B460" t="s">
        <v>68</v>
      </c>
      <c r="C460" t="s">
        <v>1425</v>
      </c>
      <c r="D460" s="53" t="s">
        <v>436</v>
      </c>
      <c r="E460" t="s">
        <v>9</v>
      </c>
      <c r="F460" t="s">
        <v>27</v>
      </c>
      <c r="G460" t="s">
        <v>7</v>
      </c>
      <c r="H460" t="s">
        <v>85</v>
      </c>
      <c r="I460">
        <v>6</v>
      </c>
      <c r="J460" t="s">
        <v>437</v>
      </c>
      <c r="K460" t="s">
        <v>2209</v>
      </c>
      <c r="L460" t="str">
        <f t="shared" si="21"/>
        <v>784-21FLPNS G5NW0035</v>
      </c>
      <c r="M460" t="s">
        <v>13</v>
      </c>
      <c r="N460">
        <v>30.457577700000002</v>
      </c>
      <c r="O460">
        <v>-87.385411099999999</v>
      </c>
      <c r="P460">
        <v>0</v>
      </c>
      <c r="Q460" t="s">
        <v>2613</v>
      </c>
      <c r="R460" t="s">
        <v>2688</v>
      </c>
    </row>
    <row r="461" spans="1:18" x14ac:dyDescent="0.25">
      <c r="A461" t="s">
        <v>4</v>
      </c>
      <c r="B461" t="s">
        <v>68</v>
      </c>
      <c r="C461" t="s">
        <v>1426</v>
      </c>
      <c r="D461" s="53" t="s">
        <v>438</v>
      </c>
      <c r="E461" t="s">
        <v>9</v>
      </c>
      <c r="F461" t="s">
        <v>27</v>
      </c>
      <c r="G461" t="s">
        <v>7</v>
      </c>
      <c r="H461" t="s">
        <v>74</v>
      </c>
      <c r="I461">
        <v>6</v>
      </c>
      <c r="J461" t="s">
        <v>439</v>
      </c>
      <c r="K461" t="s">
        <v>2210</v>
      </c>
      <c r="L461" t="str">
        <f t="shared" si="21"/>
        <v>846-21FLPNS G4NW0021</v>
      </c>
      <c r="M461" t="s">
        <v>13</v>
      </c>
      <c r="N461">
        <v>30.410919989</v>
      </c>
      <c r="O461">
        <v>-87.25882</v>
      </c>
      <c r="P461">
        <v>0</v>
      </c>
      <c r="Q461" t="s">
        <v>2613</v>
      </c>
      <c r="R461" t="s">
        <v>2690</v>
      </c>
    </row>
    <row r="462" spans="1:18" x14ac:dyDescent="0.25">
      <c r="A462" t="s">
        <v>4</v>
      </c>
      <c r="B462" t="s">
        <v>68</v>
      </c>
      <c r="C462" t="s">
        <v>1426</v>
      </c>
      <c r="D462" s="53" t="s">
        <v>438</v>
      </c>
      <c r="E462" t="s">
        <v>9</v>
      </c>
      <c r="F462" t="s">
        <v>27</v>
      </c>
      <c r="G462" t="s">
        <v>7</v>
      </c>
      <c r="H462" t="s">
        <v>86</v>
      </c>
      <c r="I462">
        <v>6</v>
      </c>
      <c r="J462" t="s">
        <v>439</v>
      </c>
      <c r="K462" t="s">
        <v>2210</v>
      </c>
      <c r="L462" t="str">
        <f t="shared" si="21"/>
        <v>846-21FLPNS G4NW0021</v>
      </c>
      <c r="M462" t="s">
        <v>13</v>
      </c>
      <c r="N462">
        <v>30.410919989</v>
      </c>
      <c r="O462">
        <v>-87.25882</v>
      </c>
      <c r="P462">
        <v>0</v>
      </c>
      <c r="Q462" t="s">
        <v>2613</v>
      </c>
      <c r="R462" t="s">
        <v>2690</v>
      </c>
    </row>
    <row r="463" spans="1:18" x14ac:dyDescent="0.25">
      <c r="A463" t="s">
        <v>4</v>
      </c>
      <c r="B463" t="s">
        <v>68</v>
      </c>
      <c r="C463" t="s">
        <v>1426</v>
      </c>
      <c r="D463" s="53" t="s">
        <v>438</v>
      </c>
      <c r="E463" t="s">
        <v>9</v>
      </c>
      <c r="F463" t="s">
        <v>27</v>
      </c>
      <c r="G463" t="s">
        <v>7</v>
      </c>
      <c r="H463" t="s">
        <v>87</v>
      </c>
      <c r="I463">
        <v>6</v>
      </c>
      <c r="J463" t="s">
        <v>439</v>
      </c>
      <c r="K463" t="s">
        <v>2210</v>
      </c>
      <c r="L463" t="str">
        <f t="shared" si="21"/>
        <v>846-21FLPNS G4NW0021</v>
      </c>
      <c r="M463" t="s">
        <v>13</v>
      </c>
      <c r="N463">
        <v>30.410919989</v>
      </c>
      <c r="O463">
        <v>-87.25882</v>
      </c>
      <c r="P463">
        <v>0</v>
      </c>
      <c r="Q463" t="s">
        <v>2613</v>
      </c>
      <c r="R463" t="s">
        <v>2690</v>
      </c>
    </row>
    <row r="464" spans="1:18" x14ac:dyDescent="0.25">
      <c r="A464" t="s">
        <v>4</v>
      </c>
      <c r="B464" t="s">
        <v>68</v>
      </c>
      <c r="C464" t="s">
        <v>1426</v>
      </c>
      <c r="D464" s="53" t="s">
        <v>438</v>
      </c>
      <c r="E464" t="s">
        <v>9</v>
      </c>
      <c r="F464" t="s">
        <v>27</v>
      </c>
      <c r="G464" t="s">
        <v>7</v>
      </c>
      <c r="H464" t="s">
        <v>88</v>
      </c>
      <c r="I464">
        <v>6</v>
      </c>
      <c r="J464" t="s">
        <v>439</v>
      </c>
      <c r="K464" t="s">
        <v>2210</v>
      </c>
      <c r="L464" t="str">
        <f t="shared" si="21"/>
        <v>846-21FLPNS G4NW0021</v>
      </c>
      <c r="M464" t="s">
        <v>13</v>
      </c>
      <c r="N464">
        <v>30.410919989</v>
      </c>
      <c r="O464">
        <v>-87.25882</v>
      </c>
      <c r="P464">
        <v>0</v>
      </c>
      <c r="Q464" t="s">
        <v>2613</v>
      </c>
      <c r="R464" t="s">
        <v>2690</v>
      </c>
    </row>
    <row r="465" spans="1:18" x14ac:dyDescent="0.25">
      <c r="A465" t="s">
        <v>4</v>
      </c>
      <c r="B465" t="s">
        <v>68</v>
      </c>
      <c r="C465" t="s">
        <v>1427</v>
      </c>
      <c r="D465" s="53" t="s">
        <v>450</v>
      </c>
      <c r="E465" t="s">
        <v>9</v>
      </c>
      <c r="F465" t="s">
        <v>27</v>
      </c>
      <c r="G465" t="s">
        <v>7</v>
      </c>
      <c r="H465" t="s">
        <v>74</v>
      </c>
      <c r="I465">
        <v>6</v>
      </c>
      <c r="J465" t="s">
        <v>451</v>
      </c>
      <c r="K465" t="s">
        <v>2211</v>
      </c>
      <c r="L465" t="str">
        <f t="shared" si="21"/>
        <v>489D-21FLPNS G5NW0007</v>
      </c>
      <c r="M465" t="s">
        <v>13</v>
      </c>
      <c r="N465">
        <v>30.459169988999999</v>
      </c>
      <c r="O465">
        <v>-87.378330000000005</v>
      </c>
      <c r="P465">
        <v>0</v>
      </c>
      <c r="Q465" t="s">
        <v>2613</v>
      </c>
      <c r="R465" t="s">
        <v>2688</v>
      </c>
    </row>
    <row r="466" spans="1:18" x14ac:dyDescent="0.25">
      <c r="A466" t="s">
        <v>4</v>
      </c>
      <c r="B466" t="s">
        <v>68</v>
      </c>
      <c r="C466" t="s">
        <v>1427</v>
      </c>
      <c r="D466" s="53" t="s">
        <v>450</v>
      </c>
      <c r="E466" t="s">
        <v>9</v>
      </c>
      <c r="F466" t="s">
        <v>27</v>
      </c>
      <c r="G466" t="s">
        <v>7</v>
      </c>
      <c r="H466" t="s">
        <v>85</v>
      </c>
      <c r="I466">
        <v>6</v>
      </c>
      <c r="J466" t="s">
        <v>451</v>
      </c>
      <c r="K466" t="s">
        <v>2211</v>
      </c>
      <c r="L466" t="str">
        <f t="shared" si="21"/>
        <v>489D-21FLPNS G5NW0007</v>
      </c>
      <c r="M466" t="s">
        <v>13</v>
      </c>
      <c r="N466">
        <v>30.459169988999999</v>
      </c>
      <c r="O466">
        <v>-87.378330000000005</v>
      </c>
      <c r="P466">
        <v>0</v>
      </c>
      <c r="Q466" t="s">
        <v>2613</v>
      </c>
      <c r="R466" t="s">
        <v>2688</v>
      </c>
    </row>
    <row r="467" spans="1:18" x14ac:dyDescent="0.25">
      <c r="A467" t="s">
        <v>4</v>
      </c>
      <c r="B467" t="s">
        <v>68</v>
      </c>
      <c r="C467" t="s">
        <v>1427</v>
      </c>
      <c r="D467" s="53" t="s">
        <v>450</v>
      </c>
      <c r="E467" t="s">
        <v>9</v>
      </c>
      <c r="F467" t="s">
        <v>27</v>
      </c>
      <c r="G467" t="s">
        <v>7</v>
      </c>
      <c r="H467" t="s">
        <v>92</v>
      </c>
      <c r="I467">
        <v>6</v>
      </c>
      <c r="J467" t="s">
        <v>451</v>
      </c>
      <c r="K467" t="s">
        <v>2211</v>
      </c>
      <c r="L467" t="str">
        <f t="shared" si="21"/>
        <v>489D-21FLPNS G5NW0007</v>
      </c>
      <c r="M467" t="s">
        <v>13</v>
      </c>
      <c r="N467">
        <v>30.459169988999999</v>
      </c>
      <c r="O467">
        <v>-87.378330000000005</v>
      </c>
      <c r="P467">
        <v>0</v>
      </c>
      <c r="Q467" t="s">
        <v>2613</v>
      </c>
      <c r="R467" t="s">
        <v>2688</v>
      </c>
    </row>
    <row r="468" spans="1:18" x14ac:dyDescent="0.25">
      <c r="A468" t="s">
        <v>4</v>
      </c>
      <c r="B468" t="s">
        <v>68</v>
      </c>
      <c r="C468" t="s">
        <v>1427</v>
      </c>
      <c r="D468" s="53" t="s">
        <v>450</v>
      </c>
      <c r="E468" t="s">
        <v>9</v>
      </c>
      <c r="F468" t="s">
        <v>27</v>
      </c>
      <c r="G468" t="s">
        <v>7</v>
      </c>
      <c r="H468" t="s">
        <v>74</v>
      </c>
      <c r="I468">
        <v>6</v>
      </c>
      <c r="J468" t="s">
        <v>452</v>
      </c>
      <c r="K468" t="s">
        <v>2212</v>
      </c>
      <c r="L468" t="str">
        <f t="shared" si="21"/>
        <v>489D-21FLPNS G5NW0008</v>
      </c>
      <c r="M468" t="s">
        <v>13</v>
      </c>
      <c r="N468">
        <v>30.464169988999998</v>
      </c>
      <c r="O468">
        <v>-87.371669999999995</v>
      </c>
      <c r="P468">
        <v>0</v>
      </c>
      <c r="Q468" t="s">
        <v>2613</v>
      </c>
      <c r="R468" t="s">
        <v>2688</v>
      </c>
    </row>
    <row r="469" spans="1:18" x14ac:dyDescent="0.25">
      <c r="A469" t="s">
        <v>4</v>
      </c>
      <c r="B469" t="s">
        <v>68</v>
      </c>
      <c r="C469" t="s">
        <v>1428</v>
      </c>
      <c r="D469" s="53" t="s">
        <v>459</v>
      </c>
      <c r="E469" t="s">
        <v>9</v>
      </c>
      <c r="F469" t="s">
        <v>27</v>
      </c>
      <c r="G469" t="s">
        <v>7</v>
      </c>
      <c r="H469" t="s">
        <v>74</v>
      </c>
      <c r="I469">
        <v>6</v>
      </c>
      <c r="J469" t="s">
        <v>460</v>
      </c>
      <c r="K469" t="s">
        <v>2213</v>
      </c>
      <c r="L469" t="str">
        <f t="shared" si="21"/>
        <v>846C-21FLPNS G4NW0022</v>
      </c>
      <c r="M469" t="s">
        <v>13</v>
      </c>
      <c r="N469">
        <v>30.414219988999999</v>
      </c>
      <c r="O469">
        <v>-87.2624</v>
      </c>
      <c r="P469">
        <v>0</v>
      </c>
      <c r="Q469" t="s">
        <v>2613</v>
      </c>
      <c r="R469" t="s">
        <v>2690</v>
      </c>
    </row>
    <row r="470" spans="1:18" x14ac:dyDescent="0.25">
      <c r="A470" t="s">
        <v>4</v>
      </c>
      <c r="B470" t="s">
        <v>68</v>
      </c>
      <c r="C470" t="s">
        <v>1428</v>
      </c>
      <c r="D470" s="53" t="s">
        <v>459</v>
      </c>
      <c r="E470" t="s">
        <v>9</v>
      </c>
      <c r="F470" t="s">
        <v>27</v>
      </c>
      <c r="G470" t="s">
        <v>7</v>
      </c>
      <c r="H470" t="s">
        <v>86</v>
      </c>
      <c r="I470">
        <v>6</v>
      </c>
      <c r="J470" t="s">
        <v>460</v>
      </c>
      <c r="K470" t="s">
        <v>2213</v>
      </c>
      <c r="L470" t="str">
        <f t="shared" si="21"/>
        <v>846C-21FLPNS G4NW0022</v>
      </c>
      <c r="M470" t="s">
        <v>13</v>
      </c>
      <c r="N470">
        <v>30.414219988999999</v>
      </c>
      <c r="O470">
        <v>-87.2624</v>
      </c>
      <c r="P470">
        <v>0</v>
      </c>
      <c r="Q470" t="s">
        <v>2613</v>
      </c>
      <c r="R470" t="s">
        <v>2690</v>
      </c>
    </row>
    <row r="471" spans="1:18" x14ac:dyDescent="0.25">
      <c r="A471" t="s">
        <v>4</v>
      </c>
      <c r="B471" t="s">
        <v>68</v>
      </c>
      <c r="C471" t="s">
        <v>1428</v>
      </c>
      <c r="D471" s="53" t="s">
        <v>459</v>
      </c>
      <c r="E471" t="s">
        <v>9</v>
      </c>
      <c r="F471" t="s">
        <v>27</v>
      </c>
      <c r="G471" t="s">
        <v>7</v>
      </c>
      <c r="H471" t="s">
        <v>87</v>
      </c>
      <c r="I471">
        <v>6</v>
      </c>
      <c r="J471" t="s">
        <v>460</v>
      </c>
      <c r="K471" t="s">
        <v>2213</v>
      </c>
      <c r="L471" t="str">
        <f t="shared" si="21"/>
        <v>846C-21FLPNS G4NW0022</v>
      </c>
      <c r="M471" t="s">
        <v>13</v>
      </c>
      <c r="N471">
        <v>30.414219988999999</v>
      </c>
      <c r="O471">
        <v>-87.2624</v>
      </c>
      <c r="P471">
        <v>0</v>
      </c>
      <c r="Q471" t="s">
        <v>2613</v>
      </c>
      <c r="R471" t="s">
        <v>2690</v>
      </c>
    </row>
    <row r="472" spans="1:18" x14ac:dyDescent="0.25">
      <c r="A472" t="s">
        <v>4</v>
      </c>
      <c r="B472" t="s">
        <v>68</v>
      </c>
      <c r="C472" t="s">
        <v>1428</v>
      </c>
      <c r="D472" s="53" t="s">
        <v>459</v>
      </c>
      <c r="E472" t="s">
        <v>9</v>
      </c>
      <c r="F472" t="s">
        <v>27</v>
      </c>
      <c r="G472" t="s">
        <v>7</v>
      </c>
      <c r="H472" t="s">
        <v>88</v>
      </c>
      <c r="I472">
        <v>6</v>
      </c>
      <c r="J472" t="s">
        <v>460</v>
      </c>
      <c r="K472" t="s">
        <v>2213</v>
      </c>
      <c r="L472" t="str">
        <f t="shared" si="21"/>
        <v>846C-21FLPNS G4NW0022</v>
      </c>
      <c r="M472" t="s">
        <v>13</v>
      </c>
      <c r="N472">
        <v>30.414219988999999</v>
      </c>
      <c r="O472">
        <v>-87.2624</v>
      </c>
      <c r="P472">
        <v>0</v>
      </c>
      <c r="Q472" t="s">
        <v>2613</v>
      </c>
      <c r="R472" t="s">
        <v>2690</v>
      </c>
    </row>
    <row r="473" spans="1:18" x14ac:dyDescent="0.25">
      <c r="A473" t="s">
        <v>4</v>
      </c>
      <c r="B473" t="s">
        <v>68</v>
      </c>
      <c r="C473" t="s">
        <v>1429</v>
      </c>
      <c r="D473" s="53" t="s">
        <v>461</v>
      </c>
      <c r="E473" t="s">
        <v>9</v>
      </c>
      <c r="F473" t="s">
        <v>27</v>
      </c>
      <c r="G473" t="s">
        <v>7</v>
      </c>
      <c r="H473" t="s">
        <v>74</v>
      </c>
      <c r="I473">
        <v>6</v>
      </c>
      <c r="J473" t="s">
        <v>462</v>
      </c>
      <c r="K473" t="s">
        <v>2214</v>
      </c>
      <c r="L473" t="str">
        <f t="shared" si="21"/>
        <v>874A-21FLPNS G3NW0003</v>
      </c>
      <c r="M473" t="s">
        <v>24</v>
      </c>
      <c r="N473">
        <v>30.418569999999999</v>
      </c>
      <c r="O473">
        <v>-86.598230000000001</v>
      </c>
      <c r="P473">
        <v>0</v>
      </c>
      <c r="Q473" t="s">
        <v>2613</v>
      </c>
      <c r="R473" t="s">
        <v>2689</v>
      </c>
    </row>
    <row r="474" spans="1:18" x14ac:dyDescent="0.25">
      <c r="A474" t="s">
        <v>4</v>
      </c>
      <c r="B474" t="s">
        <v>68</v>
      </c>
      <c r="C474" t="s">
        <v>1429</v>
      </c>
      <c r="D474" s="53" t="s">
        <v>461</v>
      </c>
      <c r="E474" t="s">
        <v>9</v>
      </c>
      <c r="F474" t="s">
        <v>27</v>
      </c>
      <c r="G474" t="s">
        <v>7</v>
      </c>
      <c r="H474" t="s">
        <v>92</v>
      </c>
      <c r="I474">
        <v>6</v>
      </c>
      <c r="J474" t="s">
        <v>462</v>
      </c>
      <c r="K474" t="s">
        <v>2214</v>
      </c>
      <c r="L474" t="str">
        <f t="shared" si="21"/>
        <v>874A-21FLPNS G3NW0003</v>
      </c>
      <c r="M474" t="s">
        <v>24</v>
      </c>
      <c r="N474">
        <v>30.418569999999999</v>
      </c>
      <c r="O474">
        <v>-86.598230000000001</v>
      </c>
      <c r="P474">
        <v>0</v>
      </c>
      <c r="Q474" t="s">
        <v>2613</v>
      </c>
      <c r="R474" t="s">
        <v>2689</v>
      </c>
    </row>
    <row r="475" spans="1:18" x14ac:dyDescent="0.25">
      <c r="A475" t="s">
        <v>4</v>
      </c>
      <c r="B475" t="s">
        <v>68</v>
      </c>
      <c r="C475" t="s">
        <v>1430</v>
      </c>
      <c r="D475" s="53" t="s">
        <v>430</v>
      </c>
      <c r="E475" t="s">
        <v>9</v>
      </c>
      <c r="F475" t="s">
        <v>27</v>
      </c>
      <c r="G475" t="s">
        <v>7</v>
      </c>
      <c r="H475" t="s">
        <v>74</v>
      </c>
      <c r="I475">
        <v>6</v>
      </c>
      <c r="J475" t="s">
        <v>431</v>
      </c>
      <c r="K475" t="s">
        <v>2215</v>
      </c>
      <c r="L475" t="str">
        <f t="shared" si="21"/>
        <v>635-21FLPNS G4NW0387</v>
      </c>
      <c r="M475" t="s">
        <v>15</v>
      </c>
      <c r="N475">
        <v>30.530855977000002</v>
      </c>
      <c r="O475">
        <v>-87.040143060000005</v>
      </c>
      <c r="P475">
        <v>0</v>
      </c>
      <c r="Q475" t="s">
        <v>2613</v>
      </c>
      <c r="R475" t="s">
        <v>2690</v>
      </c>
    </row>
    <row r="476" spans="1:18" x14ac:dyDescent="0.25">
      <c r="A476" t="s">
        <v>4</v>
      </c>
      <c r="B476" t="s">
        <v>68</v>
      </c>
      <c r="C476" t="s">
        <v>1431</v>
      </c>
      <c r="D476" s="53" t="s">
        <v>432</v>
      </c>
      <c r="E476" t="s">
        <v>9</v>
      </c>
      <c r="F476" t="s">
        <v>27</v>
      </c>
      <c r="G476" t="s">
        <v>7</v>
      </c>
      <c r="H476" t="s">
        <v>74</v>
      </c>
      <c r="I476">
        <v>6</v>
      </c>
      <c r="J476" t="s">
        <v>433</v>
      </c>
      <c r="K476" t="s">
        <v>2216</v>
      </c>
      <c r="L476" t="str">
        <f t="shared" si="21"/>
        <v>694-21FLPNS G4NW0443</v>
      </c>
      <c r="M476" t="s">
        <v>15</v>
      </c>
      <c r="N476">
        <v>30.508410001000001</v>
      </c>
      <c r="O476">
        <v>-87.093540000000004</v>
      </c>
      <c r="P476">
        <v>0</v>
      </c>
      <c r="Q476" t="s">
        <v>2613</v>
      </c>
      <c r="R476" t="s">
        <v>2690</v>
      </c>
    </row>
    <row r="477" spans="1:18" x14ac:dyDescent="0.25">
      <c r="A477" t="s">
        <v>4</v>
      </c>
      <c r="B477" t="s">
        <v>68</v>
      </c>
      <c r="C477" t="s">
        <v>1431</v>
      </c>
      <c r="D477" s="53" t="s">
        <v>432</v>
      </c>
      <c r="E477" t="s">
        <v>9</v>
      </c>
      <c r="F477" t="s">
        <v>27</v>
      </c>
      <c r="G477" t="s">
        <v>7</v>
      </c>
      <c r="H477" t="s">
        <v>86</v>
      </c>
      <c r="I477">
        <v>6</v>
      </c>
      <c r="J477" t="s">
        <v>433</v>
      </c>
      <c r="K477" t="s">
        <v>2216</v>
      </c>
      <c r="L477" t="str">
        <f t="shared" si="21"/>
        <v>694-21FLPNS G4NW0443</v>
      </c>
      <c r="M477" t="s">
        <v>15</v>
      </c>
      <c r="N477">
        <v>30.508410001000001</v>
      </c>
      <c r="O477">
        <v>-87.093540000000004</v>
      </c>
      <c r="P477">
        <v>0</v>
      </c>
      <c r="Q477" t="s">
        <v>2613</v>
      </c>
      <c r="R477" t="s">
        <v>2690</v>
      </c>
    </row>
    <row r="478" spans="1:18" x14ac:dyDescent="0.25">
      <c r="A478" t="s">
        <v>4</v>
      </c>
      <c r="B478" t="s">
        <v>68</v>
      </c>
      <c r="C478" t="s">
        <v>1431</v>
      </c>
      <c r="D478" s="53" t="s">
        <v>432</v>
      </c>
      <c r="E478" t="s">
        <v>9</v>
      </c>
      <c r="F478" t="s">
        <v>27</v>
      </c>
      <c r="G478" t="s">
        <v>7</v>
      </c>
      <c r="H478" t="s">
        <v>87</v>
      </c>
      <c r="I478">
        <v>6</v>
      </c>
      <c r="J478" t="s">
        <v>433</v>
      </c>
      <c r="K478" t="s">
        <v>2216</v>
      </c>
      <c r="L478" t="str">
        <f t="shared" si="21"/>
        <v>694-21FLPNS G4NW0443</v>
      </c>
      <c r="M478" t="s">
        <v>15</v>
      </c>
      <c r="N478">
        <v>30.508410001000001</v>
      </c>
      <c r="O478">
        <v>-87.093540000000004</v>
      </c>
      <c r="P478">
        <v>0</v>
      </c>
      <c r="Q478" t="s">
        <v>2613</v>
      </c>
      <c r="R478" t="s">
        <v>2690</v>
      </c>
    </row>
    <row r="479" spans="1:18" x14ac:dyDescent="0.25">
      <c r="A479" t="s">
        <v>4</v>
      </c>
      <c r="B479" t="s">
        <v>68</v>
      </c>
      <c r="C479" t="s">
        <v>1431</v>
      </c>
      <c r="D479" s="53" t="s">
        <v>432</v>
      </c>
      <c r="E479" t="s">
        <v>9</v>
      </c>
      <c r="F479" t="s">
        <v>27</v>
      </c>
      <c r="G479" t="s">
        <v>7</v>
      </c>
      <c r="H479" t="s">
        <v>88</v>
      </c>
      <c r="I479">
        <v>6</v>
      </c>
      <c r="J479" t="s">
        <v>433</v>
      </c>
      <c r="K479" t="s">
        <v>2216</v>
      </c>
      <c r="L479" t="str">
        <f t="shared" si="21"/>
        <v>694-21FLPNS G4NW0443</v>
      </c>
      <c r="M479" t="s">
        <v>15</v>
      </c>
      <c r="N479">
        <v>30.508410001000001</v>
      </c>
      <c r="O479">
        <v>-87.093540000000004</v>
      </c>
      <c r="P479">
        <v>0</v>
      </c>
      <c r="Q479" t="s">
        <v>2613</v>
      </c>
      <c r="R479" t="s">
        <v>2690</v>
      </c>
    </row>
    <row r="480" spans="1:18" x14ac:dyDescent="0.25">
      <c r="A480" t="s">
        <v>4</v>
      </c>
      <c r="B480" t="s">
        <v>68</v>
      </c>
      <c r="C480" t="s">
        <v>1406</v>
      </c>
      <c r="D480" s="53" t="s">
        <v>440</v>
      </c>
      <c r="E480" t="s">
        <v>9</v>
      </c>
      <c r="F480" t="s">
        <v>27</v>
      </c>
      <c r="G480" t="s">
        <v>7</v>
      </c>
      <c r="H480" t="s">
        <v>74</v>
      </c>
      <c r="I480">
        <v>6</v>
      </c>
      <c r="J480" t="s">
        <v>441</v>
      </c>
      <c r="K480" t="s">
        <v>2217</v>
      </c>
      <c r="L480" t="str">
        <f t="shared" si="21"/>
        <v>893-21FLPNS G4NW0211</v>
      </c>
      <c r="M480" t="s">
        <v>15</v>
      </c>
      <c r="N480">
        <v>30.378634908999999</v>
      </c>
      <c r="O480">
        <v>-87.08626065</v>
      </c>
      <c r="P480">
        <v>0</v>
      </c>
      <c r="Q480" t="s">
        <v>2613</v>
      </c>
      <c r="R480" t="s">
        <v>2690</v>
      </c>
    </row>
    <row r="481" spans="1:18" x14ac:dyDescent="0.25">
      <c r="A481" t="s">
        <v>4</v>
      </c>
      <c r="B481" t="s">
        <v>68</v>
      </c>
      <c r="C481" t="s">
        <v>1406</v>
      </c>
      <c r="D481" s="53" t="s">
        <v>440</v>
      </c>
      <c r="E481" t="s">
        <v>9</v>
      </c>
      <c r="F481" t="s">
        <v>27</v>
      </c>
      <c r="G481" t="s">
        <v>7</v>
      </c>
      <c r="H481" t="s">
        <v>97</v>
      </c>
      <c r="I481">
        <v>6</v>
      </c>
      <c r="J481" t="s">
        <v>441</v>
      </c>
      <c r="K481" t="s">
        <v>2217</v>
      </c>
      <c r="L481" t="str">
        <f t="shared" si="21"/>
        <v>893-21FLPNS G4NW0211</v>
      </c>
      <c r="M481" t="s">
        <v>15</v>
      </c>
      <c r="N481">
        <v>30.378634908999999</v>
      </c>
      <c r="O481">
        <v>-87.08626065</v>
      </c>
      <c r="P481">
        <v>0</v>
      </c>
      <c r="Q481" t="s">
        <v>2613</v>
      </c>
      <c r="R481" t="s">
        <v>2690</v>
      </c>
    </row>
    <row r="482" spans="1:18" x14ac:dyDescent="0.25">
      <c r="A482" t="s">
        <v>4</v>
      </c>
      <c r="B482" t="s">
        <v>68</v>
      </c>
      <c r="C482" t="s">
        <v>1406</v>
      </c>
      <c r="D482" s="53" t="s">
        <v>440</v>
      </c>
      <c r="E482" t="s">
        <v>9</v>
      </c>
      <c r="F482" t="s">
        <v>27</v>
      </c>
      <c r="G482" t="s">
        <v>7</v>
      </c>
      <c r="H482" t="s">
        <v>85</v>
      </c>
      <c r="I482">
        <v>6</v>
      </c>
      <c r="J482" t="s">
        <v>441</v>
      </c>
      <c r="K482" t="s">
        <v>2217</v>
      </c>
      <c r="L482" t="str">
        <f t="shared" si="21"/>
        <v>893-21FLPNS G4NW0211</v>
      </c>
      <c r="M482" t="s">
        <v>15</v>
      </c>
      <c r="N482">
        <v>30.378634908999999</v>
      </c>
      <c r="O482">
        <v>-87.08626065</v>
      </c>
      <c r="P482">
        <v>0</v>
      </c>
      <c r="Q482" t="s">
        <v>2613</v>
      </c>
      <c r="R482" t="s">
        <v>2690</v>
      </c>
    </row>
    <row r="483" spans="1:18" x14ac:dyDescent="0.25">
      <c r="A483" t="s">
        <v>4</v>
      </c>
      <c r="B483" t="s">
        <v>68</v>
      </c>
      <c r="C483" t="s">
        <v>1406</v>
      </c>
      <c r="D483" s="53" t="s">
        <v>440</v>
      </c>
      <c r="E483" t="s">
        <v>9</v>
      </c>
      <c r="F483" t="s">
        <v>27</v>
      </c>
      <c r="G483" t="s">
        <v>7</v>
      </c>
      <c r="H483" t="s">
        <v>86</v>
      </c>
      <c r="I483">
        <v>6</v>
      </c>
      <c r="J483" t="s">
        <v>441</v>
      </c>
      <c r="K483" t="s">
        <v>2217</v>
      </c>
      <c r="L483" t="str">
        <f t="shared" si="21"/>
        <v>893-21FLPNS G4NW0211</v>
      </c>
      <c r="M483" t="s">
        <v>15</v>
      </c>
      <c r="N483">
        <v>30.378634908999999</v>
      </c>
      <c r="O483">
        <v>-87.08626065</v>
      </c>
      <c r="P483">
        <v>0</v>
      </c>
      <c r="Q483" t="s">
        <v>2613</v>
      </c>
      <c r="R483" t="s">
        <v>2690</v>
      </c>
    </row>
    <row r="484" spans="1:18" x14ac:dyDescent="0.25">
      <c r="A484" t="s">
        <v>4</v>
      </c>
      <c r="B484" t="s">
        <v>68</v>
      </c>
      <c r="C484" t="s">
        <v>1406</v>
      </c>
      <c r="D484" s="53" t="s">
        <v>440</v>
      </c>
      <c r="E484" t="s">
        <v>9</v>
      </c>
      <c r="F484" t="s">
        <v>27</v>
      </c>
      <c r="G484" t="s">
        <v>7</v>
      </c>
      <c r="H484" t="s">
        <v>87</v>
      </c>
      <c r="I484">
        <v>6</v>
      </c>
      <c r="J484" t="s">
        <v>441</v>
      </c>
      <c r="K484" t="s">
        <v>2217</v>
      </c>
      <c r="L484" t="str">
        <f t="shared" si="21"/>
        <v>893-21FLPNS G4NW0211</v>
      </c>
      <c r="M484" t="s">
        <v>15</v>
      </c>
      <c r="N484">
        <v>30.378634908999999</v>
      </c>
      <c r="O484">
        <v>-87.08626065</v>
      </c>
      <c r="P484">
        <v>0</v>
      </c>
      <c r="Q484" t="s">
        <v>2613</v>
      </c>
      <c r="R484" t="s">
        <v>2690</v>
      </c>
    </row>
    <row r="485" spans="1:18" x14ac:dyDescent="0.25">
      <c r="A485" t="s">
        <v>4</v>
      </c>
      <c r="B485" t="s">
        <v>68</v>
      </c>
      <c r="C485" t="s">
        <v>1406</v>
      </c>
      <c r="D485" s="53" t="s">
        <v>440</v>
      </c>
      <c r="E485" t="s">
        <v>9</v>
      </c>
      <c r="F485" t="s">
        <v>27</v>
      </c>
      <c r="G485" t="s">
        <v>7</v>
      </c>
      <c r="H485" t="s">
        <v>88</v>
      </c>
      <c r="I485">
        <v>6</v>
      </c>
      <c r="J485" t="s">
        <v>441</v>
      </c>
      <c r="K485" t="s">
        <v>2217</v>
      </c>
      <c r="L485" t="str">
        <f t="shared" si="21"/>
        <v>893-21FLPNS G4NW0211</v>
      </c>
      <c r="M485" t="s">
        <v>15</v>
      </c>
      <c r="N485">
        <v>30.378634908999999</v>
      </c>
      <c r="O485">
        <v>-87.08626065</v>
      </c>
      <c r="P485">
        <v>0</v>
      </c>
      <c r="Q485" t="s">
        <v>2613</v>
      </c>
      <c r="R485" t="s">
        <v>2690</v>
      </c>
    </row>
    <row r="486" spans="1:18" x14ac:dyDescent="0.25">
      <c r="A486" t="s">
        <v>4</v>
      </c>
      <c r="B486" t="s">
        <v>68</v>
      </c>
      <c r="C486" t="s">
        <v>1432</v>
      </c>
      <c r="D486" s="53" t="s">
        <v>469</v>
      </c>
      <c r="E486" t="s">
        <v>9</v>
      </c>
      <c r="F486" t="s">
        <v>107</v>
      </c>
      <c r="G486" t="s">
        <v>11</v>
      </c>
      <c r="H486" t="s">
        <v>85</v>
      </c>
      <c r="I486">
        <v>6</v>
      </c>
      <c r="J486" t="s">
        <v>470</v>
      </c>
      <c r="K486" t="s">
        <v>2218</v>
      </c>
      <c r="L486" t="str">
        <f t="shared" si="21"/>
        <v>25A-21FLPNS G4NW0426</v>
      </c>
      <c r="M486" t="s">
        <v>13</v>
      </c>
      <c r="N486">
        <v>30.965170001000001</v>
      </c>
      <c r="O486">
        <v>-87.290566999999996</v>
      </c>
      <c r="P486">
        <v>0</v>
      </c>
      <c r="Q486" t="s">
        <v>2613</v>
      </c>
      <c r="R486" t="s">
        <v>2690</v>
      </c>
    </row>
    <row r="487" spans="1:18" x14ac:dyDescent="0.25">
      <c r="A487" t="s">
        <v>4</v>
      </c>
      <c r="B487" t="s">
        <v>68</v>
      </c>
      <c r="C487" t="s">
        <v>1433</v>
      </c>
      <c r="D487" s="53" t="s">
        <v>475</v>
      </c>
      <c r="E487" t="s">
        <v>9</v>
      </c>
      <c r="F487" t="s">
        <v>107</v>
      </c>
      <c r="G487" t="s">
        <v>11</v>
      </c>
      <c r="H487" t="s">
        <v>85</v>
      </c>
      <c r="I487">
        <v>6</v>
      </c>
      <c r="J487" t="s">
        <v>476</v>
      </c>
      <c r="K487" t="s">
        <v>1433</v>
      </c>
      <c r="L487" t="str">
        <f t="shared" si="21"/>
        <v>697A-21FLPNS G5NW0159</v>
      </c>
      <c r="M487" t="s">
        <v>13</v>
      </c>
      <c r="N487">
        <v>30.465699989000001</v>
      </c>
      <c r="O487">
        <v>-87.273099999999999</v>
      </c>
      <c r="P487">
        <v>0</v>
      </c>
      <c r="Q487" t="s">
        <v>2613</v>
      </c>
      <c r="R487" t="s">
        <v>2688</v>
      </c>
    </row>
    <row r="488" spans="1:18" x14ac:dyDescent="0.25">
      <c r="A488" t="s">
        <v>4</v>
      </c>
      <c r="B488" t="s">
        <v>68</v>
      </c>
      <c r="C488" t="s">
        <v>1434</v>
      </c>
      <c r="D488" s="53" t="s">
        <v>477</v>
      </c>
      <c r="E488" t="s">
        <v>9</v>
      </c>
      <c r="F488" t="s">
        <v>107</v>
      </c>
      <c r="G488" t="s">
        <v>11</v>
      </c>
      <c r="H488" t="s">
        <v>85</v>
      </c>
      <c r="I488">
        <v>6</v>
      </c>
      <c r="J488" t="s">
        <v>478</v>
      </c>
      <c r="K488" t="s">
        <v>1434</v>
      </c>
      <c r="L488" t="str">
        <f t="shared" si="21"/>
        <v>722D-21FLPNS G3NW0223</v>
      </c>
      <c r="M488" t="s">
        <v>24</v>
      </c>
      <c r="N488">
        <v>30.497479988999999</v>
      </c>
      <c r="O488">
        <v>-86.416359999999997</v>
      </c>
      <c r="P488">
        <v>0</v>
      </c>
      <c r="Q488" t="s">
        <v>2613</v>
      </c>
      <c r="R488" t="s">
        <v>2689</v>
      </c>
    </row>
    <row r="489" spans="1:18" x14ac:dyDescent="0.25">
      <c r="A489" t="s">
        <v>4</v>
      </c>
      <c r="B489" t="s">
        <v>68</v>
      </c>
      <c r="C489" t="s">
        <v>1435</v>
      </c>
      <c r="D489" s="53" t="s">
        <v>479</v>
      </c>
      <c r="E489" t="s">
        <v>9</v>
      </c>
      <c r="F489" t="s">
        <v>107</v>
      </c>
      <c r="G489" t="s">
        <v>11</v>
      </c>
      <c r="H489" t="s">
        <v>92</v>
      </c>
      <c r="I489">
        <v>6</v>
      </c>
      <c r="J489" t="s">
        <v>480</v>
      </c>
      <c r="K489" t="s">
        <v>2219</v>
      </c>
      <c r="L489" t="str">
        <f t="shared" si="21"/>
        <v>906A-21FLPNS G3NW0215</v>
      </c>
      <c r="M489" t="s">
        <v>24</v>
      </c>
      <c r="N489">
        <v>30.395161989000002</v>
      </c>
      <c r="O489">
        <v>-86.475279999999998</v>
      </c>
      <c r="P489">
        <v>0</v>
      </c>
      <c r="Q489" t="s">
        <v>2613</v>
      </c>
      <c r="R489" t="s">
        <v>2689</v>
      </c>
    </row>
    <row r="490" spans="1:18" x14ac:dyDescent="0.25">
      <c r="A490" t="s">
        <v>4</v>
      </c>
      <c r="B490" t="s">
        <v>68</v>
      </c>
      <c r="C490" t="s">
        <v>1435</v>
      </c>
      <c r="D490" s="53" t="s">
        <v>479</v>
      </c>
      <c r="E490" t="s">
        <v>9</v>
      </c>
      <c r="F490" t="s">
        <v>107</v>
      </c>
      <c r="G490" t="s">
        <v>11</v>
      </c>
      <c r="H490" t="s">
        <v>358</v>
      </c>
      <c r="I490">
        <v>6</v>
      </c>
      <c r="J490" t="s">
        <v>480</v>
      </c>
      <c r="K490" t="s">
        <v>2219</v>
      </c>
      <c r="L490" t="str">
        <f t="shared" si="21"/>
        <v>906A-21FLPNS G3NW0215</v>
      </c>
      <c r="M490" t="s">
        <v>24</v>
      </c>
      <c r="N490">
        <v>30.395161989000002</v>
      </c>
      <c r="O490">
        <v>-86.475279999999998</v>
      </c>
      <c r="P490">
        <v>0</v>
      </c>
      <c r="Q490" t="s">
        <v>2613</v>
      </c>
      <c r="R490" t="s">
        <v>2689</v>
      </c>
    </row>
    <row r="491" spans="1:18" x14ac:dyDescent="0.25">
      <c r="A491" t="s">
        <v>4</v>
      </c>
      <c r="B491" t="s">
        <v>68</v>
      </c>
      <c r="C491" t="s">
        <v>1435</v>
      </c>
      <c r="D491" s="53" t="s">
        <v>479</v>
      </c>
      <c r="E491" t="s">
        <v>9</v>
      </c>
      <c r="F491" t="s">
        <v>107</v>
      </c>
      <c r="G491" t="s">
        <v>11</v>
      </c>
      <c r="H491" t="s">
        <v>359</v>
      </c>
      <c r="I491">
        <v>6</v>
      </c>
      <c r="J491" t="s">
        <v>480</v>
      </c>
      <c r="K491" t="s">
        <v>2219</v>
      </c>
      <c r="L491" t="str">
        <f t="shared" si="21"/>
        <v>906A-21FLPNS G3NW0215</v>
      </c>
      <c r="M491" t="s">
        <v>24</v>
      </c>
      <c r="N491">
        <v>30.395161989000002</v>
      </c>
      <c r="O491">
        <v>-86.475279999999998</v>
      </c>
      <c r="P491">
        <v>0</v>
      </c>
      <c r="Q491" t="s">
        <v>2613</v>
      </c>
      <c r="R491" t="s">
        <v>2689</v>
      </c>
    </row>
    <row r="492" spans="1:18" x14ac:dyDescent="0.25">
      <c r="A492" t="s">
        <v>4</v>
      </c>
      <c r="B492" t="s">
        <v>68</v>
      </c>
      <c r="C492" t="s">
        <v>1435</v>
      </c>
      <c r="D492" s="53" t="s">
        <v>479</v>
      </c>
      <c r="E492" t="s">
        <v>9</v>
      </c>
      <c r="F492" t="s">
        <v>107</v>
      </c>
      <c r="G492" t="s">
        <v>11</v>
      </c>
      <c r="H492" t="s">
        <v>2842</v>
      </c>
      <c r="I492">
        <v>6</v>
      </c>
      <c r="J492" t="s">
        <v>480</v>
      </c>
      <c r="K492" t="s">
        <v>2219</v>
      </c>
      <c r="L492" t="str">
        <f t="shared" si="21"/>
        <v>906A-21FLPNS G3NW0215</v>
      </c>
      <c r="M492" t="s">
        <v>24</v>
      </c>
      <c r="N492">
        <v>30.395161989000002</v>
      </c>
      <c r="O492">
        <v>-86.475279999999998</v>
      </c>
      <c r="P492">
        <v>0</v>
      </c>
      <c r="Q492" t="s">
        <v>2613</v>
      </c>
      <c r="R492" t="s">
        <v>2689</v>
      </c>
    </row>
    <row r="493" spans="1:18" x14ac:dyDescent="0.25">
      <c r="A493" t="s">
        <v>4</v>
      </c>
      <c r="B493" t="s">
        <v>68</v>
      </c>
      <c r="C493" t="s">
        <v>1435</v>
      </c>
      <c r="D493" s="53" t="s">
        <v>479</v>
      </c>
      <c r="E493" t="s">
        <v>9</v>
      </c>
      <c r="F493" t="s">
        <v>107</v>
      </c>
      <c r="G493" t="s">
        <v>11</v>
      </c>
      <c r="H493" t="s">
        <v>87</v>
      </c>
      <c r="I493">
        <v>6</v>
      </c>
      <c r="J493" t="s">
        <v>480</v>
      </c>
      <c r="K493" t="s">
        <v>2219</v>
      </c>
      <c r="L493" t="str">
        <f t="shared" si="21"/>
        <v>906A-21FLPNS G3NW0215</v>
      </c>
      <c r="M493" t="s">
        <v>24</v>
      </c>
      <c r="N493">
        <v>30.395161989000002</v>
      </c>
      <c r="O493">
        <v>-86.475279999999998</v>
      </c>
      <c r="P493">
        <v>0</v>
      </c>
      <c r="Q493" t="s">
        <v>2613</v>
      </c>
      <c r="R493" t="s">
        <v>2689</v>
      </c>
    </row>
    <row r="494" spans="1:18" x14ac:dyDescent="0.25">
      <c r="A494" t="s">
        <v>4</v>
      </c>
      <c r="B494" t="s">
        <v>68</v>
      </c>
      <c r="C494" t="s">
        <v>1435</v>
      </c>
      <c r="D494" s="53" t="s">
        <v>479</v>
      </c>
      <c r="E494" t="s">
        <v>9</v>
      </c>
      <c r="F494" t="s">
        <v>107</v>
      </c>
      <c r="G494" t="s">
        <v>11</v>
      </c>
      <c r="H494" t="s">
        <v>88</v>
      </c>
      <c r="I494">
        <v>6</v>
      </c>
      <c r="J494" t="s">
        <v>480</v>
      </c>
      <c r="K494" t="s">
        <v>2219</v>
      </c>
      <c r="L494" t="str">
        <f t="shared" si="21"/>
        <v>906A-21FLPNS G3NW0215</v>
      </c>
      <c r="M494" t="s">
        <v>24</v>
      </c>
      <c r="N494">
        <v>30.395161989000002</v>
      </c>
      <c r="O494">
        <v>-86.475279999999998</v>
      </c>
      <c r="P494">
        <v>0</v>
      </c>
      <c r="Q494" t="s">
        <v>2613</v>
      </c>
      <c r="R494" t="s">
        <v>2689</v>
      </c>
    </row>
    <row r="495" spans="1:18" x14ac:dyDescent="0.25">
      <c r="A495" t="s">
        <v>4</v>
      </c>
      <c r="B495" t="s">
        <v>68</v>
      </c>
      <c r="C495" t="s">
        <v>1435</v>
      </c>
      <c r="D495" s="53" t="s">
        <v>479</v>
      </c>
      <c r="E495" t="s">
        <v>9</v>
      </c>
      <c r="F495" t="s">
        <v>107</v>
      </c>
      <c r="G495" t="s">
        <v>11</v>
      </c>
      <c r="H495" t="s">
        <v>86</v>
      </c>
      <c r="I495">
        <v>6</v>
      </c>
      <c r="J495" t="s">
        <v>480</v>
      </c>
      <c r="K495" t="s">
        <v>2219</v>
      </c>
      <c r="L495" t="str">
        <f t="shared" si="21"/>
        <v>906A-21FLPNS G3NW0215</v>
      </c>
      <c r="M495" t="s">
        <v>24</v>
      </c>
      <c r="N495">
        <v>30.395161989000002</v>
      </c>
      <c r="O495">
        <v>-86.475279999999998</v>
      </c>
      <c r="P495">
        <v>0</v>
      </c>
      <c r="Q495" t="s">
        <v>2613</v>
      </c>
      <c r="R495" t="s">
        <v>2689</v>
      </c>
    </row>
    <row r="496" spans="1:18" x14ac:dyDescent="0.25">
      <c r="A496" t="s">
        <v>4</v>
      </c>
      <c r="B496" t="s">
        <v>68</v>
      </c>
      <c r="C496" t="s">
        <v>1435</v>
      </c>
      <c r="D496" s="53" t="s">
        <v>479</v>
      </c>
      <c r="E496" t="s">
        <v>9</v>
      </c>
      <c r="F496" t="s">
        <v>107</v>
      </c>
      <c r="G496" t="s">
        <v>11</v>
      </c>
      <c r="H496" t="s">
        <v>73</v>
      </c>
      <c r="I496">
        <v>6</v>
      </c>
      <c r="J496" t="s">
        <v>480</v>
      </c>
      <c r="K496" t="s">
        <v>2219</v>
      </c>
      <c r="L496" t="str">
        <f t="shared" ref="L496" si="23">_xlfn.CONCAT(D496:E496,J496)</f>
        <v>906A-21FLPNS G3NW0215</v>
      </c>
      <c r="M496" t="s">
        <v>24</v>
      </c>
      <c r="N496">
        <v>30.395161989000002</v>
      </c>
      <c r="O496">
        <v>-86.475279999999998</v>
      </c>
      <c r="P496">
        <v>0</v>
      </c>
      <c r="Q496" t="s">
        <v>2613</v>
      </c>
      <c r="R496" t="s">
        <v>2689</v>
      </c>
    </row>
    <row r="497" spans="1:18" x14ac:dyDescent="0.25">
      <c r="A497" t="s">
        <v>4</v>
      </c>
      <c r="B497" t="s">
        <v>68</v>
      </c>
      <c r="C497" t="s">
        <v>1435</v>
      </c>
      <c r="D497" s="53" t="s">
        <v>479</v>
      </c>
      <c r="E497" t="s">
        <v>9</v>
      </c>
      <c r="F497" t="s">
        <v>107</v>
      </c>
      <c r="G497" t="s">
        <v>11</v>
      </c>
      <c r="H497" t="s">
        <v>85</v>
      </c>
      <c r="I497">
        <v>6</v>
      </c>
      <c r="J497" t="s">
        <v>480</v>
      </c>
      <c r="K497" t="s">
        <v>2219</v>
      </c>
      <c r="L497" t="str">
        <f t="shared" si="21"/>
        <v>906A-21FLPNS G3NW0215</v>
      </c>
      <c r="M497" t="s">
        <v>24</v>
      </c>
      <c r="N497">
        <v>30.395161989000002</v>
      </c>
      <c r="O497">
        <v>-86.475279999999998</v>
      </c>
      <c r="P497">
        <v>0</v>
      </c>
      <c r="Q497" t="s">
        <v>2613</v>
      </c>
      <c r="R497" t="s">
        <v>2689</v>
      </c>
    </row>
    <row r="498" spans="1:18" x14ac:dyDescent="0.25">
      <c r="A498" t="s">
        <v>4</v>
      </c>
      <c r="B498" t="s">
        <v>68</v>
      </c>
      <c r="C498" t="s">
        <v>1436</v>
      </c>
      <c r="D498" s="53" t="s">
        <v>481</v>
      </c>
      <c r="E498" t="s">
        <v>9</v>
      </c>
      <c r="F498" t="s">
        <v>107</v>
      </c>
      <c r="G498" t="s">
        <v>11</v>
      </c>
      <c r="H498" t="s">
        <v>73</v>
      </c>
      <c r="I498">
        <v>6</v>
      </c>
      <c r="J498" t="s">
        <v>482</v>
      </c>
      <c r="K498" t="s">
        <v>2220</v>
      </c>
      <c r="L498" t="str">
        <f t="shared" ref="L498" si="24">_xlfn.CONCAT(D498:E498,J498)</f>
        <v>906B-21FLPNS G3NW0216</v>
      </c>
      <c r="M498" t="s">
        <v>24</v>
      </c>
      <c r="N498">
        <v>30.402360989000002</v>
      </c>
      <c r="O498">
        <v>-86.480024999999998</v>
      </c>
      <c r="P498">
        <v>0</v>
      </c>
      <c r="Q498" t="s">
        <v>2613</v>
      </c>
      <c r="R498" t="s">
        <v>2689</v>
      </c>
    </row>
    <row r="499" spans="1:18" x14ac:dyDescent="0.25">
      <c r="A499" t="s">
        <v>4</v>
      </c>
      <c r="B499" t="s">
        <v>68</v>
      </c>
      <c r="C499" t="s">
        <v>1436</v>
      </c>
      <c r="D499" s="53" t="s">
        <v>481</v>
      </c>
      <c r="E499" t="s">
        <v>9</v>
      </c>
      <c r="F499" t="s">
        <v>107</v>
      </c>
      <c r="G499" t="s">
        <v>11</v>
      </c>
      <c r="H499" t="s">
        <v>85</v>
      </c>
      <c r="I499">
        <v>6</v>
      </c>
      <c r="J499" t="s">
        <v>482</v>
      </c>
      <c r="K499" t="s">
        <v>2220</v>
      </c>
      <c r="L499" t="str">
        <f t="shared" si="21"/>
        <v>906B-21FLPNS G3NW0216</v>
      </c>
      <c r="M499" t="s">
        <v>24</v>
      </c>
      <c r="N499">
        <v>30.402360989000002</v>
      </c>
      <c r="O499">
        <v>-86.480024999999998</v>
      </c>
      <c r="P499">
        <v>0</v>
      </c>
      <c r="Q499" t="s">
        <v>2613</v>
      </c>
      <c r="R499" t="s">
        <v>2689</v>
      </c>
    </row>
    <row r="500" spans="1:18" x14ac:dyDescent="0.25">
      <c r="A500" t="s">
        <v>4</v>
      </c>
      <c r="B500" t="s">
        <v>68</v>
      </c>
      <c r="C500" t="s">
        <v>1437</v>
      </c>
      <c r="D500" s="53" t="s">
        <v>465</v>
      </c>
      <c r="E500" t="s">
        <v>9</v>
      </c>
      <c r="F500" t="s">
        <v>107</v>
      </c>
      <c r="G500" t="s">
        <v>11</v>
      </c>
      <c r="H500" t="s">
        <v>85</v>
      </c>
      <c r="I500">
        <v>6</v>
      </c>
      <c r="J500" t="s">
        <v>466</v>
      </c>
      <c r="K500" t="s">
        <v>2221</v>
      </c>
      <c r="L500" t="str">
        <f t="shared" si="21"/>
        <v>179A-21FLPNS G4NW0361</v>
      </c>
      <c r="M500" t="s">
        <v>15</v>
      </c>
      <c r="N500">
        <v>30.863490000999999</v>
      </c>
      <c r="O500">
        <v>-86.830520000000007</v>
      </c>
      <c r="P500">
        <v>0</v>
      </c>
      <c r="Q500" t="s">
        <v>2613</v>
      </c>
      <c r="R500" t="s">
        <v>2690</v>
      </c>
    </row>
    <row r="501" spans="1:18" x14ac:dyDescent="0.25">
      <c r="A501" t="s">
        <v>4</v>
      </c>
      <c r="B501" t="s">
        <v>68</v>
      </c>
      <c r="C501" t="s">
        <v>1438</v>
      </c>
      <c r="D501" s="53" t="s">
        <v>467</v>
      </c>
      <c r="E501" t="s">
        <v>9</v>
      </c>
      <c r="F501" t="s">
        <v>107</v>
      </c>
      <c r="G501" t="s">
        <v>11</v>
      </c>
      <c r="H501" t="s">
        <v>85</v>
      </c>
      <c r="I501">
        <v>6</v>
      </c>
      <c r="J501" t="s">
        <v>468</v>
      </c>
      <c r="K501" t="s">
        <v>2222</v>
      </c>
      <c r="L501" t="str">
        <f t="shared" si="21"/>
        <v>24AF-21FLPNS G4NW0437</v>
      </c>
      <c r="M501" t="s">
        <v>15</v>
      </c>
      <c r="N501">
        <v>30.627860000999998</v>
      </c>
      <c r="O501">
        <v>-87.048628109999996</v>
      </c>
      <c r="P501">
        <v>0</v>
      </c>
      <c r="Q501" t="s">
        <v>2613</v>
      </c>
      <c r="R501" t="s">
        <v>2690</v>
      </c>
    </row>
    <row r="502" spans="1:18" x14ac:dyDescent="0.25">
      <c r="A502" t="s">
        <v>4</v>
      </c>
      <c r="B502" t="s">
        <v>68</v>
      </c>
      <c r="C502" t="s">
        <v>1439</v>
      </c>
      <c r="D502" s="53" t="s">
        <v>463</v>
      </c>
      <c r="E502" t="s">
        <v>9</v>
      </c>
      <c r="F502" t="s">
        <v>107</v>
      </c>
      <c r="G502" t="s">
        <v>11</v>
      </c>
      <c r="H502" t="s">
        <v>358</v>
      </c>
      <c r="I502">
        <v>6</v>
      </c>
      <c r="J502" t="s">
        <v>464</v>
      </c>
      <c r="K502" t="s">
        <v>2223</v>
      </c>
      <c r="L502" t="str">
        <f t="shared" si="21"/>
        <v>1040B-21FLPNS G3NW0220</v>
      </c>
      <c r="M502" t="s">
        <v>5</v>
      </c>
      <c r="N502">
        <v>30.305139989000001</v>
      </c>
      <c r="O502">
        <v>-86.086330000000004</v>
      </c>
      <c r="P502">
        <v>0</v>
      </c>
      <c r="Q502" t="s">
        <v>2613</v>
      </c>
      <c r="R502" t="s">
        <v>2689</v>
      </c>
    </row>
    <row r="503" spans="1:18" x14ac:dyDescent="0.25">
      <c r="A503" t="s">
        <v>4</v>
      </c>
      <c r="B503" t="s">
        <v>68</v>
      </c>
      <c r="C503" t="s">
        <v>1439</v>
      </c>
      <c r="D503" s="53" t="s">
        <v>463</v>
      </c>
      <c r="E503" t="s">
        <v>9</v>
      </c>
      <c r="F503" t="s">
        <v>107</v>
      </c>
      <c r="G503" t="s">
        <v>11</v>
      </c>
      <c r="H503" t="s">
        <v>359</v>
      </c>
      <c r="I503">
        <v>6</v>
      </c>
      <c r="J503" t="s">
        <v>464</v>
      </c>
      <c r="K503" t="s">
        <v>2223</v>
      </c>
      <c r="L503" t="str">
        <f t="shared" si="21"/>
        <v>1040B-21FLPNS G3NW0220</v>
      </c>
      <c r="M503" t="s">
        <v>5</v>
      </c>
      <c r="N503">
        <v>30.305139989000001</v>
      </c>
      <c r="O503">
        <v>-86.086330000000004</v>
      </c>
      <c r="P503">
        <v>0</v>
      </c>
      <c r="Q503" t="s">
        <v>2613</v>
      </c>
      <c r="R503" t="s">
        <v>2689</v>
      </c>
    </row>
    <row r="504" spans="1:18" x14ac:dyDescent="0.25">
      <c r="A504" t="s">
        <v>4</v>
      </c>
      <c r="B504" t="s">
        <v>68</v>
      </c>
      <c r="C504" t="s">
        <v>1440</v>
      </c>
      <c r="D504" s="53" t="s">
        <v>471</v>
      </c>
      <c r="E504" t="s">
        <v>9</v>
      </c>
      <c r="F504" t="s">
        <v>107</v>
      </c>
      <c r="G504" t="s">
        <v>11</v>
      </c>
      <c r="H504" t="s">
        <v>85</v>
      </c>
      <c r="I504">
        <v>6</v>
      </c>
      <c r="J504" t="s">
        <v>472</v>
      </c>
      <c r="K504" t="s">
        <v>2224</v>
      </c>
      <c r="L504" t="str">
        <f t="shared" si="21"/>
        <v>266A-21FLPNS G4NW0537</v>
      </c>
      <c r="M504" t="s">
        <v>5</v>
      </c>
      <c r="N504">
        <v>30.783489989</v>
      </c>
      <c r="O504">
        <v>-86.189610000000002</v>
      </c>
      <c r="P504">
        <v>0</v>
      </c>
      <c r="Q504" t="s">
        <v>2613</v>
      </c>
      <c r="R504" t="s">
        <v>2690</v>
      </c>
    </row>
    <row r="505" spans="1:18" x14ac:dyDescent="0.25">
      <c r="A505" t="s">
        <v>4</v>
      </c>
      <c r="B505" t="s">
        <v>68</v>
      </c>
      <c r="C505" t="s">
        <v>1441</v>
      </c>
      <c r="D505" s="53" t="s">
        <v>473</v>
      </c>
      <c r="E505" t="s">
        <v>9</v>
      </c>
      <c r="F505" t="s">
        <v>107</v>
      </c>
      <c r="G505" t="s">
        <v>11</v>
      </c>
      <c r="H505" t="s">
        <v>85</v>
      </c>
      <c r="I505">
        <v>6</v>
      </c>
      <c r="J505" t="s">
        <v>474</v>
      </c>
      <c r="K505" t="s">
        <v>2225</v>
      </c>
      <c r="L505" t="str">
        <f t="shared" si="21"/>
        <v>266B-21FLPNS G4NW0517</v>
      </c>
      <c r="M505" t="s">
        <v>5</v>
      </c>
      <c r="N505">
        <v>30.777299988999999</v>
      </c>
      <c r="O505">
        <v>-86.175700000000006</v>
      </c>
      <c r="P505">
        <v>0</v>
      </c>
      <c r="Q505" t="s">
        <v>2613</v>
      </c>
      <c r="R505" t="s">
        <v>2690</v>
      </c>
    </row>
    <row r="506" spans="1:18" x14ac:dyDescent="0.25">
      <c r="A506" t="s">
        <v>4</v>
      </c>
      <c r="B506" t="s">
        <v>68</v>
      </c>
      <c r="C506" t="s">
        <v>1453</v>
      </c>
      <c r="D506" s="53" t="s">
        <v>530</v>
      </c>
      <c r="E506" t="s">
        <v>9</v>
      </c>
      <c r="F506" t="s">
        <v>10</v>
      </c>
      <c r="G506" t="s">
        <v>11</v>
      </c>
      <c r="H506" t="s">
        <v>73</v>
      </c>
      <c r="I506">
        <v>6</v>
      </c>
      <c r="J506" t="s">
        <v>531</v>
      </c>
      <c r="K506" t="s">
        <v>2226</v>
      </c>
      <c r="L506" t="str">
        <f t="shared" ref="L506:L552" si="25">_xlfn.CONCAT(D506:E506,J506)</f>
        <v>950-21FLPNS G3NW0133</v>
      </c>
      <c r="M506" t="s">
        <v>58</v>
      </c>
      <c r="N506">
        <v>30.389436001</v>
      </c>
      <c r="O506">
        <v>-85.938137999999995</v>
      </c>
      <c r="P506">
        <v>0</v>
      </c>
      <c r="Q506" t="s">
        <v>2614</v>
      </c>
      <c r="R506" t="s">
        <v>2689</v>
      </c>
    </row>
    <row r="507" spans="1:18" x14ac:dyDescent="0.25">
      <c r="A507" t="s">
        <v>4</v>
      </c>
      <c r="B507" t="s">
        <v>68</v>
      </c>
      <c r="C507" t="s">
        <v>1453</v>
      </c>
      <c r="D507" s="53" t="s">
        <v>530</v>
      </c>
      <c r="E507" t="s">
        <v>9</v>
      </c>
      <c r="F507" t="s">
        <v>10</v>
      </c>
      <c r="G507" t="s">
        <v>11</v>
      </c>
      <c r="H507" t="s">
        <v>97</v>
      </c>
      <c r="I507">
        <v>6</v>
      </c>
      <c r="J507" t="s">
        <v>531</v>
      </c>
      <c r="K507" t="s">
        <v>2226</v>
      </c>
      <c r="L507" t="str">
        <f t="shared" si="25"/>
        <v>950-21FLPNS G3NW0133</v>
      </c>
      <c r="M507" t="s">
        <v>58</v>
      </c>
      <c r="N507">
        <v>30.389436001</v>
      </c>
      <c r="O507">
        <v>-85.938137999999995</v>
      </c>
      <c r="P507">
        <v>0</v>
      </c>
      <c r="Q507" t="s">
        <v>2614</v>
      </c>
      <c r="R507" t="s">
        <v>2689</v>
      </c>
    </row>
    <row r="508" spans="1:18" x14ac:dyDescent="0.25">
      <c r="A508" t="s">
        <v>4</v>
      </c>
      <c r="B508" t="s">
        <v>68</v>
      </c>
      <c r="C508" t="s">
        <v>1479</v>
      </c>
      <c r="D508" s="53" t="s">
        <v>483</v>
      </c>
      <c r="E508" t="s">
        <v>9</v>
      </c>
      <c r="F508" t="s">
        <v>10</v>
      </c>
      <c r="G508" t="s">
        <v>11</v>
      </c>
      <c r="H508" t="s">
        <v>73</v>
      </c>
      <c r="I508">
        <v>6</v>
      </c>
      <c r="J508" t="s">
        <v>484</v>
      </c>
      <c r="K508" t="s">
        <v>2227</v>
      </c>
      <c r="L508" t="str">
        <f t="shared" si="25"/>
        <v>10-21FLPNS G4NW0421</v>
      </c>
      <c r="M508" t="s">
        <v>13</v>
      </c>
      <c r="N508">
        <v>30.983690000999999</v>
      </c>
      <c r="O508">
        <v>-87.233469999999997</v>
      </c>
      <c r="P508">
        <v>0</v>
      </c>
      <c r="Q508" t="s">
        <v>2613</v>
      </c>
      <c r="R508" t="s">
        <v>2690</v>
      </c>
    </row>
    <row r="509" spans="1:18" x14ac:dyDescent="0.25">
      <c r="A509" t="s">
        <v>4</v>
      </c>
      <c r="B509" t="s">
        <v>68</v>
      </c>
      <c r="C509" t="s">
        <v>1479</v>
      </c>
      <c r="D509" s="53" t="s">
        <v>483</v>
      </c>
      <c r="E509" t="s">
        <v>9</v>
      </c>
      <c r="F509" t="s">
        <v>10</v>
      </c>
      <c r="G509" t="s">
        <v>11</v>
      </c>
      <c r="H509" t="s">
        <v>86</v>
      </c>
      <c r="I509">
        <v>6</v>
      </c>
      <c r="J509" t="s">
        <v>484</v>
      </c>
      <c r="K509" t="s">
        <v>2227</v>
      </c>
      <c r="L509" t="str">
        <f t="shared" si="25"/>
        <v>10-21FLPNS G4NW0421</v>
      </c>
      <c r="M509" t="s">
        <v>13</v>
      </c>
      <c r="N509">
        <v>30.983690000999999</v>
      </c>
      <c r="O509">
        <v>-87.233469999999997</v>
      </c>
      <c r="P509">
        <v>0</v>
      </c>
      <c r="Q509" t="s">
        <v>2613</v>
      </c>
      <c r="R509" t="s">
        <v>2690</v>
      </c>
    </row>
    <row r="510" spans="1:18" x14ac:dyDescent="0.25">
      <c r="A510" t="s">
        <v>4</v>
      </c>
      <c r="B510" t="s">
        <v>68</v>
      </c>
      <c r="C510" t="s">
        <v>1479</v>
      </c>
      <c r="D510" s="53" t="s">
        <v>483</v>
      </c>
      <c r="E510" t="s">
        <v>9</v>
      </c>
      <c r="F510" t="s">
        <v>10</v>
      </c>
      <c r="G510" t="s">
        <v>11</v>
      </c>
      <c r="H510" t="s">
        <v>87</v>
      </c>
      <c r="I510">
        <v>6</v>
      </c>
      <c r="J510" t="s">
        <v>484</v>
      </c>
      <c r="K510" t="s">
        <v>2227</v>
      </c>
      <c r="L510" t="str">
        <f t="shared" si="25"/>
        <v>10-21FLPNS G4NW0421</v>
      </c>
      <c r="M510" t="s">
        <v>13</v>
      </c>
      <c r="N510">
        <v>30.983690000999999</v>
      </c>
      <c r="O510">
        <v>-87.233469999999997</v>
      </c>
      <c r="P510">
        <v>0</v>
      </c>
      <c r="Q510" t="s">
        <v>2613</v>
      </c>
      <c r="R510" t="s">
        <v>2690</v>
      </c>
    </row>
    <row r="511" spans="1:18" x14ac:dyDescent="0.25">
      <c r="A511" t="s">
        <v>4</v>
      </c>
      <c r="B511" t="s">
        <v>68</v>
      </c>
      <c r="C511" t="s">
        <v>1479</v>
      </c>
      <c r="D511" s="53" t="s">
        <v>483</v>
      </c>
      <c r="E511" t="s">
        <v>9</v>
      </c>
      <c r="F511" t="s">
        <v>10</v>
      </c>
      <c r="G511" t="s">
        <v>11</v>
      </c>
      <c r="H511" t="s">
        <v>88</v>
      </c>
      <c r="I511">
        <v>6</v>
      </c>
      <c r="J511" t="s">
        <v>484</v>
      </c>
      <c r="K511" t="s">
        <v>2227</v>
      </c>
      <c r="L511" t="str">
        <f t="shared" si="25"/>
        <v>10-21FLPNS G4NW0421</v>
      </c>
      <c r="M511" t="s">
        <v>13</v>
      </c>
      <c r="N511">
        <v>30.983690000999999</v>
      </c>
      <c r="O511">
        <v>-87.233469999999997</v>
      </c>
      <c r="P511">
        <v>0</v>
      </c>
      <c r="Q511" t="s">
        <v>2613</v>
      </c>
      <c r="R511" t="s">
        <v>2690</v>
      </c>
    </row>
    <row r="512" spans="1:18" x14ac:dyDescent="0.25">
      <c r="A512" t="s">
        <v>4</v>
      </c>
      <c r="B512" t="s">
        <v>68</v>
      </c>
      <c r="C512" t="s">
        <v>1480</v>
      </c>
      <c r="D512" s="53" t="s">
        <v>485</v>
      </c>
      <c r="E512" t="s">
        <v>9</v>
      </c>
      <c r="F512" t="s">
        <v>10</v>
      </c>
      <c r="G512" t="s">
        <v>11</v>
      </c>
      <c r="H512" t="s">
        <v>73</v>
      </c>
      <c r="I512">
        <v>6</v>
      </c>
      <c r="J512" t="s">
        <v>486</v>
      </c>
      <c r="K512" t="s">
        <v>2228</v>
      </c>
      <c r="L512" t="str">
        <f t="shared" si="25"/>
        <v>25-21FLPNS G4NW0163</v>
      </c>
      <c r="M512" t="s">
        <v>13</v>
      </c>
      <c r="N512">
        <v>30.95645</v>
      </c>
      <c r="O512">
        <v>-87.276070000000004</v>
      </c>
      <c r="P512">
        <v>0</v>
      </c>
      <c r="Q512" t="s">
        <v>2613</v>
      </c>
      <c r="R512" t="s">
        <v>2690</v>
      </c>
    </row>
    <row r="513" spans="1:18" x14ac:dyDescent="0.25">
      <c r="A513" t="s">
        <v>4</v>
      </c>
      <c r="B513" t="s">
        <v>68</v>
      </c>
      <c r="C513" t="s">
        <v>1480</v>
      </c>
      <c r="D513" s="53" t="s">
        <v>485</v>
      </c>
      <c r="E513" t="s">
        <v>9</v>
      </c>
      <c r="F513" t="s">
        <v>10</v>
      </c>
      <c r="G513" t="s">
        <v>11</v>
      </c>
      <c r="H513" t="s">
        <v>97</v>
      </c>
      <c r="I513">
        <v>6</v>
      </c>
      <c r="J513" t="s">
        <v>486</v>
      </c>
      <c r="K513" t="s">
        <v>2228</v>
      </c>
      <c r="L513" t="str">
        <f t="shared" si="25"/>
        <v>25-21FLPNS G4NW0163</v>
      </c>
      <c r="M513" t="s">
        <v>13</v>
      </c>
      <c r="N513">
        <v>30.95645</v>
      </c>
      <c r="O513">
        <v>-87.276070000000004</v>
      </c>
      <c r="P513">
        <v>0</v>
      </c>
      <c r="Q513" t="s">
        <v>2613</v>
      </c>
      <c r="R513" t="s">
        <v>2690</v>
      </c>
    </row>
    <row r="514" spans="1:18" x14ac:dyDescent="0.25">
      <c r="A514" t="s">
        <v>4</v>
      </c>
      <c r="B514" t="s">
        <v>68</v>
      </c>
      <c r="C514" t="s">
        <v>1481</v>
      </c>
      <c r="D514" s="53" t="s">
        <v>495</v>
      </c>
      <c r="E514" t="s">
        <v>9</v>
      </c>
      <c r="F514" t="s">
        <v>10</v>
      </c>
      <c r="G514" t="s">
        <v>11</v>
      </c>
      <c r="H514" t="s">
        <v>73</v>
      </c>
      <c r="I514">
        <v>6</v>
      </c>
      <c r="J514" t="s">
        <v>496</v>
      </c>
      <c r="K514" t="s">
        <v>2229</v>
      </c>
      <c r="L514" t="str">
        <f t="shared" si="25"/>
        <v>71-21FLPNS G4NW0116</v>
      </c>
      <c r="M514" t="s">
        <v>13</v>
      </c>
      <c r="N514">
        <v>30.872914896000001</v>
      </c>
      <c r="O514">
        <v>-87.322726189999997</v>
      </c>
      <c r="P514">
        <v>0</v>
      </c>
      <c r="Q514" t="s">
        <v>2614</v>
      </c>
      <c r="R514" t="s">
        <v>2690</v>
      </c>
    </row>
    <row r="515" spans="1:18" x14ac:dyDescent="0.25">
      <c r="A515" t="s">
        <v>4</v>
      </c>
      <c r="B515" t="s">
        <v>68</v>
      </c>
      <c r="C515" t="s">
        <v>1481</v>
      </c>
      <c r="D515" s="53" t="s">
        <v>495</v>
      </c>
      <c r="E515" t="s">
        <v>9</v>
      </c>
      <c r="F515" t="s">
        <v>10</v>
      </c>
      <c r="G515" t="s">
        <v>11</v>
      </c>
      <c r="H515" t="s">
        <v>97</v>
      </c>
      <c r="I515">
        <v>6</v>
      </c>
      <c r="J515" t="s">
        <v>496</v>
      </c>
      <c r="K515" t="s">
        <v>2229</v>
      </c>
      <c r="L515" t="str">
        <f t="shared" si="25"/>
        <v>71-21FLPNS G4NW0116</v>
      </c>
      <c r="M515" t="s">
        <v>13</v>
      </c>
      <c r="N515">
        <v>30.872914896000001</v>
      </c>
      <c r="O515">
        <v>-87.322726189999997</v>
      </c>
      <c r="P515">
        <v>0</v>
      </c>
      <c r="Q515" t="s">
        <v>2614</v>
      </c>
      <c r="R515" t="s">
        <v>2690</v>
      </c>
    </row>
    <row r="516" spans="1:18" x14ac:dyDescent="0.25">
      <c r="A516" t="s">
        <v>4</v>
      </c>
      <c r="B516" t="s">
        <v>68</v>
      </c>
      <c r="C516" t="s">
        <v>1482</v>
      </c>
      <c r="D516" s="53" t="s">
        <v>507</v>
      </c>
      <c r="E516" t="s">
        <v>9</v>
      </c>
      <c r="F516" t="s">
        <v>10</v>
      </c>
      <c r="G516" t="s">
        <v>11</v>
      </c>
      <c r="H516" t="s">
        <v>73</v>
      </c>
      <c r="I516">
        <v>6</v>
      </c>
      <c r="J516" t="s">
        <v>508</v>
      </c>
      <c r="K516" t="s">
        <v>2230</v>
      </c>
      <c r="L516" t="str">
        <f t="shared" si="25"/>
        <v>345-21FLPNS G5NW0011</v>
      </c>
      <c r="M516" t="s">
        <v>13</v>
      </c>
      <c r="N516">
        <v>30.68092</v>
      </c>
      <c r="O516">
        <v>-87.356870000000001</v>
      </c>
      <c r="P516">
        <v>0</v>
      </c>
      <c r="Q516" t="s">
        <v>2613</v>
      </c>
      <c r="R516" t="s">
        <v>2688</v>
      </c>
    </row>
    <row r="517" spans="1:18" x14ac:dyDescent="0.25">
      <c r="A517" t="s">
        <v>4</v>
      </c>
      <c r="B517" t="s">
        <v>68</v>
      </c>
      <c r="C517" t="s">
        <v>1482</v>
      </c>
      <c r="D517" s="53" t="s">
        <v>507</v>
      </c>
      <c r="E517" t="s">
        <v>9</v>
      </c>
      <c r="F517" t="s">
        <v>10</v>
      </c>
      <c r="G517" t="s">
        <v>11</v>
      </c>
      <c r="H517" t="s">
        <v>85</v>
      </c>
      <c r="I517">
        <v>6</v>
      </c>
      <c r="J517" t="s">
        <v>508</v>
      </c>
      <c r="K517" t="s">
        <v>2230</v>
      </c>
      <c r="L517" t="str">
        <f t="shared" si="25"/>
        <v>345-21FLPNS G5NW0011</v>
      </c>
      <c r="M517" t="s">
        <v>13</v>
      </c>
      <c r="N517">
        <v>30.68092</v>
      </c>
      <c r="O517">
        <v>-87.356870000000001</v>
      </c>
      <c r="P517">
        <v>0</v>
      </c>
      <c r="Q517" t="s">
        <v>2613</v>
      </c>
      <c r="R517" t="s">
        <v>2688</v>
      </c>
    </row>
    <row r="518" spans="1:18" x14ac:dyDescent="0.25">
      <c r="A518" t="s">
        <v>4</v>
      </c>
      <c r="B518" t="s">
        <v>68</v>
      </c>
      <c r="C518" t="s">
        <v>1483</v>
      </c>
      <c r="D518" s="53" t="s">
        <v>515</v>
      </c>
      <c r="E518" t="s">
        <v>9</v>
      </c>
      <c r="F518" t="s">
        <v>10</v>
      </c>
      <c r="G518" t="s">
        <v>11</v>
      </c>
      <c r="H518" t="s">
        <v>97</v>
      </c>
      <c r="I518">
        <v>6</v>
      </c>
      <c r="J518" t="s">
        <v>516</v>
      </c>
      <c r="K518" t="s">
        <v>2231</v>
      </c>
      <c r="L518" t="str">
        <f t="shared" si="25"/>
        <v>542-21FLPNS G5NW0050</v>
      </c>
      <c r="M518" t="s">
        <v>13</v>
      </c>
      <c r="N518">
        <v>30.566089989000002</v>
      </c>
      <c r="O518">
        <v>-87.396519999999995</v>
      </c>
      <c r="P518">
        <v>0</v>
      </c>
      <c r="Q518" t="s">
        <v>2613</v>
      </c>
      <c r="R518" t="s">
        <v>2688</v>
      </c>
    </row>
    <row r="519" spans="1:18" x14ac:dyDescent="0.25">
      <c r="A519" t="s">
        <v>4</v>
      </c>
      <c r="B519" t="s">
        <v>68</v>
      </c>
      <c r="C519" t="s">
        <v>1483</v>
      </c>
      <c r="D519" s="53" t="s">
        <v>515</v>
      </c>
      <c r="E519" t="s">
        <v>9</v>
      </c>
      <c r="F519" t="s">
        <v>10</v>
      </c>
      <c r="G519" t="s">
        <v>11</v>
      </c>
      <c r="H519" t="s">
        <v>85</v>
      </c>
      <c r="I519">
        <v>6</v>
      </c>
      <c r="J519" t="s">
        <v>516</v>
      </c>
      <c r="K519" t="s">
        <v>2231</v>
      </c>
      <c r="L519" t="str">
        <f t="shared" si="25"/>
        <v>542-21FLPNS G5NW0050</v>
      </c>
      <c r="M519" t="s">
        <v>13</v>
      </c>
      <c r="N519">
        <v>30.566089989000002</v>
      </c>
      <c r="O519">
        <v>-87.396519999999995</v>
      </c>
      <c r="P519">
        <v>0</v>
      </c>
      <c r="Q519" t="s">
        <v>2613</v>
      </c>
      <c r="R519" t="s">
        <v>2688</v>
      </c>
    </row>
    <row r="520" spans="1:18" x14ac:dyDescent="0.25">
      <c r="A520" t="s">
        <v>4</v>
      </c>
      <c r="B520" t="s">
        <v>68</v>
      </c>
      <c r="C520" t="s">
        <v>1484</v>
      </c>
      <c r="D520" s="53" t="s">
        <v>521</v>
      </c>
      <c r="E520" t="s">
        <v>9</v>
      </c>
      <c r="F520" t="s">
        <v>10</v>
      </c>
      <c r="G520" t="s">
        <v>11</v>
      </c>
      <c r="H520" t="s">
        <v>73</v>
      </c>
      <c r="I520">
        <v>6</v>
      </c>
      <c r="J520" t="s">
        <v>522</v>
      </c>
      <c r="K520" t="s">
        <v>2232</v>
      </c>
      <c r="L520" t="str">
        <f t="shared" si="25"/>
        <v>725-21FLPNS G4NW0179</v>
      </c>
      <c r="M520" t="s">
        <v>13</v>
      </c>
      <c r="N520">
        <v>30.479280000999999</v>
      </c>
      <c r="O520">
        <v>-87.268605620000002</v>
      </c>
      <c r="P520">
        <v>0</v>
      </c>
      <c r="Q520" t="s">
        <v>2613</v>
      </c>
      <c r="R520" t="s">
        <v>2688</v>
      </c>
    </row>
    <row r="521" spans="1:18" x14ac:dyDescent="0.25">
      <c r="A521" t="s">
        <v>4</v>
      </c>
      <c r="B521" t="s">
        <v>68</v>
      </c>
      <c r="C521" t="s">
        <v>1484</v>
      </c>
      <c r="D521" s="53" t="s">
        <v>521</v>
      </c>
      <c r="E521" t="s">
        <v>9</v>
      </c>
      <c r="F521" t="s">
        <v>10</v>
      </c>
      <c r="G521" t="s">
        <v>11</v>
      </c>
      <c r="H521" t="s">
        <v>97</v>
      </c>
      <c r="I521">
        <v>6</v>
      </c>
      <c r="J521" t="s">
        <v>522</v>
      </c>
      <c r="K521" t="s">
        <v>2232</v>
      </c>
      <c r="L521" t="str">
        <f t="shared" si="25"/>
        <v>725-21FLPNS G4NW0179</v>
      </c>
      <c r="M521" t="s">
        <v>13</v>
      </c>
      <c r="N521">
        <v>30.479280000999999</v>
      </c>
      <c r="O521">
        <v>-87.268605620000002</v>
      </c>
      <c r="P521">
        <v>0</v>
      </c>
      <c r="Q521" t="s">
        <v>2613</v>
      </c>
      <c r="R521" t="s">
        <v>2688</v>
      </c>
    </row>
    <row r="522" spans="1:18" x14ac:dyDescent="0.25">
      <c r="A522" t="s">
        <v>4</v>
      </c>
      <c r="B522" t="s">
        <v>68</v>
      </c>
      <c r="C522" t="s">
        <v>1484</v>
      </c>
      <c r="D522" s="53" t="s">
        <v>521</v>
      </c>
      <c r="E522" t="s">
        <v>9</v>
      </c>
      <c r="F522" t="s">
        <v>10</v>
      </c>
      <c r="G522" t="s">
        <v>11</v>
      </c>
      <c r="H522" t="s">
        <v>85</v>
      </c>
      <c r="I522">
        <v>6</v>
      </c>
      <c r="J522" t="s">
        <v>522</v>
      </c>
      <c r="K522" t="s">
        <v>2232</v>
      </c>
      <c r="L522" t="str">
        <f t="shared" si="25"/>
        <v>725-21FLPNS G4NW0179</v>
      </c>
      <c r="M522" t="s">
        <v>13</v>
      </c>
      <c r="N522">
        <v>30.479280000999999</v>
      </c>
      <c r="O522">
        <v>-87.268605620000002</v>
      </c>
      <c r="P522">
        <v>0</v>
      </c>
      <c r="Q522" t="s">
        <v>2613</v>
      </c>
      <c r="R522" t="s">
        <v>2688</v>
      </c>
    </row>
    <row r="523" spans="1:18" x14ac:dyDescent="0.25">
      <c r="A523" t="s">
        <v>4</v>
      </c>
      <c r="B523" t="s">
        <v>68</v>
      </c>
      <c r="C523" t="s">
        <v>1413</v>
      </c>
      <c r="D523" s="53" t="s">
        <v>534</v>
      </c>
      <c r="E523" t="s">
        <v>9</v>
      </c>
      <c r="F523" t="s">
        <v>10</v>
      </c>
      <c r="G523" t="s">
        <v>11</v>
      </c>
      <c r="H523" t="s">
        <v>73</v>
      </c>
      <c r="I523">
        <v>6</v>
      </c>
      <c r="J523" t="s">
        <v>535</v>
      </c>
      <c r="K523" t="s">
        <v>2233</v>
      </c>
      <c r="L523" t="str">
        <f t="shared" si="25"/>
        <v>10A-21FLPNS G4NW0403</v>
      </c>
      <c r="M523" t="s">
        <v>13</v>
      </c>
      <c r="N523">
        <v>30.782280001</v>
      </c>
      <c r="O523">
        <v>-87.310550000000006</v>
      </c>
      <c r="P523">
        <v>0</v>
      </c>
      <c r="Q523" t="s">
        <v>2613</v>
      </c>
      <c r="R523" t="s">
        <v>2690</v>
      </c>
    </row>
    <row r="524" spans="1:18" x14ac:dyDescent="0.25">
      <c r="A524" t="s">
        <v>4</v>
      </c>
      <c r="B524" t="s">
        <v>68</v>
      </c>
      <c r="C524" t="s">
        <v>1413</v>
      </c>
      <c r="D524" s="53" t="s">
        <v>534</v>
      </c>
      <c r="E524" t="s">
        <v>9</v>
      </c>
      <c r="F524" t="s">
        <v>10</v>
      </c>
      <c r="G524" t="s">
        <v>11</v>
      </c>
      <c r="H524" t="s">
        <v>97</v>
      </c>
      <c r="I524">
        <v>6</v>
      </c>
      <c r="J524" t="s">
        <v>535</v>
      </c>
      <c r="K524" t="s">
        <v>2233</v>
      </c>
      <c r="L524" t="str">
        <f t="shared" si="25"/>
        <v>10A-21FLPNS G4NW0403</v>
      </c>
      <c r="M524" t="s">
        <v>13</v>
      </c>
      <c r="N524">
        <v>30.782280001</v>
      </c>
      <c r="O524">
        <v>-87.310550000000006</v>
      </c>
      <c r="P524">
        <v>0</v>
      </c>
      <c r="Q524" t="s">
        <v>2613</v>
      </c>
      <c r="R524" t="s">
        <v>2690</v>
      </c>
    </row>
    <row r="525" spans="1:18" x14ac:dyDescent="0.25">
      <c r="A525" t="s">
        <v>4</v>
      </c>
      <c r="B525" t="s">
        <v>68</v>
      </c>
      <c r="C525" t="s">
        <v>1413</v>
      </c>
      <c r="D525" s="53" t="s">
        <v>534</v>
      </c>
      <c r="E525" t="s">
        <v>9</v>
      </c>
      <c r="F525" t="s">
        <v>10</v>
      </c>
      <c r="G525" t="s">
        <v>11</v>
      </c>
      <c r="H525" t="s">
        <v>85</v>
      </c>
      <c r="I525">
        <v>6</v>
      </c>
      <c r="J525" t="s">
        <v>535</v>
      </c>
      <c r="K525" t="s">
        <v>2233</v>
      </c>
      <c r="L525" t="str">
        <f t="shared" si="25"/>
        <v>10A-21FLPNS G4NW0403</v>
      </c>
      <c r="M525" t="s">
        <v>13</v>
      </c>
      <c r="N525">
        <v>30.782280001</v>
      </c>
      <c r="O525">
        <v>-87.310550000000006</v>
      </c>
      <c r="P525">
        <v>0</v>
      </c>
      <c r="Q525" t="s">
        <v>2613</v>
      </c>
      <c r="R525" t="s">
        <v>2690</v>
      </c>
    </row>
    <row r="526" spans="1:18" x14ac:dyDescent="0.25">
      <c r="A526" t="s">
        <v>4</v>
      </c>
      <c r="B526" t="s">
        <v>68</v>
      </c>
      <c r="C526" t="s">
        <v>1413</v>
      </c>
      <c r="D526" s="53" t="s">
        <v>536</v>
      </c>
      <c r="E526" t="s">
        <v>9</v>
      </c>
      <c r="F526" t="s">
        <v>10</v>
      </c>
      <c r="G526" t="s">
        <v>11</v>
      </c>
      <c r="H526" t="s">
        <v>73</v>
      </c>
      <c r="I526">
        <v>6</v>
      </c>
      <c r="J526" t="s">
        <v>537</v>
      </c>
      <c r="K526" t="s">
        <v>2234</v>
      </c>
      <c r="L526" t="str">
        <f t="shared" si="25"/>
        <v>10E-21FLPNS G4NW0264</v>
      </c>
      <c r="M526" t="s">
        <v>13</v>
      </c>
      <c r="N526">
        <v>30.556290001000001</v>
      </c>
      <c r="O526">
        <v>-87.211448000000004</v>
      </c>
      <c r="P526">
        <v>0</v>
      </c>
      <c r="Q526" t="s">
        <v>2614</v>
      </c>
      <c r="R526" t="s">
        <v>2690</v>
      </c>
    </row>
    <row r="527" spans="1:18" x14ac:dyDescent="0.25">
      <c r="A527" t="s">
        <v>4</v>
      </c>
      <c r="B527" t="s">
        <v>68</v>
      </c>
      <c r="C527" t="s">
        <v>1413</v>
      </c>
      <c r="D527" s="53" t="s">
        <v>536</v>
      </c>
      <c r="E527" t="s">
        <v>9</v>
      </c>
      <c r="F527" t="s">
        <v>10</v>
      </c>
      <c r="G527" t="s">
        <v>11</v>
      </c>
      <c r="H527" t="s">
        <v>97</v>
      </c>
      <c r="I527">
        <v>6</v>
      </c>
      <c r="J527" t="s">
        <v>537</v>
      </c>
      <c r="K527" t="s">
        <v>2234</v>
      </c>
      <c r="L527" t="str">
        <f t="shared" si="25"/>
        <v>10E-21FLPNS G4NW0264</v>
      </c>
      <c r="M527" t="s">
        <v>13</v>
      </c>
      <c r="N527">
        <v>30.556290001000001</v>
      </c>
      <c r="O527">
        <v>-87.211448000000004</v>
      </c>
      <c r="P527">
        <v>0</v>
      </c>
      <c r="Q527" t="s">
        <v>2614</v>
      </c>
      <c r="R527" t="s">
        <v>2690</v>
      </c>
    </row>
    <row r="528" spans="1:18" x14ac:dyDescent="0.25">
      <c r="A528" t="s">
        <v>4</v>
      </c>
      <c r="B528" t="s">
        <v>68</v>
      </c>
      <c r="C528" t="s">
        <v>1310</v>
      </c>
      <c r="D528" s="53" t="s">
        <v>546</v>
      </c>
      <c r="E528" t="s">
        <v>9</v>
      </c>
      <c r="F528" t="s">
        <v>10</v>
      </c>
      <c r="G528" t="s">
        <v>11</v>
      </c>
      <c r="H528" t="s">
        <v>97</v>
      </c>
      <c r="I528">
        <v>6</v>
      </c>
      <c r="J528" t="s">
        <v>547</v>
      </c>
      <c r="K528" t="s">
        <v>2235</v>
      </c>
      <c r="L528" t="str">
        <f t="shared" si="25"/>
        <v>489A-21FLPNS G5NW0051</v>
      </c>
      <c r="M528" t="s">
        <v>13</v>
      </c>
      <c r="N528">
        <v>30.549848881999999</v>
      </c>
      <c r="O528">
        <v>-87.312166329999997</v>
      </c>
      <c r="P528">
        <v>0</v>
      </c>
      <c r="Q528" t="s">
        <v>2613</v>
      </c>
      <c r="R528" t="s">
        <v>2688</v>
      </c>
    </row>
    <row r="529" spans="1:18" x14ac:dyDescent="0.25">
      <c r="A529" t="s">
        <v>4</v>
      </c>
      <c r="B529" t="s">
        <v>68</v>
      </c>
      <c r="C529" t="s">
        <v>1310</v>
      </c>
      <c r="D529" s="53" t="s">
        <v>546</v>
      </c>
      <c r="E529" t="s">
        <v>9</v>
      </c>
      <c r="F529" t="s">
        <v>10</v>
      </c>
      <c r="G529" t="s">
        <v>11</v>
      </c>
      <c r="H529" t="s">
        <v>97</v>
      </c>
      <c r="I529">
        <v>6</v>
      </c>
      <c r="J529" t="s">
        <v>547</v>
      </c>
      <c r="K529" t="s">
        <v>2235</v>
      </c>
      <c r="L529" t="str">
        <f t="shared" si="25"/>
        <v>489A-21FLPNS G5NW0051</v>
      </c>
      <c r="M529" t="s">
        <v>13</v>
      </c>
      <c r="N529">
        <v>30.549848881999999</v>
      </c>
      <c r="O529">
        <v>-87.312166329999997</v>
      </c>
      <c r="P529">
        <v>0</v>
      </c>
      <c r="Q529" t="s">
        <v>2613</v>
      </c>
      <c r="R529" t="s">
        <v>2688</v>
      </c>
    </row>
    <row r="530" spans="1:18" x14ac:dyDescent="0.25">
      <c r="A530" t="s">
        <v>4</v>
      </c>
      <c r="B530" t="s">
        <v>68</v>
      </c>
      <c r="C530" t="s">
        <v>1485</v>
      </c>
      <c r="D530" s="53" t="s">
        <v>552</v>
      </c>
      <c r="E530" t="s">
        <v>9</v>
      </c>
      <c r="F530" t="s">
        <v>10</v>
      </c>
      <c r="G530" t="s">
        <v>11</v>
      </c>
      <c r="H530" t="s">
        <v>92</v>
      </c>
      <c r="I530">
        <v>6</v>
      </c>
      <c r="J530" t="s">
        <v>553</v>
      </c>
      <c r="K530" t="s">
        <v>2236</v>
      </c>
      <c r="L530" t="str">
        <f t="shared" ref="L530:L536" si="26">_xlfn.CONCAT(D530:E530,J530)</f>
        <v>697C-21FLPNS G5NW0006</v>
      </c>
      <c r="M530" t="s">
        <v>13</v>
      </c>
      <c r="N530">
        <v>30.433859988999998</v>
      </c>
      <c r="O530">
        <v>-87.323880000000003</v>
      </c>
      <c r="P530">
        <v>0</v>
      </c>
      <c r="Q530" t="s">
        <v>2613</v>
      </c>
      <c r="R530" t="s">
        <v>2688</v>
      </c>
    </row>
    <row r="531" spans="1:18" x14ac:dyDescent="0.25">
      <c r="A531" t="s">
        <v>4</v>
      </c>
      <c r="B531" t="s">
        <v>68</v>
      </c>
      <c r="C531" t="s">
        <v>1485</v>
      </c>
      <c r="D531" s="53" t="s">
        <v>552</v>
      </c>
      <c r="E531" t="s">
        <v>9</v>
      </c>
      <c r="F531" t="s">
        <v>10</v>
      </c>
      <c r="G531" t="s">
        <v>11</v>
      </c>
      <c r="H531" t="s">
        <v>358</v>
      </c>
      <c r="I531">
        <v>6</v>
      </c>
      <c r="J531" t="s">
        <v>553</v>
      </c>
      <c r="K531" t="s">
        <v>2236</v>
      </c>
      <c r="L531" t="str">
        <f t="shared" si="26"/>
        <v>697C-21FLPNS G5NW0006</v>
      </c>
      <c r="M531" t="s">
        <v>13</v>
      </c>
      <c r="N531">
        <v>30.433859988999998</v>
      </c>
      <c r="O531">
        <v>-87.323880000000003</v>
      </c>
      <c r="P531">
        <v>0</v>
      </c>
      <c r="Q531" t="s">
        <v>2613</v>
      </c>
      <c r="R531" t="s">
        <v>2688</v>
      </c>
    </row>
    <row r="532" spans="1:18" x14ac:dyDescent="0.25">
      <c r="A532" t="s">
        <v>4</v>
      </c>
      <c r="B532" t="s">
        <v>68</v>
      </c>
      <c r="C532" t="s">
        <v>1485</v>
      </c>
      <c r="D532" s="53" t="s">
        <v>552</v>
      </c>
      <c r="E532" t="s">
        <v>9</v>
      </c>
      <c r="F532" t="s">
        <v>10</v>
      </c>
      <c r="G532" t="s">
        <v>11</v>
      </c>
      <c r="H532" t="s">
        <v>359</v>
      </c>
      <c r="I532">
        <v>6</v>
      </c>
      <c r="J532" t="s">
        <v>553</v>
      </c>
      <c r="K532" t="s">
        <v>2236</v>
      </c>
      <c r="L532" t="str">
        <f t="shared" si="26"/>
        <v>697C-21FLPNS G5NW0006</v>
      </c>
      <c r="M532" t="s">
        <v>13</v>
      </c>
      <c r="N532">
        <v>30.433859988999998</v>
      </c>
      <c r="O532">
        <v>-87.323880000000003</v>
      </c>
      <c r="P532">
        <v>0</v>
      </c>
      <c r="Q532" t="s">
        <v>2613</v>
      </c>
      <c r="R532" t="s">
        <v>2688</v>
      </c>
    </row>
    <row r="533" spans="1:18" x14ac:dyDescent="0.25">
      <c r="A533" t="s">
        <v>4</v>
      </c>
      <c r="B533" t="s">
        <v>68</v>
      </c>
      <c r="C533" t="s">
        <v>1485</v>
      </c>
      <c r="D533" s="53" t="s">
        <v>552</v>
      </c>
      <c r="E533" t="s">
        <v>9</v>
      </c>
      <c r="F533" t="s">
        <v>10</v>
      </c>
      <c r="G533" t="s">
        <v>11</v>
      </c>
      <c r="H533" t="s">
        <v>2842</v>
      </c>
      <c r="I533">
        <v>6</v>
      </c>
      <c r="J533" t="s">
        <v>553</v>
      </c>
      <c r="K533" t="s">
        <v>2236</v>
      </c>
      <c r="L533" t="str">
        <f t="shared" si="26"/>
        <v>697C-21FLPNS G5NW0006</v>
      </c>
      <c r="M533" t="s">
        <v>13</v>
      </c>
      <c r="N533">
        <v>30.433859988999998</v>
      </c>
      <c r="O533">
        <v>-87.323880000000003</v>
      </c>
      <c r="P533">
        <v>0</v>
      </c>
      <c r="Q533" t="s">
        <v>2613</v>
      </c>
      <c r="R533" t="s">
        <v>2688</v>
      </c>
    </row>
    <row r="534" spans="1:18" x14ac:dyDescent="0.25">
      <c r="A534" t="s">
        <v>4</v>
      </c>
      <c r="B534" t="s">
        <v>68</v>
      </c>
      <c r="C534" t="s">
        <v>1485</v>
      </c>
      <c r="D534" s="53" t="s">
        <v>552</v>
      </c>
      <c r="E534" t="s">
        <v>9</v>
      </c>
      <c r="F534" t="s">
        <v>10</v>
      </c>
      <c r="G534" t="s">
        <v>11</v>
      </c>
      <c r="H534" t="s">
        <v>87</v>
      </c>
      <c r="I534">
        <v>6</v>
      </c>
      <c r="J534" t="s">
        <v>553</v>
      </c>
      <c r="K534" t="s">
        <v>2236</v>
      </c>
      <c r="L534" t="str">
        <f t="shared" si="26"/>
        <v>697C-21FLPNS G5NW0006</v>
      </c>
      <c r="M534" t="s">
        <v>13</v>
      </c>
      <c r="N534">
        <v>30.433859988999998</v>
      </c>
      <c r="O534">
        <v>-87.323880000000003</v>
      </c>
      <c r="P534">
        <v>0</v>
      </c>
      <c r="Q534" t="s">
        <v>2613</v>
      </c>
      <c r="R534" t="s">
        <v>2688</v>
      </c>
    </row>
    <row r="535" spans="1:18" x14ac:dyDescent="0.25">
      <c r="A535" t="s">
        <v>4</v>
      </c>
      <c r="B535" t="s">
        <v>68</v>
      </c>
      <c r="C535" t="s">
        <v>1485</v>
      </c>
      <c r="D535" s="53" t="s">
        <v>552</v>
      </c>
      <c r="E535" t="s">
        <v>9</v>
      </c>
      <c r="F535" t="s">
        <v>10</v>
      </c>
      <c r="G535" t="s">
        <v>11</v>
      </c>
      <c r="H535" t="s">
        <v>88</v>
      </c>
      <c r="I535">
        <v>6</v>
      </c>
      <c r="J535" t="s">
        <v>553</v>
      </c>
      <c r="K535" t="s">
        <v>2236</v>
      </c>
      <c r="L535" t="str">
        <f t="shared" si="26"/>
        <v>697C-21FLPNS G5NW0006</v>
      </c>
      <c r="M535" t="s">
        <v>13</v>
      </c>
      <c r="N535">
        <v>30.433859988999998</v>
      </c>
      <c r="O535">
        <v>-87.323880000000003</v>
      </c>
      <c r="P535">
        <v>0</v>
      </c>
      <c r="Q535" t="s">
        <v>2613</v>
      </c>
      <c r="R535" t="s">
        <v>2688</v>
      </c>
    </row>
    <row r="536" spans="1:18" x14ac:dyDescent="0.25">
      <c r="A536" t="s">
        <v>4</v>
      </c>
      <c r="B536" t="s">
        <v>68</v>
      </c>
      <c r="C536" t="s">
        <v>1485</v>
      </c>
      <c r="D536" s="53" t="s">
        <v>552</v>
      </c>
      <c r="E536" t="s">
        <v>9</v>
      </c>
      <c r="F536" t="s">
        <v>10</v>
      </c>
      <c r="G536" t="s">
        <v>11</v>
      </c>
      <c r="H536" t="s">
        <v>86</v>
      </c>
      <c r="I536">
        <v>6</v>
      </c>
      <c r="J536" t="s">
        <v>553</v>
      </c>
      <c r="K536" t="s">
        <v>2236</v>
      </c>
      <c r="L536" t="str">
        <f t="shared" si="26"/>
        <v>697C-21FLPNS G5NW0006</v>
      </c>
      <c r="M536" t="s">
        <v>13</v>
      </c>
      <c r="N536">
        <v>30.433859988999998</v>
      </c>
      <c r="O536">
        <v>-87.323880000000003</v>
      </c>
      <c r="P536">
        <v>0</v>
      </c>
      <c r="Q536" t="s">
        <v>2613</v>
      </c>
      <c r="R536" t="s">
        <v>2688</v>
      </c>
    </row>
    <row r="537" spans="1:18" x14ac:dyDescent="0.25">
      <c r="A537" t="s">
        <v>4</v>
      </c>
      <c r="B537" t="s">
        <v>68</v>
      </c>
      <c r="C537" t="s">
        <v>1485</v>
      </c>
      <c r="D537" s="53" t="s">
        <v>552</v>
      </c>
      <c r="E537" t="s">
        <v>9</v>
      </c>
      <c r="F537" t="s">
        <v>10</v>
      </c>
      <c r="G537" t="s">
        <v>11</v>
      </c>
      <c r="H537" t="s">
        <v>97</v>
      </c>
      <c r="I537">
        <v>6</v>
      </c>
      <c r="J537" t="s">
        <v>553</v>
      </c>
      <c r="K537" t="s">
        <v>2236</v>
      </c>
      <c r="L537" t="str">
        <f t="shared" si="25"/>
        <v>697C-21FLPNS G5NW0006</v>
      </c>
      <c r="M537" t="s">
        <v>13</v>
      </c>
      <c r="N537">
        <v>30.433859988999998</v>
      </c>
      <c r="O537">
        <v>-87.323880000000003</v>
      </c>
      <c r="P537">
        <v>0</v>
      </c>
      <c r="Q537" t="s">
        <v>2613</v>
      </c>
      <c r="R537" t="s">
        <v>2688</v>
      </c>
    </row>
    <row r="538" spans="1:18" x14ac:dyDescent="0.25">
      <c r="A538" t="s">
        <v>4</v>
      </c>
      <c r="B538" t="s">
        <v>68</v>
      </c>
      <c r="C538" t="s">
        <v>1486</v>
      </c>
      <c r="D538" s="53" t="s">
        <v>556</v>
      </c>
      <c r="E538" t="s">
        <v>9</v>
      </c>
      <c r="F538" t="s">
        <v>10</v>
      </c>
      <c r="G538" t="s">
        <v>11</v>
      </c>
      <c r="H538" t="s">
        <v>73</v>
      </c>
      <c r="I538">
        <v>6</v>
      </c>
      <c r="J538" t="s">
        <v>557</v>
      </c>
      <c r="K538" t="s">
        <v>2237</v>
      </c>
      <c r="L538" t="str">
        <f t="shared" si="25"/>
        <v>846A-21FLPNS G4NW0429</v>
      </c>
      <c r="M538" t="s">
        <v>13</v>
      </c>
      <c r="N538">
        <v>30.397800001</v>
      </c>
      <c r="O538">
        <v>-87.278261000000001</v>
      </c>
      <c r="P538">
        <v>0</v>
      </c>
      <c r="Q538" t="s">
        <v>2613</v>
      </c>
      <c r="R538" t="s">
        <v>2690</v>
      </c>
    </row>
    <row r="539" spans="1:18" x14ac:dyDescent="0.25">
      <c r="A539" t="s">
        <v>4</v>
      </c>
      <c r="B539" t="s">
        <v>68</v>
      </c>
      <c r="C539" t="s">
        <v>1486</v>
      </c>
      <c r="D539" s="53" t="s">
        <v>556</v>
      </c>
      <c r="E539" t="s">
        <v>9</v>
      </c>
      <c r="F539" t="s">
        <v>10</v>
      </c>
      <c r="G539" t="s">
        <v>11</v>
      </c>
      <c r="H539" t="s">
        <v>97</v>
      </c>
      <c r="I539">
        <v>6</v>
      </c>
      <c r="J539" t="s">
        <v>557</v>
      </c>
      <c r="K539" t="s">
        <v>2237</v>
      </c>
      <c r="L539" t="str">
        <f t="shared" si="25"/>
        <v>846A-21FLPNS G4NW0429</v>
      </c>
      <c r="M539" t="s">
        <v>13</v>
      </c>
      <c r="N539">
        <v>30.397800001</v>
      </c>
      <c r="O539">
        <v>-87.278261000000001</v>
      </c>
      <c r="P539">
        <v>0</v>
      </c>
      <c r="Q539" t="s">
        <v>2613</v>
      </c>
      <c r="R539" t="s">
        <v>2690</v>
      </c>
    </row>
    <row r="540" spans="1:18" x14ac:dyDescent="0.25">
      <c r="A540" t="s">
        <v>4</v>
      </c>
      <c r="B540" t="s">
        <v>68</v>
      </c>
      <c r="C540" t="s">
        <v>1486</v>
      </c>
      <c r="D540" s="53" t="s">
        <v>556</v>
      </c>
      <c r="E540" t="s">
        <v>9</v>
      </c>
      <c r="F540" t="s">
        <v>10</v>
      </c>
      <c r="G540" t="s">
        <v>11</v>
      </c>
      <c r="H540" t="s">
        <v>86</v>
      </c>
      <c r="I540">
        <v>6</v>
      </c>
      <c r="J540" t="s">
        <v>557</v>
      </c>
      <c r="K540" t="s">
        <v>2237</v>
      </c>
      <c r="L540" t="str">
        <f t="shared" si="25"/>
        <v>846A-21FLPNS G4NW0429</v>
      </c>
      <c r="M540" t="s">
        <v>13</v>
      </c>
      <c r="N540">
        <v>30.397800001</v>
      </c>
      <c r="O540">
        <v>-87.278261000000001</v>
      </c>
      <c r="P540">
        <v>0</v>
      </c>
      <c r="Q540" t="s">
        <v>2613</v>
      </c>
      <c r="R540" t="s">
        <v>2690</v>
      </c>
    </row>
    <row r="541" spans="1:18" x14ac:dyDescent="0.25">
      <c r="A541" t="s">
        <v>4</v>
      </c>
      <c r="B541" t="s">
        <v>68</v>
      </c>
      <c r="C541" t="s">
        <v>1486</v>
      </c>
      <c r="D541" s="53" t="s">
        <v>556</v>
      </c>
      <c r="E541" t="s">
        <v>9</v>
      </c>
      <c r="F541" t="s">
        <v>10</v>
      </c>
      <c r="G541" t="s">
        <v>11</v>
      </c>
      <c r="H541" t="s">
        <v>87</v>
      </c>
      <c r="I541">
        <v>6</v>
      </c>
      <c r="J541" t="s">
        <v>557</v>
      </c>
      <c r="K541" t="s">
        <v>2237</v>
      </c>
      <c r="L541" t="str">
        <f t="shared" si="25"/>
        <v>846A-21FLPNS G4NW0429</v>
      </c>
      <c r="M541" t="s">
        <v>13</v>
      </c>
      <c r="N541">
        <v>30.397800001</v>
      </c>
      <c r="O541">
        <v>-87.278261000000001</v>
      </c>
      <c r="P541">
        <v>0</v>
      </c>
      <c r="Q541" t="s">
        <v>2613</v>
      </c>
      <c r="R541" t="s">
        <v>2690</v>
      </c>
    </row>
    <row r="542" spans="1:18" x14ac:dyDescent="0.25">
      <c r="A542" t="s">
        <v>4</v>
      </c>
      <c r="B542" t="s">
        <v>68</v>
      </c>
      <c r="C542" t="s">
        <v>1486</v>
      </c>
      <c r="D542" s="53" t="s">
        <v>556</v>
      </c>
      <c r="E542" t="s">
        <v>9</v>
      </c>
      <c r="F542" t="s">
        <v>10</v>
      </c>
      <c r="G542" t="s">
        <v>11</v>
      </c>
      <c r="H542" t="s">
        <v>88</v>
      </c>
      <c r="I542">
        <v>6</v>
      </c>
      <c r="J542" t="s">
        <v>557</v>
      </c>
      <c r="K542" t="s">
        <v>2237</v>
      </c>
      <c r="L542" t="str">
        <f t="shared" si="25"/>
        <v>846A-21FLPNS G4NW0429</v>
      </c>
      <c r="M542" t="s">
        <v>13</v>
      </c>
      <c r="N542">
        <v>30.397800001</v>
      </c>
      <c r="O542">
        <v>-87.278261000000001</v>
      </c>
      <c r="P542">
        <v>0</v>
      </c>
      <c r="Q542" t="s">
        <v>2613</v>
      </c>
      <c r="R542" t="s">
        <v>2690</v>
      </c>
    </row>
    <row r="543" spans="1:18" x14ac:dyDescent="0.25">
      <c r="A543" t="s">
        <v>4</v>
      </c>
      <c r="B543" t="s">
        <v>68</v>
      </c>
      <c r="C543" t="s">
        <v>1487</v>
      </c>
      <c r="D543" s="53" t="s">
        <v>487</v>
      </c>
      <c r="E543" t="s">
        <v>9</v>
      </c>
      <c r="F543" t="s">
        <v>10</v>
      </c>
      <c r="G543" t="s">
        <v>11</v>
      </c>
      <c r="H543" t="s">
        <v>73</v>
      </c>
      <c r="I543">
        <v>6</v>
      </c>
      <c r="J543" t="s">
        <v>488</v>
      </c>
      <c r="K543" t="s">
        <v>2238</v>
      </c>
      <c r="L543" t="str">
        <f t="shared" si="25"/>
        <v>27-21FLPNS G4NW0417</v>
      </c>
      <c r="M543" t="s">
        <v>24</v>
      </c>
      <c r="N543">
        <v>30.844610000999999</v>
      </c>
      <c r="O543">
        <v>-86.723150000000004</v>
      </c>
      <c r="P543">
        <v>0</v>
      </c>
      <c r="Q543" t="s">
        <v>2613</v>
      </c>
      <c r="R543" t="s">
        <v>2690</v>
      </c>
    </row>
    <row r="544" spans="1:18" x14ac:dyDescent="0.25">
      <c r="A544" t="s">
        <v>4</v>
      </c>
      <c r="B544" t="s">
        <v>68</v>
      </c>
      <c r="C544" t="s">
        <v>1488</v>
      </c>
      <c r="D544" s="53" t="s">
        <v>489</v>
      </c>
      <c r="E544" t="s">
        <v>9</v>
      </c>
      <c r="F544" t="s">
        <v>10</v>
      </c>
      <c r="G544" t="s">
        <v>11</v>
      </c>
      <c r="H544" t="s">
        <v>73</v>
      </c>
      <c r="I544">
        <v>6</v>
      </c>
      <c r="J544" t="s">
        <v>490</v>
      </c>
      <c r="K544" t="s">
        <v>2239</v>
      </c>
      <c r="L544" t="str">
        <f t="shared" si="25"/>
        <v>34-21FLPNS G4NW0515</v>
      </c>
      <c r="M544" t="s">
        <v>24</v>
      </c>
      <c r="N544">
        <v>30.928799989000002</v>
      </c>
      <c r="O544">
        <v>-86.436999999999998</v>
      </c>
      <c r="P544">
        <v>0</v>
      </c>
      <c r="Q544" t="s">
        <v>2613</v>
      </c>
      <c r="R544" t="s">
        <v>2690</v>
      </c>
    </row>
    <row r="545" spans="1:18" x14ac:dyDescent="0.25">
      <c r="A545" t="s">
        <v>4</v>
      </c>
      <c r="B545" t="s">
        <v>68</v>
      </c>
      <c r="C545" t="s">
        <v>1488</v>
      </c>
      <c r="D545" s="53" t="s">
        <v>489</v>
      </c>
      <c r="E545" t="s">
        <v>9</v>
      </c>
      <c r="F545" t="s">
        <v>10</v>
      </c>
      <c r="G545" t="s">
        <v>11</v>
      </c>
      <c r="H545" t="s">
        <v>97</v>
      </c>
      <c r="I545">
        <v>6</v>
      </c>
      <c r="J545" t="s">
        <v>490</v>
      </c>
      <c r="K545" t="s">
        <v>2239</v>
      </c>
      <c r="L545" t="str">
        <f t="shared" si="25"/>
        <v>34-21FLPNS G4NW0515</v>
      </c>
      <c r="M545" t="s">
        <v>24</v>
      </c>
      <c r="N545">
        <v>30.928799989000002</v>
      </c>
      <c r="O545">
        <v>-86.436999999999998</v>
      </c>
      <c r="P545">
        <v>0</v>
      </c>
      <c r="Q545" t="s">
        <v>2613</v>
      </c>
      <c r="R545" t="s">
        <v>2690</v>
      </c>
    </row>
    <row r="546" spans="1:18" x14ac:dyDescent="0.25">
      <c r="A546" t="s">
        <v>4</v>
      </c>
      <c r="B546" t="s">
        <v>68</v>
      </c>
      <c r="C546" t="s">
        <v>1488</v>
      </c>
      <c r="D546" s="53" t="s">
        <v>489</v>
      </c>
      <c r="E546" t="s">
        <v>9</v>
      </c>
      <c r="F546" t="s">
        <v>10</v>
      </c>
      <c r="G546" t="s">
        <v>11</v>
      </c>
      <c r="H546" t="s">
        <v>85</v>
      </c>
      <c r="I546">
        <v>6</v>
      </c>
      <c r="J546" t="s">
        <v>490</v>
      </c>
      <c r="K546" t="s">
        <v>2239</v>
      </c>
      <c r="L546" t="str">
        <f t="shared" si="25"/>
        <v>34-21FLPNS G4NW0515</v>
      </c>
      <c r="M546" t="s">
        <v>24</v>
      </c>
      <c r="N546">
        <v>30.928799989000002</v>
      </c>
      <c r="O546">
        <v>-86.436999999999998</v>
      </c>
      <c r="P546">
        <v>0</v>
      </c>
      <c r="Q546" t="s">
        <v>2613</v>
      </c>
      <c r="R546" t="s">
        <v>2690</v>
      </c>
    </row>
    <row r="547" spans="1:18" x14ac:dyDescent="0.25">
      <c r="A547" t="s">
        <v>4</v>
      </c>
      <c r="B547" t="s">
        <v>68</v>
      </c>
      <c r="C547" t="s">
        <v>1489</v>
      </c>
      <c r="D547" s="53" t="s">
        <v>491</v>
      </c>
      <c r="E547" t="s">
        <v>9</v>
      </c>
      <c r="F547" t="s">
        <v>10</v>
      </c>
      <c r="G547" t="s">
        <v>11</v>
      </c>
      <c r="H547" t="s">
        <v>73</v>
      </c>
      <c r="I547">
        <v>6</v>
      </c>
      <c r="J547" t="s">
        <v>492</v>
      </c>
      <c r="K547" t="s">
        <v>2240</v>
      </c>
      <c r="L547" t="str">
        <f t="shared" si="25"/>
        <v>35-21FLPNS G4NW0062</v>
      </c>
      <c r="M547" t="s">
        <v>24</v>
      </c>
      <c r="N547">
        <v>30.907499001000001</v>
      </c>
      <c r="O547">
        <v>-86.391643000000002</v>
      </c>
      <c r="P547">
        <v>0</v>
      </c>
      <c r="Q547" t="s">
        <v>2613</v>
      </c>
      <c r="R547" t="s">
        <v>2690</v>
      </c>
    </row>
    <row r="548" spans="1:18" x14ac:dyDescent="0.25">
      <c r="A548" t="s">
        <v>4</v>
      </c>
      <c r="B548" t="s">
        <v>68</v>
      </c>
      <c r="C548" t="s">
        <v>1489</v>
      </c>
      <c r="D548" s="53" t="s">
        <v>491</v>
      </c>
      <c r="E548" t="s">
        <v>9</v>
      </c>
      <c r="F548" t="s">
        <v>10</v>
      </c>
      <c r="G548" t="s">
        <v>11</v>
      </c>
      <c r="H548" t="s">
        <v>97</v>
      </c>
      <c r="I548">
        <v>6</v>
      </c>
      <c r="J548" t="s">
        <v>492</v>
      </c>
      <c r="K548" t="s">
        <v>2240</v>
      </c>
      <c r="L548" t="str">
        <f t="shared" si="25"/>
        <v>35-21FLPNS G4NW0062</v>
      </c>
      <c r="M548" t="s">
        <v>24</v>
      </c>
      <c r="N548">
        <v>30.907499001000001</v>
      </c>
      <c r="O548">
        <v>-86.391643000000002</v>
      </c>
      <c r="P548">
        <v>0</v>
      </c>
      <c r="Q548" t="s">
        <v>2613</v>
      </c>
      <c r="R548" t="s">
        <v>2690</v>
      </c>
    </row>
    <row r="549" spans="1:18" x14ac:dyDescent="0.25">
      <c r="A549" t="s">
        <v>4</v>
      </c>
      <c r="B549" t="s">
        <v>68</v>
      </c>
      <c r="C549" t="s">
        <v>1490</v>
      </c>
      <c r="D549" s="53" t="s">
        <v>493</v>
      </c>
      <c r="E549" t="s">
        <v>9</v>
      </c>
      <c r="F549" t="s">
        <v>10</v>
      </c>
      <c r="G549" t="s">
        <v>11</v>
      </c>
      <c r="H549" t="s">
        <v>73</v>
      </c>
      <c r="I549">
        <v>6</v>
      </c>
      <c r="J549" t="s">
        <v>494</v>
      </c>
      <c r="K549" t="s">
        <v>2241</v>
      </c>
      <c r="L549" t="str">
        <f t="shared" si="25"/>
        <v>50-21FLPNS G4NW0161</v>
      </c>
      <c r="M549" t="s">
        <v>24</v>
      </c>
      <c r="N549">
        <v>30.969580000000001</v>
      </c>
      <c r="O549">
        <v>-86.685410000000005</v>
      </c>
      <c r="P549">
        <v>0</v>
      </c>
      <c r="Q549" t="s">
        <v>2613</v>
      </c>
      <c r="R549" t="s">
        <v>2690</v>
      </c>
    </row>
    <row r="550" spans="1:18" x14ac:dyDescent="0.25">
      <c r="A550" t="s">
        <v>4</v>
      </c>
      <c r="B550" t="s">
        <v>68</v>
      </c>
      <c r="C550" t="s">
        <v>1490</v>
      </c>
      <c r="D550" s="53" t="s">
        <v>493</v>
      </c>
      <c r="E550" t="s">
        <v>9</v>
      </c>
      <c r="F550" t="s">
        <v>10</v>
      </c>
      <c r="G550" t="s">
        <v>11</v>
      </c>
      <c r="H550" t="s">
        <v>97</v>
      </c>
      <c r="I550">
        <v>6</v>
      </c>
      <c r="J550" t="s">
        <v>494</v>
      </c>
      <c r="K550" t="s">
        <v>2241</v>
      </c>
      <c r="L550" t="str">
        <f t="shared" si="25"/>
        <v>50-21FLPNS G4NW0161</v>
      </c>
      <c r="M550" t="s">
        <v>24</v>
      </c>
      <c r="N550">
        <v>30.969580000000001</v>
      </c>
      <c r="O550">
        <v>-86.685410000000005</v>
      </c>
      <c r="P550">
        <v>0</v>
      </c>
      <c r="Q550" t="s">
        <v>2613</v>
      </c>
      <c r="R550" t="s">
        <v>2690</v>
      </c>
    </row>
    <row r="551" spans="1:18" x14ac:dyDescent="0.25">
      <c r="A551" t="s">
        <v>4</v>
      </c>
      <c r="B551" t="s">
        <v>68</v>
      </c>
      <c r="C551" t="s">
        <v>1491</v>
      </c>
      <c r="D551" s="53" t="s">
        <v>503</v>
      </c>
      <c r="E551" t="s">
        <v>9</v>
      </c>
      <c r="F551" t="s">
        <v>10</v>
      </c>
      <c r="G551" t="s">
        <v>11</v>
      </c>
      <c r="H551" t="s">
        <v>73</v>
      </c>
      <c r="I551">
        <v>6</v>
      </c>
      <c r="J551" t="s">
        <v>504</v>
      </c>
      <c r="K551" t="s">
        <v>2242</v>
      </c>
      <c r="L551" t="str">
        <f t="shared" si="25"/>
        <v>275-21FLPNS G4NW0336</v>
      </c>
      <c r="M551" t="s">
        <v>24</v>
      </c>
      <c r="N551">
        <v>30.728084199000001</v>
      </c>
      <c r="O551">
        <v>-86.660297182999997</v>
      </c>
      <c r="P551">
        <v>0</v>
      </c>
      <c r="Q551" t="s">
        <v>2613</v>
      </c>
      <c r="R551" t="s">
        <v>2690</v>
      </c>
    </row>
    <row r="552" spans="1:18" x14ac:dyDescent="0.25">
      <c r="A552" t="s">
        <v>4</v>
      </c>
      <c r="B552" t="s">
        <v>68</v>
      </c>
      <c r="C552" t="s">
        <v>1491</v>
      </c>
      <c r="D552" s="53" t="s">
        <v>503</v>
      </c>
      <c r="E552" t="s">
        <v>9</v>
      </c>
      <c r="F552" t="s">
        <v>10</v>
      </c>
      <c r="G552" t="s">
        <v>11</v>
      </c>
      <c r="H552" t="s">
        <v>97</v>
      </c>
      <c r="I552">
        <v>6</v>
      </c>
      <c r="J552" t="s">
        <v>504</v>
      </c>
      <c r="K552" t="s">
        <v>2242</v>
      </c>
      <c r="L552" t="str">
        <f t="shared" si="25"/>
        <v>275-21FLPNS G4NW0336</v>
      </c>
      <c r="M552" t="s">
        <v>24</v>
      </c>
      <c r="N552">
        <v>30.728084199000001</v>
      </c>
      <c r="O552">
        <v>-86.660297182999997</v>
      </c>
      <c r="P552">
        <v>0</v>
      </c>
      <c r="Q552" t="s">
        <v>2613</v>
      </c>
      <c r="R552" t="s">
        <v>2690</v>
      </c>
    </row>
    <row r="553" spans="1:18" x14ac:dyDescent="0.25">
      <c r="A553" t="s">
        <v>4</v>
      </c>
      <c r="B553" t="s">
        <v>68</v>
      </c>
      <c r="C553" t="s">
        <v>1491</v>
      </c>
      <c r="D553" s="53" t="s">
        <v>503</v>
      </c>
      <c r="E553" t="s">
        <v>9</v>
      </c>
      <c r="F553" t="s">
        <v>10</v>
      </c>
      <c r="G553" t="s">
        <v>11</v>
      </c>
      <c r="H553" t="s">
        <v>86</v>
      </c>
      <c r="I553">
        <v>6</v>
      </c>
      <c r="J553" t="s">
        <v>504</v>
      </c>
      <c r="K553" t="s">
        <v>2242</v>
      </c>
      <c r="L553" t="str">
        <f t="shared" ref="L553:L623" si="27">_xlfn.CONCAT(D553:E553,J553)</f>
        <v>275-21FLPNS G4NW0336</v>
      </c>
      <c r="M553" t="s">
        <v>24</v>
      </c>
      <c r="N553">
        <v>30.728084199000001</v>
      </c>
      <c r="O553">
        <v>-86.660297182999997</v>
      </c>
      <c r="P553">
        <v>0</v>
      </c>
      <c r="Q553" t="s">
        <v>2613</v>
      </c>
      <c r="R553" t="s">
        <v>2690</v>
      </c>
    </row>
    <row r="554" spans="1:18" x14ac:dyDescent="0.25">
      <c r="A554" t="s">
        <v>4</v>
      </c>
      <c r="B554" t="s">
        <v>68</v>
      </c>
      <c r="C554" t="s">
        <v>1491</v>
      </c>
      <c r="D554" s="53" t="s">
        <v>503</v>
      </c>
      <c r="E554" t="s">
        <v>9</v>
      </c>
      <c r="F554" t="s">
        <v>10</v>
      </c>
      <c r="G554" t="s">
        <v>11</v>
      </c>
      <c r="H554" t="s">
        <v>87</v>
      </c>
      <c r="I554">
        <v>6</v>
      </c>
      <c r="J554" t="s">
        <v>504</v>
      </c>
      <c r="K554" t="s">
        <v>2242</v>
      </c>
      <c r="L554" t="str">
        <f t="shared" si="27"/>
        <v>275-21FLPNS G4NW0336</v>
      </c>
      <c r="M554" t="s">
        <v>24</v>
      </c>
      <c r="N554">
        <v>30.728084199000001</v>
      </c>
      <c r="O554">
        <v>-86.660297182999997</v>
      </c>
      <c r="P554">
        <v>0</v>
      </c>
      <c r="Q554" t="s">
        <v>2613</v>
      </c>
      <c r="R554" t="s">
        <v>2690</v>
      </c>
    </row>
    <row r="555" spans="1:18" x14ac:dyDescent="0.25">
      <c r="A555" t="s">
        <v>4</v>
      </c>
      <c r="B555" t="s">
        <v>68</v>
      </c>
      <c r="C555" t="s">
        <v>1491</v>
      </c>
      <c r="D555" s="53" t="s">
        <v>503</v>
      </c>
      <c r="E555" t="s">
        <v>9</v>
      </c>
      <c r="F555" t="s">
        <v>10</v>
      </c>
      <c r="G555" t="s">
        <v>11</v>
      </c>
      <c r="H555" t="s">
        <v>88</v>
      </c>
      <c r="I555">
        <v>6</v>
      </c>
      <c r="J555" t="s">
        <v>504</v>
      </c>
      <c r="K555" t="s">
        <v>2242</v>
      </c>
      <c r="L555" t="str">
        <f t="shared" si="27"/>
        <v>275-21FLPNS G4NW0336</v>
      </c>
      <c r="M555" t="s">
        <v>24</v>
      </c>
      <c r="N555">
        <v>30.728084199000001</v>
      </c>
      <c r="O555">
        <v>-86.660297182999997</v>
      </c>
      <c r="P555">
        <v>0</v>
      </c>
      <c r="Q555" t="s">
        <v>2613</v>
      </c>
      <c r="R555" t="s">
        <v>2690</v>
      </c>
    </row>
    <row r="556" spans="1:18" x14ac:dyDescent="0.25">
      <c r="A556" t="s">
        <v>4</v>
      </c>
      <c r="B556" t="s">
        <v>68</v>
      </c>
      <c r="C556" t="s">
        <v>1492</v>
      </c>
      <c r="D556" s="53" t="s">
        <v>517</v>
      </c>
      <c r="E556" t="s">
        <v>9</v>
      </c>
      <c r="F556" t="s">
        <v>10</v>
      </c>
      <c r="G556" t="s">
        <v>11</v>
      </c>
      <c r="H556" t="s">
        <v>73</v>
      </c>
      <c r="I556">
        <v>6</v>
      </c>
      <c r="J556" t="s">
        <v>518</v>
      </c>
      <c r="K556" t="s">
        <v>2243</v>
      </c>
      <c r="L556" t="str">
        <f t="shared" si="27"/>
        <v>620-21FLPNS G3NW0045</v>
      </c>
      <c r="M556" t="s">
        <v>24</v>
      </c>
      <c r="N556">
        <v>30.536770000000001</v>
      </c>
      <c r="O556">
        <v>-86.433279999999996</v>
      </c>
      <c r="P556">
        <v>0</v>
      </c>
      <c r="Q556" t="s">
        <v>2613</v>
      </c>
      <c r="R556" t="s">
        <v>2689</v>
      </c>
    </row>
    <row r="557" spans="1:18" x14ac:dyDescent="0.25">
      <c r="A557" t="s">
        <v>4</v>
      </c>
      <c r="B557" t="s">
        <v>68</v>
      </c>
      <c r="C557" t="s">
        <v>1492</v>
      </c>
      <c r="D557" s="53" t="s">
        <v>517</v>
      </c>
      <c r="E557" t="s">
        <v>9</v>
      </c>
      <c r="F557" t="s">
        <v>10</v>
      </c>
      <c r="G557" t="s">
        <v>11</v>
      </c>
      <c r="H557" t="s">
        <v>85</v>
      </c>
      <c r="I557">
        <v>6</v>
      </c>
      <c r="J557" t="s">
        <v>518</v>
      </c>
      <c r="K557" t="s">
        <v>2243</v>
      </c>
      <c r="L557" t="str">
        <f t="shared" si="27"/>
        <v>620-21FLPNS G3NW0045</v>
      </c>
      <c r="M557" t="s">
        <v>24</v>
      </c>
      <c r="N557">
        <v>30.536770000000001</v>
      </c>
      <c r="O557">
        <v>-86.433279999999996</v>
      </c>
      <c r="P557">
        <v>0</v>
      </c>
      <c r="Q557" t="s">
        <v>2613</v>
      </c>
      <c r="R557" t="s">
        <v>2689</v>
      </c>
    </row>
    <row r="558" spans="1:18" x14ac:dyDescent="0.25">
      <c r="A558" t="s">
        <v>4</v>
      </c>
      <c r="B558" t="s">
        <v>68</v>
      </c>
      <c r="C558" t="s">
        <v>1462</v>
      </c>
      <c r="D558" s="53" t="s">
        <v>548</v>
      </c>
      <c r="E558" t="s">
        <v>9</v>
      </c>
      <c r="F558" t="s">
        <v>10</v>
      </c>
      <c r="G558" t="s">
        <v>11</v>
      </c>
      <c r="H558" t="s">
        <v>73</v>
      </c>
      <c r="I558">
        <v>6</v>
      </c>
      <c r="J558" t="s">
        <v>549</v>
      </c>
      <c r="K558" t="s">
        <v>2244</v>
      </c>
      <c r="L558" t="str">
        <f t="shared" si="27"/>
        <v>495A-21FLPNS 32020124</v>
      </c>
      <c r="M558" t="s">
        <v>24</v>
      </c>
      <c r="N558">
        <v>30.546087048</v>
      </c>
      <c r="O558">
        <v>-86.508787678000004</v>
      </c>
      <c r="P558">
        <v>0</v>
      </c>
      <c r="Q558" t="s">
        <v>2614</v>
      </c>
      <c r="R558" t="s">
        <v>2689</v>
      </c>
    </row>
    <row r="559" spans="1:18" x14ac:dyDescent="0.25">
      <c r="A559" t="s">
        <v>4</v>
      </c>
      <c r="B559" t="s">
        <v>68</v>
      </c>
      <c r="C559" t="s">
        <v>1462</v>
      </c>
      <c r="D559" s="53" t="s">
        <v>548</v>
      </c>
      <c r="E559" t="s">
        <v>9</v>
      </c>
      <c r="F559" t="s">
        <v>10</v>
      </c>
      <c r="G559" t="s">
        <v>11</v>
      </c>
      <c r="H559" t="s">
        <v>97</v>
      </c>
      <c r="I559">
        <v>6</v>
      </c>
      <c r="J559" t="s">
        <v>549</v>
      </c>
      <c r="K559" t="s">
        <v>2244</v>
      </c>
      <c r="L559" t="str">
        <f t="shared" si="27"/>
        <v>495A-21FLPNS 32020124</v>
      </c>
      <c r="M559" t="s">
        <v>24</v>
      </c>
      <c r="N559">
        <v>30.546087048</v>
      </c>
      <c r="O559">
        <v>-86.508787678000004</v>
      </c>
      <c r="P559">
        <v>0</v>
      </c>
      <c r="Q559" t="s">
        <v>2614</v>
      </c>
      <c r="R559" t="s">
        <v>2689</v>
      </c>
    </row>
    <row r="560" spans="1:18" x14ac:dyDescent="0.25">
      <c r="A560" t="s">
        <v>4</v>
      </c>
      <c r="B560" t="s">
        <v>68</v>
      </c>
      <c r="C560" t="s">
        <v>1493</v>
      </c>
      <c r="D560" s="53" t="s">
        <v>554</v>
      </c>
      <c r="E560" t="s">
        <v>9</v>
      </c>
      <c r="F560" t="s">
        <v>10</v>
      </c>
      <c r="G560" t="s">
        <v>11</v>
      </c>
      <c r="H560" t="s">
        <v>92</v>
      </c>
      <c r="I560">
        <v>6</v>
      </c>
      <c r="J560" t="s">
        <v>555</v>
      </c>
      <c r="K560" t="s">
        <v>2245</v>
      </c>
      <c r="L560" t="str">
        <f t="shared" ref="L560:L566" si="28">_xlfn.CONCAT(D560:E560,J560)</f>
        <v>843A-21FLPNS G3NW0142</v>
      </c>
      <c r="M560" t="s">
        <v>24</v>
      </c>
      <c r="N560">
        <v>30.431944000000001</v>
      </c>
      <c r="O560">
        <v>-86.648757000000003</v>
      </c>
      <c r="P560">
        <v>0</v>
      </c>
      <c r="Q560" t="s">
        <v>2613</v>
      </c>
      <c r="R560" t="s">
        <v>2689</v>
      </c>
    </row>
    <row r="561" spans="1:18" x14ac:dyDescent="0.25">
      <c r="A561" t="s">
        <v>4</v>
      </c>
      <c r="B561" t="s">
        <v>68</v>
      </c>
      <c r="C561" t="s">
        <v>1493</v>
      </c>
      <c r="D561" s="53" t="s">
        <v>554</v>
      </c>
      <c r="E561" t="s">
        <v>9</v>
      </c>
      <c r="F561" t="s">
        <v>10</v>
      </c>
      <c r="G561" t="s">
        <v>11</v>
      </c>
      <c r="H561" t="s">
        <v>358</v>
      </c>
      <c r="I561">
        <v>6</v>
      </c>
      <c r="J561" t="s">
        <v>555</v>
      </c>
      <c r="K561" t="s">
        <v>2245</v>
      </c>
      <c r="L561" t="str">
        <f t="shared" si="28"/>
        <v>843A-21FLPNS G3NW0142</v>
      </c>
      <c r="M561" t="s">
        <v>24</v>
      </c>
      <c r="N561">
        <v>30.431944000000001</v>
      </c>
      <c r="O561">
        <v>-86.648757000000003</v>
      </c>
      <c r="P561">
        <v>0</v>
      </c>
      <c r="Q561" t="s">
        <v>2613</v>
      </c>
      <c r="R561" t="s">
        <v>2689</v>
      </c>
    </row>
    <row r="562" spans="1:18" x14ac:dyDescent="0.25">
      <c r="A562" t="s">
        <v>4</v>
      </c>
      <c r="B562" t="s">
        <v>68</v>
      </c>
      <c r="C562" t="s">
        <v>1493</v>
      </c>
      <c r="D562" s="53" t="s">
        <v>554</v>
      </c>
      <c r="E562" t="s">
        <v>9</v>
      </c>
      <c r="F562" t="s">
        <v>10</v>
      </c>
      <c r="G562" t="s">
        <v>11</v>
      </c>
      <c r="H562" t="s">
        <v>359</v>
      </c>
      <c r="I562">
        <v>6</v>
      </c>
      <c r="J562" t="s">
        <v>555</v>
      </c>
      <c r="K562" t="s">
        <v>2245</v>
      </c>
      <c r="L562" t="str">
        <f t="shared" si="28"/>
        <v>843A-21FLPNS G3NW0142</v>
      </c>
      <c r="M562" t="s">
        <v>24</v>
      </c>
      <c r="N562">
        <v>30.431944000000001</v>
      </c>
      <c r="O562">
        <v>-86.648757000000003</v>
      </c>
      <c r="P562">
        <v>0</v>
      </c>
      <c r="Q562" t="s">
        <v>2613</v>
      </c>
      <c r="R562" t="s">
        <v>2689</v>
      </c>
    </row>
    <row r="563" spans="1:18" x14ac:dyDescent="0.25">
      <c r="A563" t="s">
        <v>4</v>
      </c>
      <c r="B563" t="s">
        <v>68</v>
      </c>
      <c r="C563" t="s">
        <v>1493</v>
      </c>
      <c r="D563" s="53" t="s">
        <v>554</v>
      </c>
      <c r="E563" t="s">
        <v>9</v>
      </c>
      <c r="F563" t="s">
        <v>10</v>
      </c>
      <c r="G563" t="s">
        <v>11</v>
      </c>
      <c r="H563" t="s">
        <v>2842</v>
      </c>
      <c r="I563">
        <v>6</v>
      </c>
      <c r="J563" t="s">
        <v>555</v>
      </c>
      <c r="K563" t="s">
        <v>2245</v>
      </c>
      <c r="L563" t="str">
        <f t="shared" si="28"/>
        <v>843A-21FLPNS G3NW0142</v>
      </c>
      <c r="M563" t="s">
        <v>24</v>
      </c>
      <c r="N563">
        <v>30.431944000000001</v>
      </c>
      <c r="O563">
        <v>-86.648757000000003</v>
      </c>
      <c r="P563">
        <v>0</v>
      </c>
      <c r="Q563" t="s">
        <v>2613</v>
      </c>
      <c r="R563" t="s">
        <v>2689</v>
      </c>
    </row>
    <row r="564" spans="1:18" x14ac:dyDescent="0.25">
      <c r="A564" t="s">
        <v>4</v>
      </c>
      <c r="B564" t="s">
        <v>68</v>
      </c>
      <c r="C564" t="s">
        <v>1493</v>
      </c>
      <c r="D564" s="53" t="s">
        <v>554</v>
      </c>
      <c r="E564" t="s">
        <v>9</v>
      </c>
      <c r="F564" t="s">
        <v>10</v>
      </c>
      <c r="G564" t="s">
        <v>11</v>
      </c>
      <c r="H564" t="s">
        <v>87</v>
      </c>
      <c r="I564">
        <v>6</v>
      </c>
      <c r="J564" t="s">
        <v>555</v>
      </c>
      <c r="K564" t="s">
        <v>2245</v>
      </c>
      <c r="L564" t="str">
        <f t="shared" si="28"/>
        <v>843A-21FLPNS G3NW0142</v>
      </c>
      <c r="M564" t="s">
        <v>24</v>
      </c>
      <c r="N564">
        <v>30.431944000000001</v>
      </c>
      <c r="O564">
        <v>-86.648757000000003</v>
      </c>
      <c r="P564">
        <v>0</v>
      </c>
      <c r="Q564" t="s">
        <v>2613</v>
      </c>
      <c r="R564" t="s">
        <v>2689</v>
      </c>
    </row>
    <row r="565" spans="1:18" x14ac:dyDescent="0.25">
      <c r="A565" t="s">
        <v>4</v>
      </c>
      <c r="B565" t="s">
        <v>68</v>
      </c>
      <c r="C565" t="s">
        <v>1493</v>
      </c>
      <c r="D565" s="53" t="s">
        <v>554</v>
      </c>
      <c r="E565" t="s">
        <v>9</v>
      </c>
      <c r="F565" t="s">
        <v>10</v>
      </c>
      <c r="G565" t="s">
        <v>11</v>
      </c>
      <c r="H565" t="s">
        <v>88</v>
      </c>
      <c r="I565">
        <v>6</v>
      </c>
      <c r="J565" t="s">
        <v>555</v>
      </c>
      <c r="K565" t="s">
        <v>2245</v>
      </c>
      <c r="L565" t="str">
        <f t="shared" si="28"/>
        <v>843A-21FLPNS G3NW0142</v>
      </c>
      <c r="M565" t="s">
        <v>24</v>
      </c>
      <c r="N565">
        <v>30.431944000000001</v>
      </c>
      <c r="O565">
        <v>-86.648757000000003</v>
      </c>
      <c r="P565">
        <v>0</v>
      </c>
      <c r="Q565" t="s">
        <v>2613</v>
      </c>
      <c r="R565" t="s">
        <v>2689</v>
      </c>
    </row>
    <row r="566" spans="1:18" x14ac:dyDescent="0.25">
      <c r="A566" t="s">
        <v>4</v>
      </c>
      <c r="B566" t="s">
        <v>68</v>
      </c>
      <c r="C566" t="s">
        <v>1493</v>
      </c>
      <c r="D566" s="53" t="s">
        <v>554</v>
      </c>
      <c r="E566" t="s">
        <v>9</v>
      </c>
      <c r="F566" t="s">
        <v>10</v>
      </c>
      <c r="G566" t="s">
        <v>11</v>
      </c>
      <c r="H566" t="s">
        <v>86</v>
      </c>
      <c r="I566">
        <v>6</v>
      </c>
      <c r="J566" t="s">
        <v>555</v>
      </c>
      <c r="K566" t="s">
        <v>2245</v>
      </c>
      <c r="L566" t="str">
        <f t="shared" si="28"/>
        <v>843A-21FLPNS G3NW0142</v>
      </c>
      <c r="M566" t="s">
        <v>24</v>
      </c>
      <c r="N566">
        <v>30.431944000000001</v>
      </c>
      <c r="O566">
        <v>-86.648757000000003</v>
      </c>
      <c r="P566">
        <v>0</v>
      </c>
      <c r="Q566" t="s">
        <v>2613</v>
      </c>
      <c r="R566" t="s">
        <v>2689</v>
      </c>
    </row>
    <row r="567" spans="1:18" x14ac:dyDescent="0.25">
      <c r="A567" t="s">
        <v>4</v>
      </c>
      <c r="B567" t="s">
        <v>68</v>
      </c>
      <c r="C567" t="s">
        <v>1493</v>
      </c>
      <c r="D567" s="53" t="s">
        <v>554</v>
      </c>
      <c r="E567" t="s">
        <v>9</v>
      </c>
      <c r="F567" t="s">
        <v>10</v>
      </c>
      <c r="G567" t="s">
        <v>11</v>
      </c>
      <c r="H567" t="s">
        <v>73</v>
      </c>
      <c r="I567">
        <v>6</v>
      </c>
      <c r="J567" t="s">
        <v>555</v>
      </c>
      <c r="K567" t="s">
        <v>2245</v>
      </c>
      <c r="L567" t="str">
        <f t="shared" si="27"/>
        <v>843A-21FLPNS G3NW0142</v>
      </c>
      <c r="M567" t="s">
        <v>24</v>
      </c>
      <c r="N567">
        <v>30.431944000000001</v>
      </c>
      <c r="O567">
        <v>-86.648757000000003</v>
      </c>
      <c r="P567">
        <v>0</v>
      </c>
      <c r="Q567" t="s">
        <v>2613</v>
      </c>
      <c r="R567" t="s">
        <v>2689</v>
      </c>
    </row>
    <row r="568" spans="1:18" x14ac:dyDescent="0.25">
      <c r="A568" t="s">
        <v>4</v>
      </c>
      <c r="B568" t="s">
        <v>68</v>
      </c>
      <c r="C568" t="s">
        <v>1493</v>
      </c>
      <c r="D568" s="53" t="s">
        <v>554</v>
      </c>
      <c r="E568" t="s">
        <v>9</v>
      </c>
      <c r="F568" t="s">
        <v>10</v>
      </c>
      <c r="G568" t="s">
        <v>11</v>
      </c>
      <c r="H568" t="s">
        <v>97</v>
      </c>
      <c r="I568">
        <v>6</v>
      </c>
      <c r="J568" t="s">
        <v>555</v>
      </c>
      <c r="K568" t="s">
        <v>2245</v>
      </c>
      <c r="L568" t="str">
        <f t="shared" si="27"/>
        <v>843A-21FLPNS G3NW0142</v>
      </c>
      <c r="M568" t="s">
        <v>24</v>
      </c>
      <c r="N568">
        <v>30.431944000000001</v>
      </c>
      <c r="O568">
        <v>-86.648757000000003</v>
      </c>
      <c r="P568">
        <v>0</v>
      </c>
      <c r="Q568" t="s">
        <v>2613</v>
      </c>
      <c r="R568" t="s">
        <v>2689</v>
      </c>
    </row>
    <row r="569" spans="1:18" x14ac:dyDescent="0.25">
      <c r="A569" t="s">
        <v>4</v>
      </c>
      <c r="B569" t="s">
        <v>68</v>
      </c>
      <c r="C569" t="s">
        <v>1489</v>
      </c>
      <c r="D569" s="53" t="s">
        <v>499</v>
      </c>
      <c r="E569" t="s">
        <v>9</v>
      </c>
      <c r="F569" t="s">
        <v>10</v>
      </c>
      <c r="G569" t="s">
        <v>11</v>
      </c>
      <c r="H569" t="s">
        <v>73</v>
      </c>
      <c r="I569">
        <v>6</v>
      </c>
      <c r="J569" t="s">
        <v>500</v>
      </c>
      <c r="K569" t="s">
        <v>2246</v>
      </c>
      <c r="L569" t="str">
        <f t="shared" si="27"/>
        <v>176-21FLPNS G4NW0277</v>
      </c>
      <c r="M569" t="s">
        <v>15</v>
      </c>
      <c r="N569">
        <v>30.60671</v>
      </c>
      <c r="O569">
        <v>-87.058390000000003</v>
      </c>
      <c r="P569">
        <v>0</v>
      </c>
      <c r="Q569" t="s">
        <v>2613</v>
      </c>
      <c r="R569" t="s">
        <v>2690</v>
      </c>
    </row>
    <row r="570" spans="1:18" x14ac:dyDescent="0.25">
      <c r="A570" t="s">
        <v>4</v>
      </c>
      <c r="B570" t="s">
        <v>68</v>
      </c>
      <c r="C570" t="s">
        <v>1489</v>
      </c>
      <c r="D570" s="53" t="s">
        <v>499</v>
      </c>
      <c r="E570" t="s">
        <v>9</v>
      </c>
      <c r="F570" t="s">
        <v>10</v>
      </c>
      <c r="G570" t="s">
        <v>11</v>
      </c>
      <c r="H570" t="s">
        <v>86</v>
      </c>
      <c r="I570">
        <v>6</v>
      </c>
      <c r="J570" t="s">
        <v>500</v>
      </c>
      <c r="K570" t="s">
        <v>2246</v>
      </c>
      <c r="L570" t="str">
        <f t="shared" si="27"/>
        <v>176-21FLPNS G4NW0277</v>
      </c>
      <c r="M570" t="s">
        <v>15</v>
      </c>
      <c r="N570">
        <v>30.60671</v>
      </c>
      <c r="O570">
        <v>-87.058390000000003</v>
      </c>
      <c r="P570">
        <v>0</v>
      </c>
      <c r="Q570" t="s">
        <v>2613</v>
      </c>
      <c r="R570" t="s">
        <v>2690</v>
      </c>
    </row>
    <row r="571" spans="1:18" x14ac:dyDescent="0.25">
      <c r="A571" t="s">
        <v>4</v>
      </c>
      <c r="B571" t="s">
        <v>68</v>
      </c>
      <c r="C571" t="s">
        <v>1489</v>
      </c>
      <c r="D571" s="53" t="s">
        <v>499</v>
      </c>
      <c r="E571" t="s">
        <v>9</v>
      </c>
      <c r="F571" t="s">
        <v>10</v>
      </c>
      <c r="G571" t="s">
        <v>11</v>
      </c>
      <c r="H571" t="s">
        <v>87</v>
      </c>
      <c r="I571">
        <v>6</v>
      </c>
      <c r="J571" t="s">
        <v>500</v>
      </c>
      <c r="K571" t="s">
        <v>2246</v>
      </c>
      <c r="L571" t="str">
        <f t="shared" si="27"/>
        <v>176-21FLPNS G4NW0277</v>
      </c>
      <c r="M571" t="s">
        <v>15</v>
      </c>
      <c r="N571">
        <v>30.60671</v>
      </c>
      <c r="O571">
        <v>-87.058390000000003</v>
      </c>
      <c r="P571">
        <v>0</v>
      </c>
      <c r="Q571" t="s">
        <v>2613</v>
      </c>
      <c r="R571" t="s">
        <v>2690</v>
      </c>
    </row>
    <row r="572" spans="1:18" x14ac:dyDescent="0.25">
      <c r="A572" t="s">
        <v>4</v>
      </c>
      <c r="B572" t="s">
        <v>68</v>
      </c>
      <c r="C572" t="s">
        <v>1489</v>
      </c>
      <c r="D572" s="53" t="s">
        <v>499</v>
      </c>
      <c r="E572" t="s">
        <v>9</v>
      </c>
      <c r="F572" t="s">
        <v>10</v>
      </c>
      <c r="G572" t="s">
        <v>11</v>
      </c>
      <c r="H572" t="s">
        <v>88</v>
      </c>
      <c r="I572">
        <v>6</v>
      </c>
      <c r="J572" t="s">
        <v>500</v>
      </c>
      <c r="K572" t="s">
        <v>2246</v>
      </c>
      <c r="L572" t="str">
        <f t="shared" si="27"/>
        <v>176-21FLPNS G4NW0277</v>
      </c>
      <c r="M572" t="s">
        <v>15</v>
      </c>
      <c r="N572">
        <v>30.60671</v>
      </c>
      <c r="O572">
        <v>-87.058390000000003</v>
      </c>
      <c r="P572">
        <v>0</v>
      </c>
      <c r="Q572" t="s">
        <v>2613</v>
      </c>
      <c r="R572" t="s">
        <v>2690</v>
      </c>
    </row>
    <row r="573" spans="1:18" x14ac:dyDescent="0.25">
      <c r="A573" t="s">
        <v>4</v>
      </c>
      <c r="B573" t="s">
        <v>68</v>
      </c>
      <c r="C573" t="s">
        <v>1494</v>
      </c>
      <c r="D573" s="53" t="s">
        <v>509</v>
      </c>
      <c r="E573" t="s">
        <v>9</v>
      </c>
      <c r="F573" t="s">
        <v>10</v>
      </c>
      <c r="G573" t="s">
        <v>11</v>
      </c>
      <c r="H573" t="s">
        <v>73</v>
      </c>
      <c r="I573">
        <v>6</v>
      </c>
      <c r="J573" t="s">
        <v>510</v>
      </c>
      <c r="K573" t="s">
        <v>2247</v>
      </c>
      <c r="L573" t="str">
        <f t="shared" si="27"/>
        <v>356-21FLPNS G4NW0532</v>
      </c>
      <c r="M573" t="s">
        <v>15</v>
      </c>
      <c r="N573">
        <v>30.677999989</v>
      </c>
      <c r="O573">
        <v>-86.978930000000005</v>
      </c>
      <c r="P573">
        <v>0</v>
      </c>
      <c r="Q573" t="s">
        <v>2613</v>
      </c>
      <c r="R573" t="s">
        <v>2690</v>
      </c>
    </row>
    <row r="574" spans="1:18" x14ac:dyDescent="0.25">
      <c r="A574" t="s">
        <v>4</v>
      </c>
      <c r="B574" t="s">
        <v>68</v>
      </c>
      <c r="C574" t="s">
        <v>1494</v>
      </c>
      <c r="D574" s="53" t="s">
        <v>509</v>
      </c>
      <c r="E574" t="s">
        <v>9</v>
      </c>
      <c r="F574" t="s">
        <v>10</v>
      </c>
      <c r="G574" t="s">
        <v>11</v>
      </c>
      <c r="H574" t="s">
        <v>97</v>
      </c>
      <c r="I574">
        <v>6</v>
      </c>
      <c r="J574" t="s">
        <v>510</v>
      </c>
      <c r="K574" t="s">
        <v>2247</v>
      </c>
      <c r="L574" t="str">
        <f t="shared" si="27"/>
        <v>356-21FLPNS G4NW0532</v>
      </c>
      <c r="M574" t="s">
        <v>15</v>
      </c>
      <c r="N574">
        <v>30.677999989</v>
      </c>
      <c r="O574">
        <v>-86.978930000000005</v>
      </c>
      <c r="P574">
        <v>0</v>
      </c>
      <c r="Q574" t="s">
        <v>2613</v>
      </c>
      <c r="R574" t="s">
        <v>2690</v>
      </c>
    </row>
    <row r="575" spans="1:18" x14ac:dyDescent="0.25">
      <c r="A575" t="s">
        <v>4</v>
      </c>
      <c r="B575" t="s">
        <v>68</v>
      </c>
      <c r="C575" t="s">
        <v>1494</v>
      </c>
      <c r="D575" s="53" t="s">
        <v>509</v>
      </c>
      <c r="E575" t="s">
        <v>9</v>
      </c>
      <c r="F575" t="s">
        <v>10</v>
      </c>
      <c r="G575" t="s">
        <v>11</v>
      </c>
      <c r="H575" t="s">
        <v>85</v>
      </c>
      <c r="I575">
        <v>6</v>
      </c>
      <c r="J575" t="s">
        <v>510</v>
      </c>
      <c r="K575" t="s">
        <v>2247</v>
      </c>
      <c r="L575" t="str">
        <f t="shared" si="27"/>
        <v>356-21FLPNS G4NW0532</v>
      </c>
      <c r="M575" t="s">
        <v>15</v>
      </c>
      <c r="N575">
        <v>30.677999989</v>
      </c>
      <c r="O575">
        <v>-86.978930000000005</v>
      </c>
      <c r="P575">
        <v>0</v>
      </c>
      <c r="Q575" t="s">
        <v>2613</v>
      </c>
      <c r="R575" t="s">
        <v>2690</v>
      </c>
    </row>
    <row r="576" spans="1:18" x14ac:dyDescent="0.25">
      <c r="A576" t="s">
        <v>4</v>
      </c>
      <c r="B576" t="s">
        <v>68</v>
      </c>
      <c r="C576" t="s">
        <v>1495</v>
      </c>
      <c r="D576" s="53" t="s">
        <v>511</v>
      </c>
      <c r="E576" t="s">
        <v>9</v>
      </c>
      <c r="F576" t="s">
        <v>10</v>
      </c>
      <c r="G576" t="s">
        <v>11</v>
      </c>
      <c r="H576" t="s">
        <v>73</v>
      </c>
      <c r="I576">
        <v>6</v>
      </c>
      <c r="J576" t="s">
        <v>512</v>
      </c>
      <c r="K576" t="s">
        <v>2248</v>
      </c>
      <c r="L576" t="str">
        <f t="shared" si="27"/>
        <v>420-21FLPNS G4NW0481</v>
      </c>
      <c r="M576" t="s">
        <v>15</v>
      </c>
      <c r="N576">
        <v>30.593833001</v>
      </c>
      <c r="O576">
        <v>-87.174637000000004</v>
      </c>
      <c r="P576">
        <v>0</v>
      </c>
      <c r="Q576" t="s">
        <v>2613</v>
      </c>
      <c r="R576" t="s">
        <v>2690</v>
      </c>
    </row>
    <row r="577" spans="1:18" x14ac:dyDescent="0.25">
      <c r="A577" t="s">
        <v>4</v>
      </c>
      <c r="B577" t="s">
        <v>68</v>
      </c>
      <c r="C577" t="s">
        <v>1495</v>
      </c>
      <c r="D577" s="53" t="s">
        <v>511</v>
      </c>
      <c r="E577" t="s">
        <v>9</v>
      </c>
      <c r="F577" t="s">
        <v>10</v>
      </c>
      <c r="G577" t="s">
        <v>11</v>
      </c>
      <c r="H577" t="s">
        <v>85</v>
      </c>
      <c r="I577">
        <v>6</v>
      </c>
      <c r="J577" t="s">
        <v>512</v>
      </c>
      <c r="K577" t="s">
        <v>2248</v>
      </c>
      <c r="L577" t="str">
        <f t="shared" si="27"/>
        <v>420-21FLPNS G4NW0481</v>
      </c>
      <c r="M577" t="s">
        <v>15</v>
      </c>
      <c r="N577">
        <v>30.593833001</v>
      </c>
      <c r="O577">
        <v>-87.174637000000004</v>
      </c>
      <c r="P577">
        <v>0</v>
      </c>
      <c r="Q577" t="s">
        <v>2613</v>
      </c>
      <c r="R577" t="s">
        <v>2690</v>
      </c>
    </row>
    <row r="578" spans="1:18" x14ac:dyDescent="0.25">
      <c r="A578" t="s">
        <v>4</v>
      </c>
      <c r="B578" t="s">
        <v>68</v>
      </c>
      <c r="C578" t="s">
        <v>1496</v>
      </c>
      <c r="D578" s="53" t="s">
        <v>513</v>
      </c>
      <c r="E578" t="s">
        <v>9</v>
      </c>
      <c r="F578" t="s">
        <v>10</v>
      </c>
      <c r="G578" t="s">
        <v>11</v>
      </c>
      <c r="H578" t="s">
        <v>73</v>
      </c>
      <c r="I578">
        <v>6</v>
      </c>
      <c r="J578" t="s">
        <v>514</v>
      </c>
      <c r="K578" t="s">
        <v>2249</v>
      </c>
      <c r="L578" t="str">
        <f t="shared" si="27"/>
        <v>534-21FLPNS G4NW0080</v>
      </c>
      <c r="M578" t="s">
        <v>15</v>
      </c>
      <c r="N578">
        <v>30.568300001000001</v>
      </c>
      <c r="O578">
        <v>-87.023330000000001</v>
      </c>
      <c r="P578">
        <v>0</v>
      </c>
      <c r="Q578" t="s">
        <v>2613</v>
      </c>
      <c r="R578" t="s">
        <v>2690</v>
      </c>
    </row>
    <row r="579" spans="1:18" x14ac:dyDescent="0.25">
      <c r="A579" t="s">
        <v>4</v>
      </c>
      <c r="B579" t="s">
        <v>68</v>
      </c>
      <c r="C579" t="s">
        <v>1496</v>
      </c>
      <c r="D579" s="53" t="s">
        <v>513</v>
      </c>
      <c r="E579" t="s">
        <v>9</v>
      </c>
      <c r="F579" t="s">
        <v>10</v>
      </c>
      <c r="G579" t="s">
        <v>11</v>
      </c>
      <c r="H579" t="s">
        <v>97</v>
      </c>
      <c r="I579">
        <v>6</v>
      </c>
      <c r="J579" t="s">
        <v>514</v>
      </c>
      <c r="K579" t="s">
        <v>2249</v>
      </c>
      <c r="L579" t="str">
        <f t="shared" si="27"/>
        <v>534-21FLPNS G4NW0080</v>
      </c>
      <c r="M579" t="s">
        <v>15</v>
      </c>
      <c r="N579">
        <v>30.568300001000001</v>
      </c>
      <c r="O579">
        <v>-87.023330000000001</v>
      </c>
      <c r="P579">
        <v>0</v>
      </c>
      <c r="Q579" t="s">
        <v>2613</v>
      </c>
      <c r="R579" t="s">
        <v>2690</v>
      </c>
    </row>
    <row r="580" spans="1:18" x14ac:dyDescent="0.25">
      <c r="A580" t="s">
        <v>4</v>
      </c>
      <c r="B580" t="s">
        <v>68</v>
      </c>
      <c r="C580" t="s">
        <v>1497</v>
      </c>
      <c r="D580" s="53" t="s">
        <v>538</v>
      </c>
      <c r="E580" t="s">
        <v>9</v>
      </c>
      <c r="F580" t="s">
        <v>10</v>
      </c>
      <c r="G580" t="s">
        <v>11</v>
      </c>
      <c r="H580" t="s">
        <v>73</v>
      </c>
      <c r="I580">
        <v>6</v>
      </c>
      <c r="J580" t="s">
        <v>539</v>
      </c>
      <c r="K580" t="s">
        <v>2250</v>
      </c>
      <c r="L580" t="str">
        <f t="shared" si="27"/>
        <v>11A-21FLPNS G4NW0016</v>
      </c>
      <c r="M580" t="s">
        <v>15</v>
      </c>
      <c r="N580">
        <v>30.834951769</v>
      </c>
      <c r="O580">
        <v>-87.071063550000005</v>
      </c>
      <c r="P580">
        <v>0</v>
      </c>
      <c r="Q580" t="s">
        <v>2613</v>
      </c>
      <c r="R580" t="s">
        <v>2690</v>
      </c>
    </row>
    <row r="581" spans="1:18" x14ac:dyDescent="0.25">
      <c r="A581" t="s">
        <v>4</v>
      </c>
      <c r="B581" t="s">
        <v>68</v>
      </c>
      <c r="C581" t="s">
        <v>1497</v>
      </c>
      <c r="D581" s="53" t="s">
        <v>538</v>
      </c>
      <c r="E581" t="s">
        <v>9</v>
      </c>
      <c r="F581" t="s">
        <v>10</v>
      </c>
      <c r="G581" t="s">
        <v>11</v>
      </c>
      <c r="H581" t="s">
        <v>86</v>
      </c>
      <c r="I581">
        <v>6</v>
      </c>
      <c r="J581" t="s">
        <v>539</v>
      </c>
      <c r="K581" t="s">
        <v>2250</v>
      </c>
      <c r="L581" t="str">
        <f t="shared" si="27"/>
        <v>11A-21FLPNS G4NW0016</v>
      </c>
      <c r="M581" t="s">
        <v>15</v>
      </c>
      <c r="N581">
        <v>30.834951769</v>
      </c>
      <c r="O581">
        <v>-87.071063550000005</v>
      </c>
      <c r="P581">
        <v>0</v>
      </c>
      <c r="Q581" t="s">
        <v>2613</v>
      </c>
      <c r="R581" t="s">
        <v>2690</v>
      </c>
    </row>
    <row r="582" spans="1:18" x14ac:dyDescent="0.25">
      <c r="A582" t="s">
        <v>4</v>
      </c>
      <c r="B582" t="s">
        <v>68</v>
      </c>
      <c r="C582" t="s">
        <v>1497</v>
      </c>
      <c r="D582" s="53" t="s">
        <v>538</v>
      </c>
      <c r="E582" t="s">
        <v>9</v>
      </c>
      <c r="F582" t="s">
        <v>10</v>
      </c>
      <c r="G582" t="s">
        <v>11</v>
      </c>
      <c r="H582" t="s">
        <v>87</v>
      </c>
      <c r="I582">
        <v>6</v>
      </c>
      <c r="J582" t="s">
        <v>539</v>
      </c>
      <c r="K582" t="s">
        <v>2250</v>
      </c>
      <c r="L582" t="str">
        <f t="shared" si="27"/>
        <v>11A-21FLPNS G4NW0016</v>
      </c>
      <c r="M582" t="s">
        <v>15</v>
      </c>
      <c r="N582">
        <v>30.834951769</v>
      </c>
      <c r="O582">
        <v>-87.071063550000005</v>
      </c>
      <c r="P582">
        <v>0</v>
      </c>
      <c r="Q582" t="s">
        <v>2613</v>
      </c>
      <c r="R582" t="s">
        <v>2690</v>
      </c>
    </row>
    <row r="583" spans="1:18" x14ac:dyDescent="0.25">
      <c r="A583" t="s">
        <v>4</v>
      </c>
      <c r="B583" t="s">
        <v>68</v>
      </c>
      <c r="C583" t="s">
        <v>1497</v>
      </c>
      <c r="D583" s="53" t="s">
        <v>538</v>
      </c>
      <c r="E583" t="s">
        <v>9</v>
      </c>
      <c r="F583" t="s">
        <v>10</v>
      </c>
      <c r="G583" t="s">
        <v>11</v>
      </c>
      <c r="H583" t="s">
        <v>88</v>
      </c>
      <c r="I583">
        <v>6</v>
      </c>
      <c r="J583" t="s">
        <v>539</v>
      </c>
      <c r="K583" t="s">
        <v>2250</v>
      </c>
      <c r="L583" t="str">
        <f t="shared" si="27"/>
        <v>11A-21FLPNS G4NW0016</v>
      </c>
      <c r="M583" t="s">
        <v>15</v>
      </c>
      <c r="N583">
        <v>30.834951769</v>
      </c>
      <c r="O583">
        <v>-87.071063550000005</v>
      </c>
      <c r="P583">
        <v>0</v>
      </c>
      <c r="Q583" t="s">
        <v>2613</v>
      </c>
      <c r="R583" t="s">
        <v>2690</v>
      </c>
    </row>
    <row r="584" spans="1:18" x14ac:dyDescent="0.25">
      <c r="A584" t="s">
        <v>4</v>
      </c>
      <c r="B584" t="s">
        <v>68</v>
      </c>
      <c r="C584" t="s">
        <v>1498</v>
      </c>
      <c r="D584" s="53" t="s">
        <v>544</v>
      </c>
      <c r="E584" t="s">
        <v>9</v>
      </c>
      <c r="F584" t="s">
        <v>10</v>
      </c>
      <c r="G584" t="s">
        <v>11</v>
      </c>
      <c r="H584" t="s">
        <v>73</v>
      </c>
      <c r="I584">
        <v>6</v>
      </c>
      <c r="J584" t="s">
        <v>545</v>
      </c>
      <c r="K584" t="s">
        <v>2251</v>
      </c>
      <c r="L584" t="str">
        <f t="shared" si="27"/>
        <v>24AA-21FLPNS G4NW0508</v>
      </c>
      <c r="M584" t="s">
        <v>15</v>
      </c>
      <c r="N584">
        <v>30.629135589000001</v>
      </c>
      <c r="O584">
        <v>-87.032452599999999</v>
      </c>
      <c r="P584">
        <v>0</v>
      </c>
      <c r="Q584" t="s">
        <v>2613</v>
      </c>
      <c r="R584" t="s">
        <v>2690</v>
      </c>
    </row>
    <row r="585" spans="1:18" x14ac:dyDescent="0.25">
      <c r="A585" t="s">
        <v>4</v>
      </c>
      <c r="B585" t="s">
        <v>68</v>
      </c>
      <c r="C585" t="s">
        <v>1448</v>
      </c>
      <c r="D585" s="53" t="s">
        <v>497</v>
      </c>
      <c r="E585" t="s">
        <v>9</v>
      </c>
      <c r="F585" t="s">
        <v>10</v>
      </c>
      <c r="G585" t="s">
        <v>11</v>
      </c>
      <c r="H585" t="s">
        <v>73</v>
      </c>
      <c r="I585">
        <v>6</v>
      </c>
      <c r="J585" t="s">
        <v>498</v>
      </c>
      <c r="K585" t="s">
        <v>2252</v>
      </c>
      <c r="L585" t="str">
        <f t="shared" si="27"/>
        <v>92-21FLPNS G4NW0208</v>
      </c>
      <c r="M585" t="s">
        <v>5</v>
      </c>
      <c r="N585">
        <v>30.938090000999999</v>
      </c>
      <c r="O585">
        <v>-86.304608999999999</v>
      </c>
      <c r="P585">
        <v>0</v>
      </c>
      <c r="Q585" t="s">
        <v>2613</v>
      </c>
      <c r="R585" t="s">
        <v>2690</v>
      </c>
    </row>
    <row r="586" spans="1:18" x14ac:dyDescent="0.25">
      <c r="A586" t="s">
        <v>4</v>
      </c>
      <c r="B586" t="s">
        <v>68</v>
      </c>
      <c r="C586" t="s">
        <v>1448</v>
      </c>
      <c r="D586" s="53" t="s">
        <v>497</v>
      </c>
      <c r="E586" t="s">
        <v>9</v>
      </c>
      <c r="F586" t="s">
        <v>10</v>
      </c>
      <c r="G586" t="s">
        <v>11</v>
      </c>
      <c r="H586" t="s">
        <v>85</v>
      </c>
      <c r="I586">
        <v>6</v>
      </c>
      <c r="J586" t="s">
        <v>498</v>
      </c>
      <c r="K586" t="s">
        <v>2252</v>
      </c>
      <c r="L586" t="str">
        <f t="shared" si="27"/>
        <v>92-21FLPNS G4NW0208</v>
      </c>
      <c r="M586" t="s">
        <v>5</v>
      </c>
      <c r="N586">
        <v>30.938090000999999</v>
      </c>
      <c r="O586">
        <v>-86.304608999999999</v>
      </c>
      <c r="P586">
        <v>0</v>
      </c>
      <c r="Q586" t="s">
        <v>2613</v>
      </c>
      <c r="R586" t="s">
        <v>2690</v>
      </c>
    </row>
    <row r="587" spans="1:18" x14ac:dyDescent="0.25">
      <c r="A587" t="s">
        <v>4</v>
      </c>
      <c r="B587" t="s">
        <v>68</v>
      </c>
      <c r="C587" t="s">
        <v>1499</v>
      </c>
      <c r="D587" s="53" t="s">
        <v>501</v>
      </c>
      <c r="E587" t="s">
        <v>9</v>
      </c>
      <c r="F587" t="s">
        <v>10</v>
      </c>
      <c r="G587" t="s">
        <v>11</v>
      </c>
      <c r="H587" t="s">
        <v>73</v>
      </c>
      <c r="I587">
        <v>6</v>
      </c>
      <c r="J587" t="s">
        <v>502</v>
      </c>
      <c r="K587" t="s">
        <v>2253</v>
      </c>
      <c r="L587" t="str">
        <f t="shared" si="27"/>
        <v>246-21FLPNS G3NW0135</v>
      </c>
      <c r="M587" t="s">
        <v>5</v>
      </c>
      <c r="N587">
        <v>30.808770000999999</v>
      </c>
      <c r="O587">
        <v>-86.089560000000006</v>
      </c>
      <c r="P587">
        <v>0</v>
      </c>
      <c r="Q587" t="s">
        <v>2613</v>
      </c>
      <c r="R587" t="s">
        <v>2689</v>
      </c>
    </row>
    <row r="588" spans="1:18" x14ac:dyDescent="0.25">
      <c r="A588" t="s">
        <v>4</v>
      </c>
      <c r="B588" t="s">
        <v>68</v>
      </c>
      <c r="C588" t="s">
        <v>1499</v>
      </c>
      <c r="D588" s="53" t="s">
        <v>501</v>
      </c>
      <c r="E588" t="s">
        <v>9</v>
      </c>
      <c r="F588" t="s">
        <v>10</v>
      </c>
      <c r="G588" t="s">
        <v>11</v>
      </c>
      <c r="H588" t="s">
        <v>97</v>
      </c>
      <c r="I588">
        <v>6</v>
      </c>
      <c r="J588" t="s">
        <v>502</v>
      </c>
      <c r="K588" t="s">
        <v>2253</v>
      </c>
      <c r="L588" t="str">
        <f t="shared" si="27"/>
        <v>246-21FLPNS G3NW0135</v>
      </c>
      <c r="M588" t="s">
        <v>5</v>
      </c>
      <c r="N588">
        <v>30.808770000999999</v>
      </c>
      <c r="O588">
        <v>-86.089560000000006</v>
      </c>
      <c r="P588">
        <v>0</v>
      </c>
      <c r="Q588" t="s">
        <v>2613</v>
      </c>
      <c r="R588" t="s">
        <v>2689</v>
      </c>
    </row>
    <row r="589" spans="1:18" x14ac:dyDescent="0.25">
      <c r="A589" t="s">
        <v>4</v>
      </c>
      <c r="B589" t="s">
        <v>68</v>
      </c>
      <c r="C589" t="s">
        <v>1500</v>
      </c>
      <c r="D589" s="53" t="s">
        <v>505</v>
      </c>
      <c r="E589" t="s">
        <v>9</v>
      </c>
      <c r="F589" t="s">
        <v>10</v>
      </c>
      <c r="G589" t="s">
        <v>11</v>
      </c>
      <c r="H589" t="s">
        <v>73</v>
      </c>
      <c r="I589">
        <v>6</v>
      </c>
      <c r="J589" t="s">
        <v>506</v>
      </c>
      <c r="K589" t="s">
        <v>2254</v>
      </c>
      <c r="L589" t="str">
        <f t="shared" si="27"/>
        <v>281-21FLPNS G4NW0013</v>
      </c>
      <c r="M589" t="s">
        <v>5</v>
      </c>
      <c r="N589">
        <v>30.777179989</v>
      </c>
      <c r="O589">
        <v>-86.207999999999998</v>
      </c>
      <c r="P589">
        <v>0</v>
      </c>
      <c r="Q589" t="s">
        <v>2613</v>
      </c>
      <c r="R589" t="s">
        <v>2690</v>
      </c>
    </row>
    <row r="590" spans="1:18" x14ac:dyDescent="0.25">
      <c r="A590" t="s">
        <v>4</v>
      </c>
      <c r="B590" t="s">
        <v>68</v>
      </c>
      <c r="C590" t="s">
        <v>1501</v>
      </c>
      <c r="D590" s="53" t="s">
        <v>519</v>
      </c>
      <c r="E590" t="s">
        <v>9</v>
      </c>
      <c r="F590" t="s">
        <v>10</v>
      </c>
      <c r="G590" t="s">
        <v>11</v>
      </c>
      <c r="H590" t="s">
        <v>73</v>
      </c>
      <c r="I590">
        <v>6</v>
      </c>
      <c r="J590" t="s">
        <v>520</v>
      </c>
      <c r="K590" t="s">
        <v>2255</v>
      </c>
      <c r="L590" t="str">
        <f t="shared" si="27"/>
        <v>712-21FLPNS G3NW0137</v>
      </c>
      <c r="M590" t="s">
        <v>5</v>
      </c>
      <c r="N590">
        <v>30.476250001</v>
      </c>
      <c r="O590">
        <v>-86.332909999999998</v>
      </c>
      <c r="P590">
        <v>0</v>
      </c>
      <c r="Q590" t="s">
        <v>2613</v>
      </c>
      <c r="R590" t="s">
        <v>2689</v>
      </c>
    </row>
    <row r="591" spans="1:18" x14ac:dyDescent="0.25">
      <c r="A591" t="s">
        <v>4</v>
      </c>
      <c r="B591" t="s">
        <v>68</v>
      </c>
      <c r="C591" t="s">
        <v>1502</v>
      </c>
      <c r="D591" s="53" t="s">
        <v>523</v>
      </c>
      <c r="E591" t="s">
        <v>9</v>
      </c>
      <c r="F591" t="s">
        <v>10</v>
      </c>
      <c r="G591" t="s">
        <v>11</v>
      </c>
      <c r="H591" t="s">
        <v>73</v>
      </c>
      <c r="I591">
        <v>6</v>
      </c>
      <c r="J591" t="s">
        <v>524</v>
      </c>
      <c r="K591" t="s">
        <v>2256</v>
      </c>
      <c r="L591" t="str">
        <f t="shared" si="27"/>
        <v>751-21FLPNS G3NW0151</v>
      </c>
      <c r="M591" t="s">
        <v>5</v>
      </c>
      <c r="N591">
        <v>30.463821288999998</v>
      </c>
      <c r="O591">
        <v>-86.376215102000003</v>
      </c>
      <c r="P591">
        <v>0</v>
      </c>
      <c r="Q591" t="s">
        <v>2613</v>
      </c>
      <c r="R591" t="s">
        <v>2689</v>
      </c>
    </row>
    <row r="592" spans="1:18" x14ac:dyDescent="0.25">
      <c r="A592" t="s">
        <v>4</v>
      </c>
      <c r="B592" t="s">
        <v>68</v>
      </c>
      <c r="C592" t="s">
        <v>1406</v>
      </c>
      <c r="D592" s="53" t="s">
        <v>525</v>
      </c>
      <c r="E592" t="s">
        <v>9</v>
      </c>
      <c r="F592" t="s">
        <v>10</v>
      </c>
      <c r="G592" t="s">
        <v>11</v>
      </c>
      <c r="H592" t="s">
        <v>73</v>
      </c>
      <c r="I592">
        <v>6</v>
      </c>
      <c r="J592" t="s">
        <v>526</v>
      </c>
      <c r="K592" t="s">
        <v>2257</v>
      </c>
      <c r="L592" t="str">
        <f t="shared" si="27"/>
        <v>881-21FLPNS G3NW0038</v>
      </c>
      <c r="M592" t="s">
        <v>5</v>
      </c>
      <c r="N592">
        <v>30.388916999999999</v>
      </c>
      <c r="O592">
        <v>-86.228802999999999</v>
      </c>
      <c r="P592">
        <v>0</v>
      </c>
      <c r="Q592" t="s">
        <v>2613</v>
      </c>
      <c r="R592" t="s">
        <v>2689</v>
      </c>
    </row>
    <row r="593" spans="1:18" x14ac:dyDescent="0.25">
      <c r="A593" t="s">
        <v>4</v>
      </c>
      <c r="B593" t="s">
        <v>68</v>
      </c>
      <c r="C593" t="s">
        <v>1406</v>
      </c>
      <c r="D593" s="53" t="s">
        <v>525</v>
      </c>
      <c r="E593" t="s">
        <v>9</v>
      </c>
      <c r="F593" t="s">
        <v>10</v>
      </c>
      <c r="G593" t="s">
        <v>11</v>
      </c>
      <c r="H593" t="s">
        <v>74</v>
      </c>
      <c r="I593">
        <v>6</v>
      </c>
      <c r="J593" t="s">
        <v>526</v>
      </c>
      <c r="K593" t="s">
        <v>2257</v>
      </c>
      <c r="L593" t="str">
        <f t="shared" si="27"/>
        <v>881-21FLPNS G3NW0038</v>
      </c>
      <c r="M593" t="s">
        <v>5</v>
      </c>
      <c r="N593">
        <v>30.388916999999999</v>
      </c>
      <c r="O593">
        <v>-86.228802999999999</v>
      </c>
      <c r="P593">
        <v>0</v>
      </c>
      <c r="Q593" t="s">
        <v>2613</v>
      </c>
      <c r="R593" t="s">
        <v>2689</v>
      </c>
    </row>
    <row r="594" spans="1:18" x14ac:dyDescent="0.25">
      <c r="A594" t="s">
        <v>4</v>
      </c>
      <c r="B594" t="s">
        <v>68</v>
      </c>
      <c r="C594" t="s">
        <v>1406</v>
      </c>
      <c r="D594" s="53" t="s">
        <v>525</v>
      </c>
      <c r="E594" t="s">
        <v>9</v>
      </c>
      <c r="F594" t="s">
        <v>10</v>
      </c>
      <c r="G594" t="s">
        <v>11</v>
      </c>
      <c r="H594" t="s">
        <v>85</v>
      </c>
      <c r="I594">
        <v>6</v>
      </c>
      <c r="J594" t="s">
        <v>526</v>
      </c>
      <c r="K594" t="s">
        <v>2257</v>
      </c>
      <c r="L594" t="str">
        <f t="shared" si="27"/>
        <v>881-21FLPNS G3NW0038</v>
      </c>
      <c r="M594" t="s">
        <v>5</v>
      </c>
      <c r="N594">
        <v>30.388916999999999</v>
      </c>
      <c r="O594">
        <v>-86.228802999999999</v>
      </c>
      <c r="P594">
        <v>0</v>
      </c>
      <c r="Q594" t="s">
        <v>2613</v>
      </c>
      <c r="R594" t="s">
        <v>2689</v>
      </c>
    </row>
    <row r="595" spans="1:18" x14ac:dyDescent="0.25">
      <c r="A595" t="s">
        <v>4</v>
      </c>
      <c r="B595" t="s">
        <v>68</v>
      </c>
      <c r="C595" t="s">
        <v>1406</v>
      </c>
      <c r="D595" s="53" t="s">
        <v>525</v>
      </c>
      <c r="E595" t="s">
        <v>9</v>
      </c>
      <c r="F595" t="s">
        <v>10</v>
      </c>
      <c r="G595" t="s">
        <v>11</v>
      </c>
      <c r="H595" t="s">
        <v>73</v>
      </c>
      <c r="I595">
        <v>6</v>
      </c>
      <c r="J595" t="s">
        <v>527</v>
      </c>
      <c r="K595" t="s">
        <v>2258</v>
      </c>
      <c r="L595" t="str">
        <f t="shared" si="27"/>
        <v>881-21FLPNS G3NW0241</v>
      </c>
      <c r="M595" t="s">
        <v>5</v>
      </c>
      <c r="N595">
        <v>30.388379989000001</v>
      </c>
      <c r="O595">
        <v>-86.222650000000002</v>
      </c>
      <c r="P595">
        <v>0</v>
      </c>
      <c r="Q595" t="s">
        <v>2613</v>
      </c>
      <c r="R595" t="s">
        <v>2689</v>
      </c>
    </row>
    <row r="596" spans="1:18" x14ac:dyDescent="0.25">
      <c r="A596" t="s">
        <v>4</v>
      </c>
      <c r="B596" t="s">
        <v>68</v>
      </c>
      <c r="C596" t="s">
        <v>1406</v>
      </c>
      <c r="D596" s="53" t="s">
        <v>525</v>
      </c>
      <c r="E596" t="s">
        <v>9</v>
      </c>
      <c r="F596" t="s">
        <v>10</v>
      </c>
      <c r="G596" t="s">
        <v>11</v>
      </c>
      <c r="H596" t="s">
        <v>85</v>
      </c>
      <c r="I596">
        <v>6</v>
      </c>
      <c r="J596" t="s">
        <v>527</v>
      </c>
      <c r="K596" t="s">
        <v>2258</v>
      </c>
      <c r="L596" t="str">
        <f t="shared" si="27"/>
        <v>881-21FLPNS G3NW0241</v>
      </c>
      <c r="M596" t="s">
        <v>5</v>
      </c>
      <c r="N596">
        <v>30.388379989000001</v>
      </c>
      <c r="O596">
        <v>-86.222650000000002</v>
      </c>
      <c r="P596">
        <v>0</v>
      </c>
      <c r="Q596" t="s">
        <v>2613</v>
      </c>
      <c r="R596" t="s">
        <v>2689</v>
      </c>
    </row>
    <row r="597" spans="1:18" x14ac:dyDescent="0.25">
      <c r="A597" t="s">
        <v>4</v>
      </c>
      <c r="B597" t="s">
        <v>68</v>
      </c>
      <c r="C597" t="s">
        <v>1406</v>
      </c>
      <c r="D597" s="53" t="s">
        <v>528</v>
      </c>
      <c r="E597" t="s">
        <v>9</v>
      </c>
      <c r="F597" t="s">
        <v>10</v>
      </c>
      <c r="G597" t="s">
        <v>11</v>
      </c>
      <c r="H597" t="s">
        <v>73</v>
      </c>
      <c r="I597">
        <v>6</v>
      </c>
      <c r="J597" t="s">
        <v>529</v>
      </c>
      <c r="K597" t="s">
        <v>2259</v>
      </c>
      <c r="L597" t="str">
        <f t="shared" si="27"/>
        <v>943-21FLPNS G3NW0239</v>
      </c>
      <c r="M597" t="s">
        <v>5</v>
      </c>
      <c r="N597">
        <v>30.392219989000001</v>
      </c>
      <c r="O597">
        <v>-86.264169999999993</v>
      </c>
      <c r="P597">
        <v>0</v>
      </c>
      <c r="Q597" t="s">
        <v>2613</v>
      </c>
      <c r="R597" t="s">
        <v>2689</v>
      </c>
    </row>
    <row r="598" spans="1:18" x14ac:dyDescent="0.25">
      <c r="A598" t="s">
        <v>4</v>
      </c>
      <c r="B598" t="s">
        <v>68</v>
      </c>
      <c r="C598" t="s">
        <v>1406</v>
      </c>
      <c r="D598" s="53" t="s">
        <v>528</v>
      </c>
      <c r="E598" t="s">
        <v>9</v>
      </c>
      <c r="F598" t="s">
        <v>10</v>
      </c>
      <c r="G598" t="s">
        <v>11</v>
      </c>
      <c r="H598" t="s">
        <v>85</v>
      </c>
      <c r="I598">
        <v>6</v>
      </c>
      <c r="J598" t="s">
        <v>529</v>
      </c>
      <c r="K598" t="s">
        <v>2259</v>
      </c>
      <c r="L598" t="str">
        <f t="shared" si="27"/>
        <v>943-21FLPNS G3NW0239</v>
      </c>
      <c r="M598" t="s">
        <v>5</v>
      </c>
      <c r="N598">
        <v>30.392219989000001</v>
      </c>
      <c r="O598">
        <v>-86.264169999999993</v>
      </c>
      <c r="P598">
        <v>0</v>
      </c>
      <c r="Q598" t="s">
        <v>2613</v>
      </c>
      <c r="R598" t="s">
        <v>2689</v>
      </c>
    </row>
    <row r="599" spans="1:18" x14ac:dyDescent="0.25">
      <c r="A599" t="s">
        <v>4</v>
      </c>
      <c r="B599" t="s">
        <v>68</v>
      </c>
      <c r="C599" t="s">
        <v>1503</v>
      </c>
      <c r="D599" s="53" t="s">
        <v>532</v>
      </c>
      <c r="E599" t="s">
        <v>9</v>
      </c>
      <c r="F599" t="s">
        <v>10</v>
      </c>
      <c r="G599" t="s">
        <v>11</v>
      </c>
      <c r="H599" t="s">
        <v>73</v>
      </c>
      <c r="I599">
        <v>6</v>
      </c>
      <c r="J599" t="s">
        <v>533</v>
      </c>
      <c r="K599" t="s">
        <v>2260</v>
      </c>
      <c r="L599" t="str">
        <f t="shared" si="27"/>
        <v>951-21FLPNS G3NW0154</v>
      </c>
      <c r="M599" t="s">
        <v>5</v>
      </c>
      <c r="N599">
        <v>30.396120001</v>
      </c>
      <c r="O599">
        <v>-86.051034000000001</v>
      </c>
      <c r="P599">
        <v>0</v>
      </c>
      <c r="Q599" t="s">
        <v>2613</v>
      </c>
      <c r="R599" t="s">
        <v>2689</v>
      </c>
    </row>
    <row r="600" spans="1:18" x14ac:dyDescent="0.25">
      <c r="A600" t="s">
        <v>4</v>
      </c>
      <c r="B600" t="s">
        <v>68</v>
      </c>
      <c r="C600" t="s">
        <v>1503</v>
      </c>
      <c r="D600" s="53" t="s">
        <v>532</v>
      </c>
      <c r="E600" t="s">
        <v>9</v>
      </c>
      <c r="F600" t="s">
        <v>10</v>
      </c>
      <c r="G600" t="s">
        <v>11</v>
      </c>
      <c r="H600" t="s">
        <v>97</v>
      </c>
      <c r="I600">
        <v>6</v>
      </c>
      <c r="J600" t="s">
        <v>533</v>
      </c>
      <c r="K600" t="s">
        <v>2260</v>
      </c>
      <c r="L600" t="str">
        <f t="shared" si="27"/>
        <v>951-21FLPNS G3NW0154</v>
      </c>
      <c r="M600" t="s">
        <v>5</v>
      </c>
      <c r="N600">
        <v>30.396120001</v>
      </c>
      <c r="O600">
        <v>-86.051034000000001</v>
      </c>
      <c r="P600">
        <v>0</v>
      </c>
      <c r="Q600" t="s">
        <v>2613</v>
      </c>
      <c r="R600" t="s">
        <v>2689</v>
      </c>
    </row>
    <row r="601" spans="1:18" x14ac:dyDescent="0.25">
      <c r="A601" t="s">
        <v>4</v>
      </c>
      <c r="B601" t="s">
        <v>68</v>
      </c>
      <c r="C601" t="s">
        <v>1504</v>
      </c>
      <c r="D601" s="53" t="s">
        <v>540</v>
      </c>
      <c r="E601" t="s">
        <v>9</v>
      </c>
      <c r="F601" t="s">
        <v>10</v>
      </c>
      <c r="G601" t="s">
        <v>11</v>
      </c>
      <c r="H601" t="s">
        <v>73</v>
      </c>
      <c r="I601">
        <v>6</v>
      </c>
      <c r="J601" t="s">
        <v>541</v>
      </c>
      <c r="K601" t="s">
        <v>2261</v>
      </c>
      <c r="L601" t="str">
        <f t="shared" si="27"/>
        <v>167A-21FLPNS G4NW0382</v>
      </c>
      <c r="M601" t="s">
        <v>5</v>
      </c>
      <c r="N601">
        <v>30.784654001</v>
      </c>
      <c r="O601">
        <v>-86.233485999999999</v>
      </c>
      <c r="P601">
        <v>0</v>
      </c>
      <c r="Q601" t="s">
        <v>2613</v>
      </c>
      <c r="R601" t="s">
        <v>2690</v>
      </c>
    </row>
    <row r="602" spans="1:18" x14ac:dyDescent="0.25">
      <c r="A602" t="s">
        <v>4</v>
      </c>
      <c r="B602" t="s">
        <v>68</v>
      </c>
      <c r="C602" t="s">
        <v>1504</v>
      </c>
      <c r="D602" s="53" t="s">
        <v>540</v>
      </c>
      <c r="E602" t="s">
        <v>9</v>
      </c>
      <c r="F602" t="s">
        <v>10</v>
      </c>
      <c r="G602" t="s">
        <v>11</v>
      </c>
      <c r="H602" t="s">
        <v>86</v>
      </c>
      <c r="I602">
        <v>6</v>
      </c>
      <c r="J602" t="s">
        <v>541</v>
      </c>
      <c r="K602" t="s">
        <v>2261</v>
      </c>
      <c r="L602" t="str">
        <f t="shared" si="27"/>
        <v>167A-21FLPNS G4NW0382</v>
      </c>
      <c r="M602" t="s">
        <v>5</v>
      </c>
      <c r="N602">
        <v>30.784654001</v>
      </c>
      <c r="O602">
        <v>-86.233485999999999</v>
      </c>
      <c r="P602">
        <v>0</v>
      </c>
      <c r="Q602" t="s">
        <v>2613</v>
      </c>
      <c r="R602" t="s">
        <v>2690</v>
      </c>
    </row>
    <row r="603" spans="1:18" x14ac:dyDescent="0.25">
      <c r="A603" t="s">
        <v>4</v>
      </c>
      <c r="B603" t="s">
        <v>68</v>
      </c>
      <c r="C603" t="s">
        <v>1504</v>
      </c>
      <c r="D603" s="53" t="s">
        <v>540</v>
      </c>
      <c r="E603" t="s">
        <v>9</v>
      </c>
      <c r="F603" t="s">
        <v>10</v>
      </c>
      <c r="G603" t="s">
        <v>11</v>
      </c>
      <c r="H603" t="s">
        <v>87</v>
      </c>
      <c r="I603">
        <v>6</v>
      </c>
      <c r="J603" t="s">
        <v>541</v>
      </c>
      <c r="K603" t="s">
        <v>2261</v>
      </c>
      <c r="L603" t="str">
        <f t="shared" si="27"/>
        <v>167A-21FLPNS G4NW0382</v>
      </c>
      <c r="M603" t="s">
        <v>5</v>
      </c>
      <c r="N603">
        <v>30.784654001</v>
      </c>
      <c r="O603">
        <v>-86.233485999999999</v>
      </c>
      <c r="P603">
        <v>0</v>
      </c>
      <c r="Q603" t="s">
        <v>2613</v>
      </c>
      <c r="R603" t="s">
        <v>2690</v>
      </c>
    </row>
    <row r="604" spans="1:18" x14ac:dyDescent="0.25">
      <c r="A604" t="s">
        <v>4</v>
      </c>
      <c r="B604" t="s">
        <v>68</v>
      </c>
      <c r="C604" t="s">
        <v>1504</v>
      </c>
      <c r="D604" s="53" t="s">
        <v>540</v>
      </c>
      <c r="E604" t="s">
        <v>9</v>
      </c>
      <c r="F604" t="s">
        <v>10</v>
      </c>
      <c r="G604" t="s">
        <v>11</v>
      </c>
      <c r="H604" t="s">
        <v>88</v>
      </c>
      <c r="I604">
        <v>6</v>
      </c>
      <c r="J604" t="s">
        <v>541</v>
      </c>
      <c r="K604" t="s">
        <v>2261</v>
      </c>
      <c r="L604" t="str">
        <f t="shared" si="27"/>
        <v>167A-21FLPNS G4NW0382</v>
      </c>
      <c r="M604" t="s">
        <v>5</v>
      </c>
      <c r="N604">
        <v>30.784654001</v>
      </c>
      <c r="O604">
        <v>-86.233485999999999</v>
      </c>
      <c r="P604">
        <v>0</v>
      </c>
      <c r="Q604" t="s">
        <v>2613</v>
      </c>
      <c r="R604" t="s">
        <v>2690</v>
      </c>
    </row>
    <row r="605" spans="1:18" x14ac:dyDescent="0.25">
      <c r="A605" t="s">
        <v>4</v>
      </c>
      <c r="B605" t="s">
        <v>68</v>
      </c>
      <c r="C605" t="s">
        <v>1505</v>
      </c>
      <c r="D605" s="53" t="s">
        <v>542</v>
      </c>
      <c r="E605" t="s">
        <v>9</v>
      </c>
      <c r="F605" t="s">
        <v>10</v>
      </c>
      <c r="G605" t="s">
        <v>11</v>
      </c>
      <c r="H605" t="s">
        <v>73</v>
      </c>
      <c r="I605">
        <v>6</v>
      </c>
      <c r="J605" t="s">
        <v>543</v>
      </c>
      <c r="K605" t="s">
        <v>2262</v>
      </c>
      <c r="L605" t="str">
        <f t="shared" si="27"/>
        <v>226A-21FLPNS G3NW0224</v>
      </c>
      <c r="M605" t="s">
        <v>5</v>
      </c>
      <c r="N605">
        <v>30.819239989</v>
      </c>
      <c r="O605">
        <v>-86.056129999999996</v>
      </c>
      <c r="P605">
        <v>0</v>
      </c>
      <c r="Q605" t="s">
        <v>2613</v>
      </c>
      <c r="R605" t="s">
        <v>2689</v>
      </c>
    </row>
    <row r="606" spans="1:18" x14ac:dyDescent="0.25">
      <c r="A606" t="s">
        <v>4</v>
      </c>
      <c r="B606" t="s">
        <v>68</v>
      </c>
      <c r="C606" t="s">
        <v>1505</v>
      </c>
      <c r="D606" s="53" t="s">
        <v>542</v>
      </c>
      <c r="E606" t="s">
        <v>9</v>
      </c>
      <c r="F606" t="s">
        <v>10</v>
      </c>
      <c r="G606" t="s">
        <v>11</v>
      </c>
      <c r="H606" t="s">
        <v>85</v>
      </c>
      <c r="I606">
        <v>6</v>
      </c>
      <c r="J606" t="s">
        <v>543</v>
      </c>
      <c r="K606" t="s">
        <v>2262</v>
      </c>
      <c r="L606" t="str">
        <f t="shared" si="27"/>
        <v>226A-21FLPNS G3NW0224</v>
      </c>
      <c r="M606" t="s">
        <v>5</v>
      </c>
      <c r="N606">
        <v>30.819239989</v>
      </c>
      <c r="O606">
        <v>-86.056129999999996</v>
      </c>
      <c r="P606">
        <v>0</v>
      </c>
      <c r="Q606" t="s">
        <v>2613</v>
      </c>
      <c r="R606" t="s">
        <v>2689</v>
      </c>
    </row>
    <row r="607" spans="1:18" x14ac:dyDescent="0.25">
      <c r="A607" t="s">
        <v>4</v>
      </c>
      <c r="B607" t="s">
        <v>68</v>
      </c>
      <c r="C607" t="s">
        <v>1477</v>
      </c>
      <c r="D607" s="53" t="s">
        <v>550</v>
      </c>
      <c r="E607" t="s">
        <v>9</v>
      </c>
      <c r="F607" t="s">
        <v>10</v>
      </c>
      <c r="G607" t="s">
        <v>11</v>
      </c>
      <c r="H607" t="s">
        <v>73</v>
      </c>
      <c r="I607">
        <v>6</v>
      </c>
      <c r="J607" t="s">
        <v>551</v>
      </c>
      <c r="K607" t="s">
        <v>2263</v>
      </c>
      <c r="L607" t="str">
        <f t="shared" si="27"/>
        <v>49E-21FLPNS G3NW0130</v>
      </c>
      <c r="M607" t="s">
        <v>1221</v>
      </c>
      <c r="N607">
        <v>30.613300000999999</v>
      </c>
      <c r="O607">
        <v>-85.907439999999994</v>
      </c>
      <c r="P607">
        <v>0</v>
      </c>
      <c r="Q607" t="s">
        <v>2613</v>
      </c>
      <c r="R607" t="s">
        <v>2689</v>
      </c>
    </row>
    <row r="608" spans="1:18" x14ac:dyDescent="0.25">
      <c r="A608" t="s">
        <v>4</v>
      </c>
      <c r="B608" t="s">
        <v>68</v>
      </c>
      <c r="C608" t="s">
        <v>1477</v>
      </c>
      <c r="D608" s="53" t="s">
        <v>550</v>
      </c>
      <c r="E608" t="s">
        <v>9</v>
      </c>
      <c r="F608" t="s">
        <v>10</v>
      </c>
      <c r="G608" t="s">
        <v>11</v>
      </c>
      <c r="H608" t="s">
        <v>97</v>
      </c>
      <c r="I608">
        <v>6</v>
      </c>
      <c r="J608" t="s">
        <v>551</v>
      </c>
      <c r="K608" t="s">
        <v>2263</v>
      </c>
      <c r="L608" t="str">
        <f t="shared" si="27"/>
        <v>49E-21FLPNS G3NW0130</v>
      </c>
      <c r="M608" t="s">
        <v>1221</v>
      </c>
      <c r="N608">
        <v>30.613300000999999</v>
      </c>
      <c r="O608">
        <v>-85.907439999999994</v>
      </c>
      <c r="P608">
        <v>0</v>
      </c>
      <c r="Q608" t="s">
        <v>2613</v>
      </c>
      <c r="R608" t="s">
        <v>2689</v>
      </c>
    </row>
    <row r="609" spans="1:18" x14ac:dyDescent="0.25">
      <c r="A609" t="s">
        <v>558</v>
      </c>
      <c r="B609" t="s">
        <v>81</v>
      </c>
      <c r="C609" t="s">
        <v>1506</v>
      </c>
      <c r="D609" s="53" t="s">
        <v>566</v>
      </c>
      <c r="E609" t="s">
        <v>9</v>
      </c>
      <c r="F609" t="s">
        <v>6</v>
      </c>
      <c r="G609" t="s">
        <v>272</v>
      </c>
      <c r="H609" t="s">
        <v>74</v>
      </c>
      <c r="I609">
        <v>6</v>
      </c>
      <c r="J609" t="s">
        <v>567</v>
      </c>
      <c r="K609" t="s">
        <v>2264</v>
      </c>
      <c r="L609" t="str">
        <f t="shared" si="27"/>
        <v>3107A-21FLMRC GOAT CREEK</v>
      </c>
      <c r="M609" t="s">
        <v>1196</v>
      </c>
      <c r="N609">
        <v>27.966762986999999</v>
      </c>
      <c r="O609">
        <v>-80.547388999999995</v>
      </c>
      <c r="P609">
        <v>0</v>
      </c>
      <c r="Q609" t="s">
        <v>2614</v>
      </c>
      <c r="R609" t="s">
        <v>2688</v>
      </c>
    </row>
    <row r="610" spans="1:18" x14ac:dyDescent="0.25">
      <c r="A610" t="s">
        <v>558</v>
      </c>
      <c r="B610" t="s">
        <v>81</v>
      </c>
      <c r="C610" t="s">
        <v>1506</v>
      </c>
      <c r="D610" s="53" t="s">
        <v>566</v>
      </c>
      <c r="E610" t="s">
        <v>9</v>
      </c>
      <c r="F610" t="s">
        <v>6</v>
      </c>
      <c r="G610" t="s">
        <v>272</v>
      </c>
      <c r="H610" t="s">
        <v>407</v>
      </c>
      <c r="I610">
        <v>6</v>
      </c>
      <c r="J610" t="s">
        <v>567</v>
      </c>
      <c r="K610" t="s">
        <v>2264</v>
      </c>
      <c r="L610" t="str">
        <f t="shared" si="27"/>
        <v>3107A-21FLMRC GOAT CREEK</v>
      </c>
      <c r="M610" t="s">
        <v>1196</v>
      </c>
      <c r="N610">
        <v>27.966762986999999</v>
      </c>
      <c r="O610">
        <v>-80.547388999999995</v>
      </c>
      <c r="P610">
        <v>0</v>
      </c>
      <c r="Q610" t="s">
        <v>2614</v>
      </c>
      <c r="R610" t="s">
        <v>2688</v>
      </c>
    </row>
    <row r="611" spans="1:18" x14ac:dyDescent="0.25">
      <c r="A611" t="s">
        <v>558</v>
      </c>
      <c r="B611" t="s">
        <v>81</v>
      </c>
      <c r="C611" t="s">
        <v>1506</v>
      </c>
      <c r="D611" s="53" t="s">
        <v>566</v>
      </c>
      <c r="E611" t="s">
        <v>9</v>
      </c>
      <c r="F611" t="s">
        <v>6</v>
      </c>
      <c r="G611" t="s">
        <v>272</v>
      </c>
      <c r="H611" t="s">
        <v>91</v>
      </c>
      <c r="I611">
        <v>6</v>
      </c>
      <c r="J611" t="s">
        <v>567</v>
      </c>
      <c r="K611" t="s">
        <v>2264</v>
      </c>
      <c r="L611" t="str">
        <f t="shared" si="27"/>
        <v>3107A-21FLMRC GOAT CREEK</v>
      </c>
      <c r="M611" t="s">
        <v>1196</v>
      </c>
      <c r="N611">
        <v>27.966762986999999</v>
      </c>
      <c r="O611">
        <v>-80.547388999999995</v>
      </c>
      <c r="P611">
        <v>0</v>
      </c>
      <c r="Q611" t="s">
        <v>2614</v>
      </c>
      <c r="R611" t="s">
        <v>2688</v>
      </c>
    </row>
    <row r="612" spans="1:18" x14ac:dyDescent="0.25">
      <c r="A612" t="s">
        <v>558</v>
      </c>
      <c r="B612" t="s">
        <v>81</v>
      </c>
      <c r="C612" t="s">
        <v>1506</v>
      </c>
      <c r="D612" s="53" t="s">
        <v>566</v>
      </c>
      <c r="E612" t="s">
        <v>9</v>
      </c>
      <c r="F612" t="s">
        <v>6</v>
      </c>
      <c r="G612" t="s">
        <v>272</v>
      </c>
      <c r="H612" t="s">
        <v>85</v>
      </c>
      <c r="I612">
        <v>6</v>
      </c>
      <c r="J612" t="s">
        <v>567</v>
      </c>
      <c r="K612" t="s">
        <v>2264</v>
      </c>
      <c r="L612" t="str">
        <f t="shared" si="27"/>
        <v>3107A-21FLMRC GOAT CREEK</v>
      </c>
      <c r="M612" t="s">
        <v>1196</v>
      </c>
      <c r="N612">
        <v>27.966762986999999</v>
      </c>
      <c r="O612">
        <v>-80.547388999999995</v>
      </c>
      <c r="P612">
        <v>0</v>
      </c>
      <c r="Q612" t="s">
        <v>2614</v>
      </c>
      <c r="R612" t="s">
        <v>2688</v>
      </c>
    </row>
    <row r="613" spans="1:18" x14ac:dyDescent="0.25">
      <c r="A613" t="s">
        <v>558</v>
      </c>
      <c r="B613" t="s">
        <v>81</v>
      </c>
      <c r="C613" t="s">
        <v>1506</v>
      </c>
      <c r="D613" s="53" t="s">
        <v>566</v>
      </c>
      <c r="E613" t="s">
        <v>9</v>
      </c>
      <c r="F613" t="s">
        <v>6</v>
      </c>
      <c r="G613" t="s">
        <v>272</v>
      </c>
      <c r="H613" t="s">
        <v>92</v>
      </c>
      <c r="I613">
        <v>6</v>
      </c>
      <c r="J613" t="s">
        <v>567</v>
      </c>
      <c r="K613" t="s">
        <v>2264</v>
      </c>
      <c r="L613" t="str">
        <f t="shared" si="27"/>
        <v>3107A-21FLMRC GOAT CREEK</v>
      </c>
      <c r="M613" t="s">
        <v>1196</v>
      </c>
      <c r="N613">
        <v>27.966762986999999</v>
      </c>
      <c r="O613">
        <v>-80.547388999999995</v>
      </c>
      <c r="P613">
        <v>0</v>
      </c>
      <c r="Q613" t="s">
        <v>2614</v>
      </c>
      <c r="R613" t="s">
        <v>2688</v>
      </c>
    </row>
    <row r="614" spans="1:18" x14ac:dyDescent="0.25">
      <c r="A614" t="s">
        <v>558</v>
      </c>
      <c r="B614" t="s">
        <v>81</v>
      </c>
      <c r="C614" t="s">
        <v>1507</v>
      </c>
      <c r="D614" s="53" t="s">
        <v>577</v>
      </c>
      <c r="E614" t="s">
        <v>578</v>
      </c>
      <c r="F614" t="s">
        <v>6</v>
      </c>
      <c r="G614" t="s">
        <v>272</v>
      </c>
      <c r="H614" t="s">
        <v>74</v>
      </c>
      <c r="I614">
        <v>6</v>
      </c>
      <c r="J614" t="s">
        <v>579</v>
      </c>
      <c r="K614" t="s">
        <v>2265</v>
      </c>
      <c r="L614" t="str">
        <f t="shared" si="27"/>
        <v>5003C1ENRAA521FLWPB G5SE0088</v>
      </c>
      <c r="M614" t="s">
        <v>1222</v>
      </c>
      <c r="N614">
        <v>27.653534988000001</v>
      </c>
      <c r="O614">
        <v>-80.371229</v>
      </c>
      <c r="P614">
        <v>0</v>
      </c>
      <c r="Q614" t="s">
        <v>2613</v>
      </c>
      <c r="R614" t="s">
        <v>2688</v>
      </c>
    </row>
    <row r="615" spans="1:18" x14ac:dyDescent="0.25">
      <c r="A615" t="s">
        <v>558</v>
      </c>
      <c r="B615" t="s">
        <v>81</v>
      </c>
      <c r="C615" t="s">
        <v>1507</v>
      </c>
      <c r="D615" s="53" t="s">
        <v>577</v>
      </c>
      <c r="E615" t="s">
        <v>578</v>
      </c>
      <c r="F615" t="s">
        <v>6</v>
      </c>
      <c r="G615" t="s">
        <v>272</v>
      </c>
      <c r="H615" t="s">
        <v>407</v>
      </c>
      <c r="I615">
        <v>6</v>
      </c>
      <c r="J615" t="s">
        <v>579</v>
      </c>
      <c r="K615" t="s">
        <v>2265</v>
      </c>
      <c r="L615" t="str">
        <f t="shared" si="27"/>
        <v>5003C1ENRAA521FLWPB G5SE0088</v>
      </c>
      <c r="M615" t="s">
        <v>1222</v>
      </c>
      <c r="N615">
        <v>27.653534988000001</v>
      </c>
      <c r="O615">
        <v>-80.371229</v>
      </c>
      <c r="P615">
        <v>0</v>
      </c>
      <c r="Q615" t="s">
        <v>2613</v>
      </c>
      <c r="R615" t="s">
        <v>2688</v>
      </c>
    </row>
    <row r="616" spans="1:18" x14ac:dyDescent="0.25">
      <c r="A616" t="s">
        <v>558</v>
      </c>
      <c r="B616" t="s">
        <v>81</v>
      </c>
      <c r="C616" t="s">
        <v>1507</v>
      </c>
      <c r="D616" s="53" t="s">
        <v>577</v>
      </c>
      <c r="E616" t="s">
        <v>578</v>
      </c>
      <c r="F616" t="s">
        <v>6</v>
      </c>
      <c r="G616" t="s">
        <v>272</v>
      </c>
      <c r="H616" t="s">
        <v>92</v>
      </c>
      <c r="I616">
        <v>6</v>
      </c>
      <c r="J616" t="s">
        <v>579</v>
      </c>
      <c r="K616" t="s">
        <v>2265</v>
      </c>
      <c r="L616" t="str">
        <f t="shared" si="27"/>
        <v>5003C1ENRAA521FLWPB G5SE0088</v>
      </c>
      <c r="M616" t="s">
        <v>1222</v>
      </c>
      <c r="N616">
        <v>27.653534988000001</v>
      </c>
      <c r="O616">
        <v>-80.371229</v>
      </c>
      <c r="P616">
        <v>0</v>
      </c>
      <c r="Q616" t="s">
        <v>2613</v>
      </c>
      <c r="R616" t="s">
        <v>2688</v>
      </c>
    </row>
    <row r="617" spans="1:18" x14ac:dyDescent="0.25">
      <c r="A617" t="s">
        <v>558</v>
      </c>
      <c r="B617" t="s">
        <v>81</v>
      </c>
      <c r="C617" t="s">
        <v>1507</v>
      </c>
      <c r="D617" s="53" t="s">
        <v>577</v>
      </c>
      <c r="E617" t="s">
        <v>578</v>
      </c>
      <c r="F617" t="s">
        <v>6</v>
      </c>
      <c r="G617" t="s">
        <v>272</v>
      </c>
      <c r="H617" t="s">
        <v>74</v>
      </c>
      <c r="I617">
        <v>6</v>
      </c>
      <c r="J617" t="s">
        <v>580</v>
      </c>
      <c r="K617" t="s">
        <v>2266</v>
      </c>
      <c r="L617" t="str">
        <f t="shared" si="27"/>
        <v>5003C1ENRAA521FLWPB G5SE0089</v>
      </c>
      <c r="M617" t="s">
        <v>1222</v>
      </c>
      <c r="N617">
        <v>27.658199988</v>
      </c>
      <c r="O617">
        <v>-80.370800000000003</v>
      </c>
      <c r="P617">
        <v>0</v>
      </c>
      <c r="Q617" t="s">
        <v>2613</v>
      </c>
      <c r="R617" t="s">
        <v>2688</v>
      </c>
    </row>
    <row r="618" spans="1:18" x14ac:dyDescent="0.25">
      <c r="A618" t="s">
        <v>558</v>
      </c>
      <c r="B618" t="s">
        <v>81</v>
      </c>
      <c r="C618" t="s">
        <v>1507</v>
      </c>
      <c r="D618" s="53" t="s">
        <v>577</v>
      </c>
      <c r="E618" t="s">
        <v>578</v>
      </c>
      <c r="F618" t="s">
        <v>6</v>
      </c>
      <c r="G618" t="s">
        <v>272</v>
      </c>
      <c r="H618" t="s">
        <v>407</v>
      </c>
      <c r="I618">
        <v>6</v>
      </c>
      <c r="J618" t="s">
        <v>580</v>
      </c>
      <c r="K618" t="s">
        <v>2266</v>
      </c>
      <c r="L618" t="str">
        <f t="shared" si="27"/>
        <v>5003C1ENRAA521FLWPB G5SE0089</v>
      </c>
      <c r="M618" t="s">
        <v>1222</v>
      </c>
      <c r="N618">
        <v>27.658199988</v>
      </c>
      <c r="O618">
        <v>-80.370800000000003</v>
      </c>
      <c r="P618">
        <v>0</v>
      </c>
      <c r="Q618" t="s">
        <v>2613</v>
      </c>
      <c r="R618" t="s">
        <v>2688</v>
      </c>
    </row>
    <row r="619" spans="1:18" x14ac:dyDescent="0.25">
      <c r="A619" t="s">
        <v>558</v>
      </c>
      <c r="B619" t="s">
        <v>81</v>
      </c>
      <c r="C619" t="s">
        <v>1508</v>
      </c>
      <c r="D619" s="53" t="s">
        <v>561</v>
      </c>
      <c r="E619" t="s">
        <v>9</v>
      </c>
      <c r="F619" t="s">
        <v>6</v>
      </c>
      <c r="G619" t="s">
        <v>7</v>
      </c>
      <c r="H619" t="s">
        <v>74</v>
      </c>
      <c r="I619">
        <v>6</v>
      </c>
      <c r="J619" t="s">
        <v>562</v>
      </c>
      <c r="K619" t="s">
        <v>562</v>
      </c>
      <c r="L619" t="str">
        <f t="shared" si="27"/>
        <v>3098A-28.02073, -80.59812</v>
      </c>
      <c r="M619" t="s">
        <v>1196</v>
      </c>
      <c r="N619">
        <v>28.02073</v>
      </c>
      <c r="O619">
        <v>-80.598119999999994</v>
      </c>
      <c r="P619">
        <v>0</v>
      </c>
      <c r="Q619" t="s">
        <v>2614</v>
      </c>
      <c r="R619" t="s">
        <v>2688</v>
      </c>
    </row>
    <row r="620" spans="1:18" x14ac:dyDescent="0.25">
      <c r="A620" t="s">
        <v>558</v>
      </c>
      <c r="B620" t="s">
        <v>81</v>
      </c>
      <c r="C620" t="s">
        <v>1508</v>
      </c>
      <c r="D620" s="53" t="s">
        <v>561</v>
      </c>
      <c r="E620" t="s">
        <v>9</v>
      </c>
      <c r="F620" t="s">
        <v>6</v>
      </c>
      <c r="G620" t="s">
        <v>7</v>
      </c>
      <c r="H620" t="s">
        <v>91</v>
      </c>
      <c r="I620">
        <v>6</v>
      </c>
      <c r="J620" t="s">
        <v>562</v>
      </c>
      <c r="K620" t="s">
        <v>562</v>
      </c>
      <c r="L620" t="str">
        <f t="shared" si="27"/>
        <v>3098A-28.02073, -80.59812</v>
      </c>
      <c r="M620" t="s">
        <v>1196</v>
      </c>
      <c r="N620">
        <v>28.02073</v>
      </c>
      <c r="O620">
        <v>-80.598119999999994</v>
      </c>
      <c r="P620">
        <v>0</v>
      </c>
      <c r="Q620" t="s">
        <v>2614</v>
      </c>
      <c r="R620" t="s">
        <v>2688</v>
      </c>
    </row>
    <row r="621" spans="1:18" x14ac:dyDescent="0.25">
      <c r="A621" t="s">
        <v>558</v>
      </c>
      <c r="B621" t="s">
        <v>81</v>
      </c>
      <c r="C621" t="s">
        <v>1508</v>
      </c>
      <c r="D621" s="53" t="s">
        <v>561</v>
      </c>
      <c r="E621" t="s">
        <v>9</v>
      </c>
      <c r="F621" t="s">
        <v>6</v>
      </c>
      <c r="G621" t="s">
        <v>7</v>
      </c>
      <c r="H621" t="s">
        <v>85</v>
      </c>
      <c r="I621">
        <v>6</v>
      </c>
      <c r="J621" t="s">
        <v>562</v>
      </c>
      <c r="K621" t="s">
        <v>562</v>
      </c>
      <c r="L621" t="str">
        <f t="shared" si="27"/>
        <v>3098A-28.02073, -80.59812</v>
      </c>
      <c r="M621" t="s">
        <v>1196</v>
      </c>
      <c r="N621">
        <v>28.02073</v>
      </c>
      <c r="O621">
        <v>-80.598119999999994</v>
      </c>
      <c r="P621">
        <v>0</v>
      </c>
      <c r="Q621" t="s">
        <v>2614</v>
      </c>
      <c r="R621" t="s">
        <v>2688</v>
      </c>
    </row>
    <row r="622" spans="1:18" x14ac:dyDescent="0.25">
      <c r="A622" t="s">
        <v>558</v>
      </c>
      <c r="B622" t="s">
        <v>81</v>
      </c>
      <c r="C622" t="s">
        <v>1508</v>
      </c>
      <c r="D622" s="53" t="s">
        <v>561</v>
      </c>
      <c r="E622" t="s">
        <v>9</v>
      </c>
      <c r="F622" t="s">
        <v>6</v>
      </c>
      <c r="G622" t="s">
        <v>7</v>
      </c>
      <c r="H622" t="s">
        <v>92</v>
      </c>
      <c r="I622">
        <v>6</v>
      </c>
      <c r="J622" t="s">
        <v>562</v>
      </c>
      <c r="K622" t="s">
        <v>562</v>
      </c>
      <c r="L622" t="str">
        <f t="shared" si="27"/>
        <v>3098A-28.02073, -80.59812</v>
      </c>
      <c r="M622" t="s">
        <v>1196</v>
      </c>
      <c r="N622">
        <v>28.02073</v>
      </c>
      <c r="O622">
        <v>-80.598119999999994</v>
      </c>
      <c r="P622">
        <v>0</v>
      </c>
      <c r="Q622" t="s">
        <v>2614</v>
      </c>
      <c r="R622" t="s">
        <v>2688</v>
      </c>
    </row>
    <row r="623" spans="1:18" x14ac:dyDescent="0.25">
      <c r="A623" t="s">
        <v>80</v>
      </c>
      <c r="B623" t="s">
        <v>81</v>
      </c>
      <c r="C623" t="s">
        <v>1509</v>
      </c>
      <c r="D623" s="53" t="s">
        <v>559</v>
      </c>
      <c r="E623" t="s">
        <v>9</v>
      </c>
      <c r="F623" t="s">
        <v>6</v>
      </c>
      <c r="G623" t="s">
        <v>7</v>
      </c>
      <c r="H623" t="s">
        <v>74</v>
      </c>
      <c r="I623">
        <v>6</v>
      </c>
      <c r="J623" t="s">
        <v>560</v>
      </c>
      <c r="K623" t="s">
        <v>2267</v>
      </c>
      <c r="L623" t="str">
        <f t="shared" si="27"/>
        <v>3085A-21FLCEN G5CE0097</v>
      </c>
      <c r="M623" t="s">
        <v>1196</v>
      </c>
      <c r="N623">
        <v>28.07530057</v>
      </c>
      <c r="O623">
        <v>-80.605329699999999</v>
      </c>
      <c r="P623">
        <v>0</v>
      </c>
      <c r="Q623" t="s">
        <v>2613</v>
      </c>
      <c r="R623" t="s">
        <v>2688</v>
      </c>
    </row>
    <row r="624" spans="1:18" x14ac:dyDescent="0.25">
      <c r="A624" t="s">
        <v>80</v>
      </c>
      <c r="B624" t="s">
        <v>81</v>
      </c>
      <c r="C624" t="s">
        <v>1509</v>
      </c>
      <c r="D624" s="53" t="s">
        <v>559</v>
      </c>
      <c r="E624" t="s">
        <v>9</v>
      </c>
      <c r="F624" t="s">
        <v>6</v>
      </c>
      <c r="G624" t="s">
        <v>7</v>
      </c>
      <c r="H624" t="s">
        <v>91</v>
      </c>
      <c r="I624">
        <v>6</v>
      </c>
      <c r="J624" t="s">
        <v>560</v>
      </c>
      <c r="K624" t="s">
        <v>2267</v>
      </c>
      <c r="L624" t="str">
        <f t="shared" ref="L624:L701" si="29">_xlfn.CONCAT(D624:E624,J624)</f>
        <v>3085A-21FLCEN G5CE0097</v>
      </c>
      <c r="M624" t="s">
        <v>1196</v>
      </c>
      <c r="N624">
        <v>28.07530057</v>
      </c>
      <c r="O624">
        <v>-80.605329699999999</v>
      </c>
      <c r="P624">
        <v>0</v>
      </c>
      <c r="Q624" t="s">
        <v>2613</v>
      </c>
      <c r="R624" t="s">
        <v>2688</v>
      </c>
    </row>
    <row r="625" spans="1:18" x14ac:dyDescent="0.25">
      <c r="A625" t="s">
        <v>80</v>
      </c>
      <c r="B625" t="s">
        <v>81</v>
      </c>
      <c r="C625" t="s">
        <v>1509</v>
      </c>
      <c r="D625" s="53" t="s">
        <v>559</v>
      </c>
      <c r="E625" t="s">
        <v>9</v>
      </c>
      <c r="F625" t="s">
        <v>6</v>
      </c>
      <c r="G625" t="s">
        <v>7</v>
      </c>
      <c r="H625" t="s">
        <v>85</v>
      </c>
      <c r="I625">
        <v>6</v>
      </c>
      <c r="J625" t="s">
        <v>560</v>
      </c>
      <c r="K625" t="s">
        <v>2267</v>
      </c>
      <c r="L625" t="str">
        <f t="shared" si="29"/>
        <v>3085A-21FLCEN G5CE0097</v>
      </c>
      <c r="M625" t="s">
        <v>1196</v>
      </c>
      <c r="N625">
        <v>28.07530057</v>
      </c>
      <c r="O625">
        <v>-80.605329699999999</v>
      </c>
      <c r="P625">
        <v>0</v>
      </c>
      <c r="Q625" t="s">
        <v>2613</v>
      </c>
      <c r="R625" t="s">
        <v>2688</v>
      </c>
    </row>
    <row r="626" spans="1:18" x14ac:dyDescent="0.25">
      <c r="A626" t="s">
        <v>80</v>
      </c>
      <c r="B626" t="s">
        <v>81</v>
      </c>
      <c r="C626" t="s">
        <v>1509</v>
      </c>
      <c r="D626" s="53" t="s">
        <v>559</v>
      </c>
      <c r="E626" t="s">
        <v>9</v>
      </c>
      <c r="F626" t="s">
        <v>6</v>
      </c>
      <c r="G626" t="s">
        <v>7</v>
      </c>
      <c r="H626" t="s">
        <v>92</v>
      </c>
      <c r="I626">
        <v>6</v>
      </c>
      <c r="J626" t="s">
        <v>560</v>
      </c>
      <c r="K626" t="s">
        <v>2267</v>
      </c>
      <c r="L626" t="str">
        <f t="shared" si="29"/>
        <v>3085A-21FLCEN G5CE0097</v>
      </c>
      <c r="M626" t="s">
        <v>1196</v>
      </c>
      <c r="N626">
        <v>28.07530057</v>
      </c>
      <c r="O626">
        <v>-80.605329699999999</v>
      </c>
      <c r="P626">
        <v>0</v>
      </c>
      <c r="Q626" t="s">
        <v>2613</v>
      </c>
      <c r="R626" t="s">
        <v>2688</v>
      </c>
    </row>
    <row r="627" spans="1:18" x14ac:dyDescent="0.25">
      <c r="A627" t="s">
        <v>80</v>
      </c>
      <c r="B627" t="s">
        <v>81</v>
      </c>
      <c r="C627" t="s">
        <v>1509</v>
      </c>
      <c r="D627" s="53" t="s">
        <v>559</v>
      </c>
      <c r="E627" t="s">
        <v>9</v>
      </c>
      <c r="F627" t="s">
        <v>6</v>
      </c>
      <c r="G627" t="s">
        <v>7</v>
      </c>
      <c r="H627" t="s">
        <v>86</v>
      </c>
      <c r="I627">
        <v>6</v>
      </c>
      <c r="J627" t="s">
        <v>560</v>
      </c>
      <c r="K627" t="s">
        <v>2267</v>
      </c>
      <c r="L627" t="str">
        <f t="shared" si="29"/>
        <v>3085A-21FLCEN G5CE0097</v>
      </c>
      <c r="M627" t="s">
        <v>1196</v>
      </c>
      <c r="N627">
        <v>28.07530057</v>
      </c>
      <c r="O627">
        <v>-80.605329699999999</v>
      </c>
      <c r="P627">
        <v>0</v>
      </c>
      <c r="Q627" t="s">
        <v>2613</v>
      </c>
      <c r="R627" t="s">
        <v>2688</v>
      </c>
    </row>
    <row r="628" spans="1:18" x14ac:dyDescent="0.25">
      <c r="A628" t="s">
        <v>80</v>
      </c>
      <c r="B628" t="s">
        <v>81</v>
      </c>
      <c r="C628" t="s">
        <v>1509</v>
      </c>
      <c r="D628" s="53" t="s">
        <v>559</v>
      </c>
      <c r="E628" t="s">
        <v>9</v>
      </c>
      <c r="F628" t="s">
        <v>6</v>
      </c>
      <c r="G628" t="s">
        <v>7</v>
      </c>
      <c r="H628" t="s">
        <v>87</v>
      </c>
      <c r="I628">
        <v>6</v>
      </c>
      <c r="J628" t="s">
        <v>560</v>
      </c>
      <c r="K628" t="s">
        <v>2267</v>
      </c>
      <c r="L628" t="str">
        <f t="shared" si="29"/>
        <v>3085A-21FLCEN G5CE0097</v>
      </c>
      <c r="M628" t="s">
        <v>1196</v>
      </c>
      <c r="N628">
        <v>28.07530057</v>
      </c>
      <c r="O628">
        <v>-80.605329699999999</v>
      </c>
      <c r="P628">
        <v>0</v>
      </c>
      <c r="Q628" t="s">
        <v>2613</v>
      </c>
      <c r="R628" t="s">
        <v>2688</v>
      </c>
    </row>
    <row r="629" spans="1:18" x14ac:dyDescent="0.25">
      <c r="A629" t="s">
        <v>80</v>
      </c>
      <c r="B629" t="s">
        <v>81</v>
      </c>
      <c r="C629" t="s">
        <v>1509</v>
      </c>
      <c r="D629" s="53" t="s">
        <v>559</v>
      </c>
      <c r="E629" t="s">
        <v>9</v>
      </c>
      <c r="F629" t="s">
        <v>6</v>
      </c>
      <c r="G629" t="s">
        <v>7</v>
      </c>
      <c r="H629" t="s">
        <v>88</v>
      </c>
      <c r="I629">
        <v>6</v>
      </c>
      <c r="J629" t="s">
        <v>560</v>
      </c>
      <c r="K629" t="s">
        <v>2267</v>
      </c>
      <c r="L629" t="str">
        <f t="shared" si="29"/>
        <v>3085A-21FLCEN G5CE0097</v>
      </c>
      <c r="M629" t="s">
        <v>1196</v>
      </c>
      <c r="N629">
        <v>28.07530057</v>
      </c>
      <c r="O629">
        <v>-80.605329699999999</v>
      </c>
      <c r="P629">
        <v>0</v>
      </c>
      <c r="Q629" t="s">
        <v>2613</v>
      </c>
      <c r="R629" t="s">
        <v>2688</v>
      </c>
    </row>
    <row r="630" spans="1:18" x14ac:dyDescent="0.25">
      <c r="A630" t="s">
        <v>558</v>
      </c>
      <c r="B630" t="s">
        <v>81</v>
      </c>
      <c r="C630" t="s">
        <v>1508</v>
      </c>
      <c r="D630" s="53" t="s">
        <v>561</v>
      </c>
      <c r="E630" t="s">
        <v>9</v>
      </c>
      <c r="F630" t="s">
        <v>6</v>
      </c>
      <c r="G630" t="s">
        <v>7</v>
      </c>
      <c r="H630" t="s">
        <v>74</v>
      </c>
      <c r="I630">
        <v>6</v>
      </c>
      <c r="J630" t="s">
        <v>563</v>
      </c>
      <c r="K630" t="s">
        <v>2268</v>
      </c>
      <c r="L630" t="str">
        <f t="shared" si="29"/>
        <v>3098A-21FLWPB 20010719</v>
      </c>
      <c r="M630" t="s">
        <v>1196</v>
      </c>
      <c r="N630">
        <v>28.016972200000001</v>
      </c>
      <c r="O630">
        <v>-80.596083300000004</v>
      </c>
      <c r="P630">
        <v>0</v>
      </c>
      <c r="Q630" t="s">
        <v>2614</v>
      </c>
      <c r="R630" t="s">
        <v>2688</v>
      </c>
    </row>
    <row r="631" spans="1:18" x14ac:dyDescent="0.25">
      <c r="A631" t="s">
        <v>558</v>
      </c>
      <c r="B631" t="s">
        <v>81</v>
      </c>
      <c r="C631" t="s">
        <v>1508</v>
      </c>
      <c r="D631" s="53" t="s">
        <v>561</v>
      </c>
      <c r="E631" t="s">
        <v>9</v>
      </c>
      <c r="F631" t="s">
        <v>6</v>
      </c>
      <c r="G631" t="s">
        <v>7</v>
      </c>
      <c r="H631" t="s">
        <v>91</v>
      </c>
      <c r="I631">
        <v>6</v>
      </c>
      <c r="J631" t="s">
        <v>563</v>
      </c>
      <c r="K631" t="s">
        <v>2268</v>
      </c>
      <c r="L631" t="str">
        <f t="shared" si="29"/>
        <v>3098A-21FLWPB 20010719</v>
      </c>
      <c r="M631" t="s">
        <v>1196</v>
      </c>
      <c r="N631">
        <v>28.016972200000001</v>
      </c>
      <c r="O631">
        <v>-80.596083300000004</v>
      </c>
      <c r="P631">
        <v>0</v>
      </c>
      <c r="Q631" t="s">
        <v>2614</v>
      </c>
      <c r="R631" t="s">
        <v>2688</v>
      </c>
    </row>
    <row r="632" spans="1:18" x14ac:dyDescent="0.25">
      <c r="A632" t="s">
        <v>558</v>
      </c>
      <c r="B632" t="s">
        <v>81</v>
      </c>
      <c r="C632" t="s">
        <v>1508</v>
      </c>
      <c r="D632" s="53" t="s">
        <v>561</v>
      </c>
      <c r="E632" t="s">
        <v>9</v>
      </c>
      <c r="F632" t="s">
        <v>6</v>
      </c>
      <c r="G632" t="s">
        <v>7</v>
      </c>
      <c r="H632" t="s">
        <v>85</v>
      </c>
      <c r="I632">
        <v>6</v>
      </c>
      <c r="J632" t="s">
        <v>563</v>
      </c>
      <c r="K632" t="s">
        <v>2268</v>
      </c>
      <c r="L632" t="str">
        <f t="shared" si="29"/>
        <v>3098A-21FLWPB 20010719</v>
      </c>
      <c r="M632" t="s">
        <v>1196</v>
      </c>
      <c r="N632">
        <v>28.016972200000001</v>
      </c>
      <c r="O632">
        <v>-80.596083300000004</v>
      </c>
      <c r="P632">
        <v>0</v>
      </c>
      <c r="Q632" t="s">
        <v>2614</v>
      </c>
      <c r="R632" t="s">
        <v>2688</v>
      </c>
    </row>
    <row r="633" spans="1:18" x14ac:dyDescent="0.25">
      <c r="A633" t="s">
        <v>558</v>
      </c>
      <c r="B633" t="s">
        <v>81</v>
      </c>
      <c r="C633" t="s">
        <v>1508</v>
      </c>
      <c r="D633" s="53" t="s">
        <v>561</v>
      </c>
      <c r="E633" t="s">
        <v>9</v>
      </c>
      <c r="F633" t="s">
        <v>6</v>
      </c>
      <c r="G633" t="s">
        <v>7</v>
      </c>
      <c r="H633" t="s">
        <v>92</v>
      </c>
      <c r="I633">
        <v>6</v>
      </c>
      <c r="J633" t="s">
        <v>563</v>
      </c>
      <c r="K633" t="s">
        <v>2268</v>
      </c>
      <c r="L633" t="str">
        <f t="shared" si="29"/>
        <v>3098A-21FLWPB 20010719</v>
      </c>
      <c r="M633" t="s">
        <v>1196</v>
      </c>
      <c r="N633">
        <v>28.016972200000001</v>
      </c>
      <c r="O633">
        <v>-80.596083300000004</v>
      </c>
      <c r="P633">
        <v>0</v>
      </c>
      <c r="Q633" t="s">
        <v>2614</v>
      </c>
      <c r="R633" t="s">
        <v>2688</v>
      </c>
    </row>
    <row r="634" spans="1:18" x14ac:dyDescent="0.25">
      <c r="A634" t="s">
        <v>558</v>
      </c>
      <c r="B634" t="s">
        <v>81</v>
      </c>
      <c r="C634" t="s">
        <v>1510</v>
      </c>
      <c r="D634" s="53" t="s">
        <v>564</v>
      </c>
      <c r="E634" t="s">
        <v>9</v>
      </c>
      <c r="F634" t="s">
        <v>6</v>
      </c>
      <c r="G634" t="s">
        <v>7</v>
      </c>
      <c r="H634" t="s">
        <v>74</v>
      </c>
      <c r="I634">
        <v>6</v>
      </c>
      <c r="J634" t="s">
        <v>565</v>
      </c>
      <c r="K634" t="s">
        <v>2269</v>
      </c>
      <c r="L634" t="str">
        <f t="shared" si="29"/>
        <v>3098C-21FLCEN 27010032</v>
      </c>
      <c r="M634" t="s">
        <v>1196</v>
      </c>
      <c r="N634">
        <v>28.016833299999998</v>
      </c>
      <c r="O634">
        <v>-80.589361100000005</v>
      </c>
      <c r="P634">
        <v>0</v>
      </c>
      <c r="Q634" t="s">
        <v>2614</v>
      </c>
      <c r="R634" t="s">
        <v>2688</v>
      </c>
    </row>
    <row r="635" spans="1:18" x14ac:dyDescent="0.25">
      <c r="A635" t="s">
        <v>558</v>
      </c>
      <c r="B635" t="s">
        <v>81</v>
      </c>
      <c r="C635" t="s">
        <v>1510</v>
      </c>
      <c r="D635" s="53" t="s">
        <v>564</v>
      </c>
      <c r="E635" t="s">
        <v>9</v>
      </c>
      <c r="F635" t="s">
        <v>6</v>
      </c>
      <c r="G635" t="s">
        <v>7</v>
      </c>
      <c r="H635" t="s">
        <v>91</v>
      </c>
      <c r="I635">
        <v>6</v>
      </c>
      <c r="J635" t="s">
        <v>565</v>
      </c>
      <c r="K635" t="s">
        <v>2269</v>
      </c>
      <c r="L635" t="str">
        <f t="shared" si="29"/>
        <v>3098C-21FLCEN 27010032</v>
      </c>
      <c r="M635" t="s">
        <v>1196</v>
      </c>
      <c r="N635">
        <v>28.016833299999998</v>
      </c>
      <c r="O635">
        <v>-80.589361100000005</v>
      </c>
      <c r="P635">
        <v>0</v>
      </c>
      <c r="Q635" t="s">
        <v>2614</v>
      </c>
      <c r="R635" t="s">
        <v>2688</v>
      </c>
    </row>
    <row r="636" spans="1:18" x14ac:dyDescent="0.25">
      <c r="A636" t="s">
        <v>558</v>
      </c>
      <c r="B636" t="s">
        <v>81</v>
      </c>
      <c r="C636" t="s">
        <v>1510</v>
      </c>
      <c r="D636" s="53" t="s">
        <v>564</v>
      </c>
      <c r="E636" t="s">
        <v>9</v>
      </c>
      <c r="F636" t="s">
        <v>6</v>
      </c>
      <c r="G636" t="s">
        <v>7</v>
      </c>
      <c r="H636" t="s">
        <v>85</v>
      </c>
      <c r="I636">
        <v>6</v>
      </c>
      <c r="J636" t="s">
        <v>565</v>
      </c>
      <c r="K636" t="s">
        <v>2269</v>
      </c>
      <c r="L636" t="str">
        <f t="shared" si="29"/>
        <v>3098C-21FLCEN 27010032</v>
      </c>
      <c r="M636" t="s">
        <v>1196</v>
      </c>
      <c r="N636">
        <v>28.016833299999998</v>
      </c>
      <c r="O636">
        <v>-80.589361100000005</v>
      </c>
      <c r="P636">
        <v>0</v>
      </c>
      <c r="Q636" t="s">
        <v>2614</v>
      </c>
      <c r="R636" t="s">
        <v>2688</v>
      </c>
    </row>
    <row r="637" spans="1:18" x14ac:dyDescent="0.25">
      <c r="A637" t="s">
        <v>558</v>
      </c>
      <c r="B637" t="s">
        <v>81</v>
      </c>
      <c r="C637" t="s">
        <v>1510</v>
      </c>
      <c r="D637" s="53" t="s">
        <v>564</v>
      </c>
      <c r="E637" t="s">
        <v>9</v>
      </c>
      <c r="F637" t="s">
        <v>6</v>
      </c>
      <c r="G637" t="s">
        <v>7</v>
      </c>
      <c r="H637" t="s">
        <v>92</v>
      </c>
      <c r="I637">
        <v>6</v>
      </c>
      <c r="J637" t="s">
        <v>565</v>
      </c>
      <c r="K637" t="s">
        <v>2269</v>
      </c>
      <c r="L637" t="str">
        <f t="shared" si="29"/>
        <v>3098C-21FLCEN 27010032</v>
      </c>
      <c r="M637" t="s">
        <v>1196</v>
      </c>
      <c r="N637">
        <v>28.016833299999998</v>
      </c>
      <c r="O637">
        <v>-80.589361100000005</v>
      </c>
      <c r="P637">
        <v>0</v>
      </c>
      <c r="Q637" t="s">
        <v>2614</v>
      </c>
      <c r="R637" t="s">
        <v>2688</v>
      </c>
    </row>
    <row r="638" spans="1:18" x14ac:dyDescent="0.25">
      <c r="A638" t="s">
        <v>558</v>
      </c>
      <c r="B638" t="s">
        <v>81</v>
      </c>
      <c r="C638" t="s">
        <v>1511</v>
      </c>
      <c r="D638" s="53" t="s">
        <v>568</v>
      </c>
      <c r="E638" t="s">
        <v>569</v>
      </c>
      <c r="F638" t="s">
        <v>6</v>
      </c>
      <c r="G638" t="s">
        <v>7</v>
      </c>
      <c r="H638" t="s">
        <v>74</v>
      </c>
      <c r="I638">
        <v>6</v>
      </c>
      <c r="J638" t="s">
        <v>570</v>
      </c>
      <c r="K638" t="s">
        <v>2270</v>
      </c>
      <c r="L638" t="str">
        <f t="shared" si="29"/>
        <v>3129B1ENRAA721FLWPB G5SE0079</v>
      </c>
      <c r="M638" t="s">
        <v>1196</v>
      </c>
      <c r="N638">
        <v>27.827788987999998</v>
      </c>
      <c r="O638">
        <v>-80.509334999999993</v>
      </c>
      <c r="P638">
        <v>0</v>
      </c>
      <c r="Q638" t="s">
        <v>2613</v>
      </c>
      <c r="R638" t="s">
        <v>2688</v>
      </c>
    </row>
    <row r="639" spans="1:18" x14ac:dyDescent="0.25">
      <c r="A639" t="s">
        <v>558</v>
      </c>
      <c r="B639" t="s">
        <v>81</v>
      </c>
      <c r="C639" t="s">
        <v>1511</v>
      </c>
      <c r="D639" s="53" t="s">
        <v>568</v>
      </c>
      <c r="E639" t="s">
        <v>569</v>
      </c>
      <c r="F639" t="s">
        <v>6</v>
      </c>
      <c r="G639" t="s">
        <v>7</v>
      </c>
      <c r="H639" t="s">
        <v>97</v>
      </c>
      <c r="I639">
        <v>6</v>
      </c>
      <c r="J639" t="s">
        <v>570</v>
      </c>
      <c r="K639" t="s">
        <v>2270</v>
      </c>
      <c r="L639" t="str">
        <f t="shared" si="29"/>
        <v>3129B1ENRAA721FLWPB G5SE0079</v>
      </c>
      <c r="M639" t="s">
        <v>1196</v>
      </c>
      <c r="N639">
        <v>27.827788987999998</v>
      </c>
      <c r="O639">
        <v>-80.509334999999993</v>
      </c>
      <c r="P639">
        <v>0</v>
      </c>
      <c r="Q639" t="s">
        <v>2613</v>
      </c>
      <c r="R639" t="s">
        <v>2688</v>
      </c>
    </row>
    <row r="640" spans="1:18" x14ac:dyDescent="0.25">
      <c r="A640" t="s">
        <v>558</v>
      </c>
      <c r="B640" t="s">
        <v>81</v>
      </c>
      <c r="C640" t="s">
        <v>1511</v>
      </c>
      <c r="D640" s="53" t="s">
        <v>568</v>
      </c>
      <c r="E640" t="s">
        <v>569</v>
      </c>
      <c r="F640" t="s">
        <v>6</v>
      </c>
      <c r="G640" t="s">
        <v>7</v>
      </c>
      <c r="H640" t="s">
        <v>85</v>
      </c>
      <c r="I640">
        <v>6</v>
      </c>
      <c r="J640" t="s">
        <v>570</v>
      </c>
      <c r="K640" t="s">
        <v>2270</v>
      </c>
      <c r="L640" t="str">
        <f t="shared" si="29"/>
        <v>3129B1ENRAA721FLWPB G5SE0079</v>
      </c>
      <c r="M640" t="s">
        <v>1196</v>
      </c>
      <c r="N640">
        <v>27.827788987999998</v>
      </c>
      <c r="O640">
        <v>-80.509334999999993</v>
      </c>
      <c r="P640">
        <v>0</v>
      </c>
      <c r="Q640" t="s">
        <v>2613</v>
      </c>
      <c r="R640" t="s">
        <v>2688</v>
      </c>
    </row>
    <row r="641" spans="1:18" x14ac:dyDescent="0.25">
      <c r="A641" t="s">
        <v>558</v>
      </c>
      <c r="B641" t="s">
        <v>81</v>
      </c>
      <c r="C641" t="s">
        <v>1511</v>
      </c>
      <c r="D641" s="53" t="s">
        <v>568</v>
      </c>
      <c r="E641" t="s">
        <v>569</v>
      </c>
      <c r="F641" t="s">
        <v>6</v>
      </c>
      <c r="G641" t="s">
        <v>7</v>
      </c>
      <c r="H641" t="s">
        <v>92</v>
      </c>
      <c r="I641">
        <v>6</v>
      </c>
      <c r="J641" t="s">
        <v>570</v>
      </c>
      <c r="K641" t="s">
        <v>2270</v>
      </c>
      <c r="L641" t="str">
        <f t="shared" si="29"/>
        <v>3129B1ENRAA721FLWPB G5SE0079</v>
      </c>
      <c r="M641" t="s">
        <v>1196</v>
      </c>
      <c r="N641">
        <v>27.827788987999998</v>
      </c>
      <c r="O641">
        <v>-80.509334999999993</v>
      </c>
      <c r="P641">
        <v>0</v>
      </c>
      <c r="Q641" t="s">
        <v>2613</v>
      </c>
      <c r="R641" t="s">
        <v>2688</v>
      </c>
    </row>
    <row r="642" spans="1:18" x14ac:dyDescent="0.25">
      <c r="A642" t="s">
        <v>558</v>
      </c>
      <c r="B642" t="s">
        <v>81</v>
      </c>
      <c r="C642" t="s">
        <v>1511</v>
      </c>
      <c r="D642" s="53" t="s">
        <v>568</v>
      </c>
      <c r="E642" t="s">
        <v>569</v>
      </c>
      <c r="F642" t="s">
        <v>6</v>
      </c>
      <c r="G642" t="s">
        <v>7</v>
      </c>
      <c r="H642" t="s">
        <v>86</v>
      </c>
      <c r="I642">
        <v>6</v>
      </c>
      <c r="J642" t="s">
        <v>570</v>
      </c>
      <c r="K642" t="s">
        <v>2270</v>
      </c>
      <c r="L642" t="str">
        <f t="shared" si="29"/>
        <v>3129B1ENRAA721FLWPB G5SE0079</v>
      </c>
      <c r="M642" t="s">
        <v>1196</v>
      </c>
      <c r="N642">
        <v>27.827788987999998</v>
      </c>
      <c r="O642">
        <v>-80.509334999999993</v>
      </c>
      <c r="P642">
        <v>0</v>
      </c>
      <c r="Q642" t="s">
        <v>2613</v>
      </c>
      <c r="R642" t="s">
        <v>2688</v>
      </c>
    </row>
    <row r="643" spans="1:18" x14ac:dyDescent="0.25">
      <c r="A643" t="s">
        <v>558</v>
      </c>
      <c r="B643" t="s">
        <v>81</v>
      </c>
      <c r="C643" t="s">
        <v>1511</v>
      </c>
      <c r="D643" s="53" t="s">
        <v>568</v>
      </c>
      <c r="E643" t="s">
        <v>569</v>
      </c>
      <c r="F643" t="s">
        <v>6</v>
      </c>
      <c r="G643" t="s">
        <v>7</v>
      </c>
      <c r="H643" t="s">
        <v>87</v>
      </c>
      <c r="I643">
        <v>6</v>
      </c>
      <c r="J643" t="s">
        <v>570</v>
      </c>
      <c r="K643" t="s">
        <v>2270</v>
      </c>
      <c r="L643" t="str">
        <f t="shared" si="29"/>
        <v>3129B1ENRAA721FLWPB G5SE0079</v>
      </c>
      <c r="M643" t="s">
        <v>1196</v>
      </c>
      <c r="N643">
        <v>27.827788987999998</v>
      </c>
      <c r="O643">
        <v>-80.509334999999993</v>
      </c>
      <c r="P643">
        <v>0</v>
      </c>
      <c r="Q643" t="s">
        <v>2613</v>
      </c>
      <c r="R643" t="s">
        <v>2688</v>
      </c>
    </row>
    <row r="644" spans="1:18" x14ac:dyDescent="0.25">
      <c r="A644" t="s">
        <v>558</v>
      </c>
      <c r="B644" t="s">
        <v>81</v>
      </c>
      <c r="C644" t="s">
        <v>1511</v>
      </c>
      <c r="D644" s="53" t="s">
        <v>568</v>
      </c>
      <c r="E644" t="s">
        <v>569</v>
      </c>
      <c r="F644" t="s">
        <v>6</v>
      </c>
      <c r="G644" t="s">
        <v>7</v>
      </c>
      <c r="H644" t="s">
        <v>88</v>
      </c>
      <c r="I644">
        <v>6</v>
      </c>
      <c r="J644" t="s">
        <v>570</v>
      </c>
      <c r="K644" t="s">
        <v>2270</v>
      </c>
      <c r="L644" t="str">
        <f t="shared" si="29"/>
        <v>3129B1ENRAA721FLWPB G5SE0079</v>
      </c>
      <c r="M644" t="s">
        <v>1196</v>
      </c>
      <c r="N644">
        <v>27.827788987999998</v>
      </c>
      <c r="O644">
        <v>-80.509334999999993</v>
      </c>
      <c r="P644">
        <v>0</v>
      </c>
      <c r="Q644" t="s">
        <v>2613</v>
      </c>
      <c r="R644" t="s">
        <v>2688</v>
      </c>
    </row>
    <row r="645" spans="1:18" x14ac:dyDescent="0.25">
      <c r="A645" t="s">
        <v>558</v>
      </c>
      <c r="B645" t="s">
        <v>81</v>
      </c>
      <c r="C645" t="s">
        <v>1512</v>
      </c>
      <c r="D645" s="53" t="s">
        <v>574</v>
      </c>
      <c r="E645" t="s">
        <v>575</v>
      </c>
      <c r="F645" t="s">
        <v>6</v>
      </c>
      <c r="G645" t="s">
        <v>7</v>
      </c>
      <c r="H645" t="s">
        <v>85</v>
      </c>
      <c r="I645">
        <v>6</v>
      </c>
      <c r="J645" t="s">
        <v>576</v>
      </c>
      <c r="K645" t="s">
        <v>2271</v>
      </c>
      <c r="L645" t="str">
        <f t="shared" si="29"/>
        <v>3226F4ENRY521FLWPB G4SE0147</v>
      </c>
      <c r="M645" t="s">
        <v>1224</v>
      </c>
      <c r="N645">
        <v>26.313379987000001</v>
      </c>
      <c r="O645">
        <v>-80.080600000000004</v>
      </c>
      <c r="P645">
        <v>0</v>
      </c>
      <c r="Q645" t="s">
        <v>2613</v>
      </c>
      <c r="R645" t="s">
        <v>2689</v>
      </c>
    </row>
    <row r="646" spans="1:18" x14ac:dyDescent="0.25">
      <c r="A646" t="s">
        <v>558</v>
      </c>
      <c r="B646" t="s">
        <v>81</v>
      </c>
      <c r="C646" t="s">
        <v>1512</v>
      </c>
      <c r="D646" s="53" t="s">
        <v>574</v>
      </c>
      <c r="E646" t="s">
        <v>575</v>
      </c>
      <c r="F646" t="s">
        <v>6</v>
      </c>
      <c r="G646" t="s">
        <v>7</v>
      </c>
      <c r="H646" t="s">
        <v>86</v>
      </c>
      <c r="I646">
        <v>6</v>
      </c>
      <c r="J646" t="s">
        <v>576</v>
      </c>
      <c r="K646" t="s">
        <v>2271</v>
      </c>
      <c r="L646" t="str">
        <f t="shared" si="29"/>
        <v>3226F4ENRY521FLWPB G4SE0147</v>
      </c>
      <c r="M646" t="s">
        <v>1224</v>
      </c>
      <c r="N646">
        <v>26.313379987000001</v>
      </c>
      <c r="O646">
        <v>-80.080600000000004</v>
      </c>
      <c r="P646">
        <v>0</v>
      </c>
      <c r="Q646" t="s">
        <v>2613</v>
      </c>
      <c r="R646" t="s">
        <v>2689</v>
      </c>
    </row>
    <row r="647" spans="1:18" x14ac:dyDescent="0.25">
      <c r="A647" t="s">
        <v>558</v>
      </c>
      <c r="B647" t="s">
        <v>81</v>
      </c>
      <c r="C647" t="s">
        <v>1512</v>
      </c>
      <c r="D647" s="53" t="s">
        <v>574</v>
      </c>
      <c r="E647" t="s">
        <v>575</v>
      </c>
      <c r="F647" t="s">
        <v>6</v>
      </c>
      <c r="G647" t="s">
        <v>7</v>
      </c>
      <c r="H647" t="s">
        <v>87</v>
      </c>
      <c r="I647">
        <v>6</v>
      </c>
      <c r="J647" t="s">
        <v>576</v>
      </c>
      <c r="K647" t="s">
        <v>2271</v>
      </c>
      <c r="L647" t="str">
        <f t="shared" si="29"/>
        <v>3226F4ENRY521FLWPB G4SE0147</v>
      </c>
      <c r="M647" t="s">
        <v>1224</v>
      </c>
      <c r="N647">
        <v>26.313379987000001</v>
      </c>
      <c r="O647">
        <v>-80.080600000000004</v>
      </c>
      <c r="P647">
        <v>0</v>
      </c>
      <c r="Q647" t="s">
        <v>2613</v>
      </c>
      <c r="R647" t="s">
        <v>2689</v>
      </c>
    </row>
    <row r="648" spans="1:18" x14ac:dyDescent="0.25">
      <c r="A648" t="s">
        <v>558</v>
      </c>
      <c r="B648" t="s">
        <v>81</v>
      </c>
      <c r="C648" t="s">
        <v>1512</v>
      </c>
      <c r="D648" s="53" t="s">
        <v>574</v>
      </c>
      <c r="E648" t="s">
        <v>575</v>
      </c>
      <c r="F648" t="s">
        <v>6</v>
      </c>
      <c r="G648" t="s">
        <v>7</v>
      </c>
      <c r="H648" t="s">
        <v>88</v>
      </c>
      <c r="I648">
        <v>6</v>
      </c>
      <c r="J648" t="s">
        <v>576</v>
      </c>
      <c r="K648" t="s">
        <v>2271</v>
      </c>
      <c r="L648" t="str">
        <f t="shared" si="29"/>
        <v>3226F4ENRY521FLWPB G4SE0147</v>
      </c>
      <c r="M648" t="s">
        <v>1224</v>
      </c>
      <c r="N648">
        <v>26.313379987000001</v>
      </c>
      <c r="O648">
        <v>-80.080600000000004</v>
      </c>
      <c r="P648">
        <v>0</v>
      </c>
      <c r="Q648" t="s">
        <v>2613</v>
      </c>
      <c r="R648" t="s">
        <v>2689</v>
      </c>
    </row>
    <row r="649" spans="1:18" x14ac:dyDescent="0.25">
      <c r="A649" t="s">
        <v>558</v>
      </c>
      <c r="B649" t="s">
        <v>81</v>
      </c>
      <c r="C649" t="s">
        <v>1513</v>
      </c>
      <c r="D649" s="53" t="s">
        <v>571</v>
      </c>
      <c r="E649" t="s">
        <v>572</v>
      </c>
      <c r="F649" t="s">
        <v>6</v>
      </c>
      <c r="G649" t="s">
        <v>7</v>
      </c>
      <c r="H649" t="s">
        <v>74</v>
      </c>
      <c r="I649">
        <v>6</v>
      </c>
      <c r="J649" t="s">
        <v>573</v>
      </c>
      <c r="K649" t="s">
        <v>2272</v>
      </c>
      <c r="L649" t="str">
        <f t="shared" si="29"/>
        <v>3210AENRZ521FLWPB G2SE0077</v>
      </c>
      <c r="M649" t="s">
        <v>1223</v>
      </c>
      <c r="N649">
        <v>27.120679987999999</v>
      </c>
      <c r="O649">
        <v>-80.269970000000001</v>
      </c>
      <c r="P649">
        <v>0</v>
      </c>
      <c r="Q649" t="s">
        <v>2613</v>
      </c>
      <c r="R649" t="s">
        <v>2692</v>
      </c>
    </row>
    <row r="650" spans="1:18" x14ac:dyDescent="0.25">
      <c r="A650" t="s">
        <v>558</v>
      </c>
      <c r="B650" t="s">
        <v>81</v>
      </c>
      <c r="C650" t="s">
        <v>1513</v>
      </c>
      <c r="D650" s="53" t="s">
        <v>571</v>
      </c>
      <c r="E650" t="s">
        <v>572</v>
      </c>
      <c r="F650" t="s">
        <v>6</v>
      </c>
      <c r="G650" t="s">
        <v>7</v>
      </c>
      <c r="H650" t="s">
        <v>97</v>
      </c>
      <c r="I650">
        <v>6</v>
      </c>
      <c r="J650" t="s">
        <v>573</v>
      </c>
      <c r="K650" t="s">
        <v>2272</v>
      </c>
      <c r="L650" t="str">
        <f t="shared" si="29"/>
        <v>3210AENRZ521FLWPB G2SE0077</v>
      </c>
      <c r="M650" t="s">
        <v>1223</v>
      </c>
      <c r="N650">
        <v>27.120679987999999</v>
      </c>
      <c r="O650">
        <v>-80.269970000000001</v>
      </c>
      <c r="P650">
        <v>0</v>
      </c>
      <c r="Q650" t="s">
        <v>2613</v>
      </c>
      <c r="R650" t="s">
        <v>2692</v>
      </c>
    </row>
    <row r="651" spans="1:18" x14ac:dyDescent="0.25">
      <c r="A651" t="s">
        <v>558</v>
      </c>
      <c r="B651" t="s">
        <v>81</v>
      </c>
      <c r="C651" t="s">
        <v>1513</v>
      </c>
      <c r="D651" s="53" t="s">
        <v>571</v>
      </c>
      <c r="E651" t="s">
        <v>572</v>
      </c>
      <c r="F651" t="s">
        <v>6</v>
      </c>
      <c r="G651" t="s">
        <v>7</v>
      </c>
      <c r="H651" t="s">
        <v>85</v>
      </c>
      <c r="I651">
        <v>6</v>
      </c>
      <c r="J651" t="s">
        <v>573</v>
      </c>
      <c r="K651" t="s">
        <v>2272</v>
      </c>
      <c r="L651" t="str">
        <f t="shared" si="29"/>
        <v>3210AENRZ521FLWPB G2SE0077</v>
      </c>
      <c r="M651" t="s">
        <v>1223</v>
      </c>
      <c r="N651">
        <v>27.120679987999999</v>
      </c>
      <c r="O651">
        <v>-80.269970000000001</v>
      </c>
      <c r="P651">
        <v>0</v>
      </c>
      <c r="Q651" t="s">
        <v>2613</v>
      </c>
      <c r="R651" t="s">
        <v>2692</v>
      </c>
    </row>
    <row r="652" spans="1:18" x14ac:dyDescent="0.25">
      <c r="A652" t="s">
        <v>558</v>
      </c>
      <c r="B652" t="s">
        <v>81</v>
      </c>
      <c r="C652" t="s">
        <v>1513</v>
      </c>
      <c r="D652" s="53" t="s">
        <v>571</v>
      </c>
      <c r="E652" t="s">
        <v>572</v>
      </c>
      <c r="F652" t="s">
        <v>6</v>
      </c>
      <c r="G652" t="s">
        <v>7</v>
      </c>
      <c r="H652" t="s">
        <v>92</v>
      </c>
      <c r="I652">
        <v>6</v>
      </c>
      <c r="J652" t="s">
        <v>573</v>
      </c>
      <c r="K652" t="s">
        <v>2272</v>
      </c>
      <c r="L652" t="str">
        <f t="shared" si="29"/>
        <v>3210AENRZ521FLWPB G2SE0077</v>
      </c>
      <c r="M652" t="s">
        <v>1223</v>
      </c>
      <c r="N652">
        <v>27.120679987999999</v>
      </c>
      <c r="O652">
        <v>-80.269970000000001</v>
      </c>
      <c r="P652">
        <v>0</v>
      </c>
      <c r="Q652" t="s">
        <v>2613</v>
      </c>
      <c r="R652" t="s">
        <v>2692</v>
      </c>
    </row>
    <row r="653" spans="1:18" x14ac:dyDescent="0.25">
      <c r="A653" t="s">
        <v>558</v>
      </c>
      <c r="B653" t="s">
        <v>81</v>
      </c>
      <c r="C653" t="s">
        <v>1514</v>
      </c>
      <c r="D653" s="53" t="s">
        <v>581</v>
      </c>
      <c r="E653" t="s">
        <v>9</v>
      </c>
      <c r="F653" t="s">
        <v>27</v>
      </c>
      <c r="G653" t="s">
        <v>7</v>
      </c>
      <c r="H653" t="s">
        <v>97</v>
      </c>
      <c r="I653">
        <v>6</v>
      </c>
      <c r="J653" t="s">
        <v>582</v>
      </c>
      <c r="K653" t="s">
        <v>2273</v>
      </c>
      <c r="L653" t="str">
        <f t="shared" si="29"/>
        <v>3226G4-21FLWPB G4SE0032</v>
      </c>
      <c r="M653" t="s">
        <v>1224</v>
      </c>
      <c r="N653">
        <v>26.120196623999998</v>
      </c>
      <c r="O653">
        <v>-80.122039270000002</v>
      </c>
      <c r="P653">
        <v>0</v>
      </c>
      <c r="Q653" t="s">
        <v>2614</v>
      </c>
      <c r="R653" t="s">
        <v>2690</v>
      </c>
    </row>
    <row r="654" spans="1:18" x14ac:dyDescent="0.25">
      <c r="A654" t="s">
        <v>558</v>
      </c>
      <c r="B654" t="s">
        <v>81</v>
      </c>
      <c r="C654" t="s">
        <v>1515</v>
      </c>
      <c r="D654" s="53" t="s">
        <v>583</v>
      </c>
      <c r="E654" t="s">
        <v>9</v>
      </c>
      <c r="F654" t="s">
        <v>107</v>
      </c>
      <c r="G654" t="s">
        <v>11</v>
      </c>
      <c r="H654" t="s">
        <v>85</v>
      </c>
      <c r="I654">
        <v>6</v>
      </c>
      <c r="J654" t="s">
        <v>584</v>
      </c>
      <c r="K654" t="s">
        <v>2274</v>
      </c>
      <c r="L654" t="str">
        <f t="shared" si="29"/>
        <v>1938-21FLWPB G4SE0162</v>
      </c>
      <c r="M654" t="s">
        <v>1225</v>
      </c>
      <c r="N654">
        <v>27.323359988</v>
      </c>
      <c r="O654">
        <v>-81.383529999999993</v>
      </c>
      <c r="P654">
        <v>0</v>
      </c>
      <c r="Q654" t="s">
        <v>2613</v>
      </c>
      <c r="R654" t="s">
        <v>2690</v>
      </c>
    </row>
    <row r="655" spans="1:18" x14ac:dyDescent="0.25">
      <c r="A655" t="s">
        <v>558</v>
      </c>
      <c r="B655" t="s">
        <v>81</v>
      </c>
      <c r="C655" t="s">
        <v>1516</v>
      </c>
      <c r="D655" s="53" t="s">
        <v>585</v>
      </c>
      <c r="E655" t="s">
        <v>9</v>
      </c>
      <c r="F655" t="s">
        <v>107</v>
      </c>
      <c r="G655" t="s">
        <v>11</v>
      </c>
      <c r="H655" t="s">
        <v>85</v>
      </c>
      <c r="I655">
        <v>6</v>
      </c>
      <c r="J655" t="s">
        <v>586</v>
      </c>
      <c r="K655" t="s">
        <v>2275</v>
      </c>
      <c r="L655" t="str">
        <f t="shared" si="29"/>
        <v>1813B-21FLWPB G4SE0172</v>
      </c>
      <c r="M655" t="s">
        <v>1226</v>
      </c>
      <c r="N655">
        <v>27.577221999999999</v>
      </c>
      <c r="O655">
        <v>-81.481943999999999</v>
      </c>
      <c r="P655">
        <v>0</v>
      </c>
      <c r="Q655" t="s">
        <v>2613</v>
      </c>
      <c r="R655" t="s">
        <v>2690</v>
      </c>
    </row>
    <row r="656" spans="1:18" x14ac:dyDescent="0.25">
      <c r="A656" t="s">
        <v>558</v>
      </c>
      <c r="B656" t="s">
        <v>81</v>
      </c>
      <c r="C656" t="s">
        <v>1517</v>
      </c>
      <c r="D656" s="53" t="s">
        <v>587</v>
      </c>
      <c r="E656" t="s">
        <v>9</v>
      </c>
      <c r="F656" t="s">
        <v>107</v>
      </c>
      <c r="G656" t="s">
        <v>11</v>
      </c>
      <c r="H656" t="s">
        <v>85</v>
      </c>
      <c r="I656">
        <v>6</v>
      </c>
      <c r="J656" t="s">
        <v>588</v>
      </c>
      <c r="K656" t="s">
        <v>2276</v>
      </c>
      <c r="L656" t="str">
        <f t="shared" si="29"/>
        <v>1813F-21FLFTM 25501</v>
      </c>
      <c r="M656" t="s">
        <v>1225</v>
      </c>
      <c r="N656">
        <v>27.586089999999999</v>
      </c>
      <c r="O656">
        <v>-81.466669999999993</v>
      </c>
      <c r="P656">
        <v>0</v>
      </c>
      <c r="Q656" t="s">
        <v>2614</v>
      </c>
      <c r="R656" t="s">
        <v>2690</v>
      </c>
    </row>
    <row r="657" spans="1:18" x14ac:dyDescent="0.25">
      <c r="A657" t="s">
        <v>558</v>
      </c>
      <c r="B657" t="s">
        <v>81</v>
      </c>
      <c r="C657" t="s">
        <v>1518</v>
      </c>
      <c r="D657" s="53" t="s">
        <v>589</v>
      </c>
      <c r="E657" t="s">
        <v>9</v>
      </c>
      <c r="F657" t="s">
        <v>107</v>
      </c>
      <c r="G657" t="s">
        <v>11</v>
      </c>
      <c r="H657" t="s">
        <v>85</v>
      </c>
      <c r="I657">
        <v>6</v>
      </c>
      <c r="J657" t="s">
        <v>590</v>
      </c>
      <c r="K657" t="s">
        <v>2277</v>
      </c>
      <c r="L657" t="str">
        <f t="shared" si="29"/>
        <v>1842B-21FLWPB G4SE0158</v>
      </c>
      <c r="M657" t="s">
        <v>1225</v>
      </c>
      <c r="N657">
        <v>27.556299977999998</v>
      </c>
      <c r="O657">
        <v>-81.489429999999999</v>
      </c>
      <c r="P657">
        <v>0</v>
      </c>
      <c r="Q657" t="s">
        <v>2613</v>
      </c>
      <c r="R657" t="s">
        <v>2690</v>
      </c>
    </row>
    <row r="658" spans="1:18" x14ac:dyDescent="0.25">
      <c r="A658" t="s">
        <v>558</v>
      </c>
      <c r="B658" t="s">
        <v>81</v>
      </c>
      <c r="C658" t="s">
        <v>1519</v>
      </c>
      <c r="D658" s="53" t="s">
        <v>591</v>
      </c>
      <c r="E658" t="s">
        <v>9</v>
      </c>
      <c r="F658" t="s">
        <v>107</v>
      </c>
      <c r="G658" t="s">
        <v>11</v>
      </c>
      <c r="H658" t="s">
        <v>85</v>
      </c>
      <c r="I658">
        <v>6</v>
      </c>
      <c r="J658" t="s">
        <v>592</v>
      </c>
      <c r="K658" t="s">
        <v>2278</v>
      </c>
      <c r="L658" t="str">
        <f t="shared" si="29"/>
        <v>1860G-21FLWPB G4SE0166</v>
      </c>
      <c r="M658" t="s">
        <v>1225</v>
      </c>
      <c r="N658">
        <v>27.467900318000002</v>
      </c>
      <c r="O658">
        <v>-81.462938570000006</v>
      </c>
      <c r="P658">
        <v>0</v>
      </c>
      <c r="Q658" t="s">
        <v>2613</v>
      </c>
      <c r="R658" t="s">
        <v>2690</v>
      </c>
    </row>
    <row r="659" spans="1:18" x14ac:dyDescent="0.25">
      <c r="A659" t="s">
        <v>558</v>
      </c>
      <c r="B659" t="s">
        <v>81</v>
      </c>
      <c r="C659" t="s">
        <v>1520</v>
      </c>
      <c r="D659" s="53" t="s">
        <v>593</v>
      </c>
      <c r="E659" t="s">
        <v>9</v>
      </c>
      <c r="F659" t="s">
        <v>107</v>
      </c>
      <c r="G659" t="s">
        <v>11</v>
      </c>
      <c r="H659" t="s">
        <v>85</v>
      </c>
      <c r="I659">
        <v>6</v>
      </c>
      <c r="J659" t="s">
        <v>594</v>
      </c>
      <c r="K659" t="s">
        <v>2279</v>
      </c>
      <c r="L659" t="str">
        <f t="shared" si="29"/>
        <v>1932A-21FLFTM 26010622</v>
      </c>
      <c r="M659" t="s">
        <v>1225</v>
      </c>
      <c r="N659">
        <v>27.252500000000001</v>
      </c>
      <c r="O659">
        <v>-81.334166699999997</v>
      </c>
      <c r="P659">
        <v>0</v>
      </c>
      <c r="Q659" t="s">
        <v>2614</v>
      </c>
      <c r="R659" t="s">
        <v>2690</v>
      </c>
    </row>
    <row r="660" spans="1:18" x14ac:dyDescent="0.25">
      <c r="A660" t="s">
        <v>558</v>
      </c>
      <c r="B660" t="s">
        <v>81</v>
      </c>
      <c r="C660" t="s">
        <v>1521</v>
      </c>
      <c r="D660" s="53" t="s">
        <v>595</v>
      </c>
      <c r="E660" t="s">
        <v>9</v>
      </c>
      <c r="F660" t="s">
        <v>107</v>
      </c>
      <c r="G660" t="s">
        <v>11</v>
      </c>
      <c r="H660" t="s">
        <v>85</v>
      </c>
      <c r="I660">
        <v>6</v>
      </c>
      <c r="J660" t="s">
        <v>596</v>
      </c>
      <c r="K660" t="s">
        <v>2280</v>
      </c>
      <c r="L660" t="str">
        <f t="shared" si="29"/>
        <v>1932G-21FLWPB G4SE0161</v>
      </c>
      <c r="M660" t="s">
        <v>1225</v>
      </c>
      <c r="N660">
        <v>27.344843378</v>
      </c>
      <c r="O660">
        <v>-81.365134150000003</v>
      </c>
      <c r="P660">
        <v>0</v>
      </c>
      <c r="Q660" t="s">
        <v>2613</v>
      </c>
      <c r="R660" t="s">
        <v>2690</v>
      </c>
    </row>
    <row r="661" spans="1:18" x14ac:dyDescent="0.25">
      <c r="A661" t="s">
        <v>558</v>
      </c>
      <c r="B661" t="s">
        <v>81</v>
      </c>
      <c r="C661" t="s">
        <v>1522</v>
      </c>
      <c r="D661" s="53" t="s">
        <v>597</v>
      </c>
      <c r="E661" t="s">
        <v>9</v>
      </c>
      <c r="F661" t="s">
        <v>107</v>
      </c>
      <c r="G661" t="s">
        <v>11</v>
      </c>
      <c r="H661" t="s">
        <v>92</v>
      </c>
      <c r="I661">
        <v>6</v>
      </c>
      <c r="J661" t="s">
        <v>598</v>
      </c>
      <c r="K661" t="s">
        <v>2281</v>
      </c>
      <c r="L661" t="str">
        <f t="shared" ref="L661:L667" si="30">_xlfn.CONCAT(D661:E661,J661)</f>
        <v>1932I-21FLWPB G4SE0167</v>
      </c>
      <c r="M661" t="s">
        <v>1225</v>
      </c>
      <c r="N661">
        <v>27.235419988</v>
      </c>
      <c r="O661">
        <v>-81.332579999999993</v>
      </c>
      <c r="P661">
        <v>0</v>
      </c>
      <c r="Q661" t="s">
        <v>2613</v>
      </c>
      <c r="R661" t="s">
        <v>2690</v>
      </c>
    </row>
    <row r="662" spans="1:18" x14ac:dyDescent="0.25">
      <c r="A662" t="s">
        <v>558</v>
      </c>
      <c r="B662" t="s">
        <v>81</v>
      </c>
      <c r="C662" t="s">
        <v>1522</v>
      </c>
      <c r="D662" s="53" t="s">
        <v>597</v>
      </c>
      <c r="E662" t="s">
        <v>9</v>
      </c>
      <c r="F662" t="s">
        <v>107</v>
      </c>
      <c r="G662" t="s">
        <v>11</v>
      </c>
      <c r="H662" t="s">
        <v>358</v>
      </c>
      <c r="I662">
        <v>6</v>
      </c>
      <c r="J662" t="s">
        <v>598</v>
      </c>
      <c r="K662" t="s">
        <v>2281</v>
      </c>
      <c r="L662" t="str">
        <f t="shared" si="30"/>
        <v>1932I-21FLWPB G4SE0167</v>
      </c>
      <c r="M662" t="s">
        <v>1225</v>
      </c>
      <c r="N662">
        <v>27.235419988</v>
      </c>
      <c r="O662">
        <v>-81.332579999999993</v>
      </c>
      <c r="P662">
        <v>0</v>
      </c>
      <c r="Q662" t="s">
        <v>2613</v>
      </c>
      <c r="R662" t="s">
        <v>2690</v>
      </c>
    </row>
    <row r="663" spans="1:18" x14ac:dyDescent="0.25">
      <c r="A663" t="s">
        <v>558</v>
      </c>
      <c r="B663" t="s">
        <v>81</v>
      </c>
      <c r="C663" t="s">
        <v>1522</v>
      </c>
      <c r="D663" s="53" t="s">
        <v>597</v>
      </c>
      <c r="E663" t="s">
        <v>9</v>
      </c>
      <c r="F663" t="s">
        <v>107</v>
      </c>
      <c r="G663" t="s">
        <v>11</v>
      </c>
      <c r="H663" t="s">
        <v>359</v>
      </c>
      <c r="I663">
        <v>6</v>
      </c>
      <c r="J663" t="s">
        <v>598</v>
      </c>
      <c r="K663" t="s">
        <v>2281</v>
      </c>
      <c r="L663" t="str">
        <f t="shared" si="30"/>
        <v>1932I-21FLWPB G4SE0167</v>
      </c>
      <c r="M663" t="s">
        <v>1225</v>
      </c>
      <c r="N663">
        <v>27.235419988</v>
      </c>
      <c r="O663">
        <v>-81.332579999999993</v>
      </c>
      <c r="P663">
        <v>0</v>
      </c>
      <c r="Q663" t="s">
        <v>2613</v>
      </c>
      <c r="R663" t="s">
        <v>2690</v>
      </c>
    </row>
    <row r="664" spans="1:18" x14ac:dyDescent="0.25">
      <c r="A664" t="s">
        <v>558</v>
      </c>
      <c r="B664" t="s">
        <v>81</v>
      </c>
      <c r="C664" t="s">
        <v>1522</v>
      </c>
      <c r="D664" s="53" t="s">
        <v>597</v>
      </c>
      <c r="E664" t="s">
        <v>9</v>
      </c>
      <c r="F664" t="s">
        <v>107</v>
      </c>
      <c r="G664" t="s">
        <v>11</v>
      </c>
      <c r="H664" t="s">
        <v>2842</v>
      </c>
      <c r="I664">
        <v>6</v>
      </c>
      <c r="J664" t="s">
        <v>598</v>
      </c>
      <c r="K664" t="s">
        <v>2281</v>
      </c>
      <c r="L664" t="str">
        <f t="shared" si="30"/>
        <v>1932I-21FLWPB G4SE0167</v>
      </c>
      <c r="M664" t="s">
        <v>1225</v>
      </c>
      <c r="N664">
        <v>27.235419988</v>
      </c>
      <c r="O664">
        <v>-81.332579999999993</v>
      </c>
      <c r="P664">
        <v>0</v>
      </c>
      <c r="Q664" t="s">
        <v>2613</v>
      </c>
      <c r="R664" t="s">
        <v>2690</v>
      </c>
    </row>
    <row r="665" spans="1:18" x14ac:dyDescent="0.25">
      <c r="A665" t="s">
        <v>558</v>
      </c>
      <c r="B665" t="s">
        <v>81</v>
      </c>
      <c r="C665" t="s">
        <v>1522</v>
      </c>
      <c r="D665" s="53" t="s">
        <v>597</v>
      </c>
      <c r="E665" t="s">
        <v>9</v>
      </c>
      <c r="F665" t="s">
        <v>107</v>
      </c>
      <c r="G665" t="s">
        <v>11</v>
      </c>
      <c r="H665" t="s">
        <v>87</v>
      </c>
      <c r="I665">
        <v>6</v>
      </c>
      <c r="J665" t="s">
        <v>598</v>
      </c>
      <c r="K665" t="s">
        <v>2281</v>
      </c>
      <c r="L665" t="str">
        <f t="shared" si="30"/>
        <v>1932I-21FLWPB G4SE0167</v>
      </c>
      <c r="M665" t="s">
        <v>1225</v>
      </c>
      <c r="N665">
        <v>27.235419988</v>
      </c>
      <c r="O665">
        <v>-81.332579999999993</v>
      </c>
      <c r="P665">
        <v>0</v>
      </c>
      <c r="Q665" t="s">
        <v>2613</v>
      </c>
      <c r="R665" t="s">
        <v>2690</v>
      </c>
    </row>
    <row r="666" spans="1:18" x14ac:dyDescent="0.25">
      <c r="A666" t="s">
        <v>558</v>
      </c>
      <c r="B666" t="s">
        <v>81</v>
      </c>
      <c r="C666" t="s">
        <v>1522</v>
      </c>
      <c r="D666" s="53" t="s">
        <v>597</v>
      </c>
      <c r="E666" t="s">
        <v>9</v>
      </c>
      <c r="F666" t="s">
        <v>107</v>
      </c>
      <c r="G666" t="s">
        <v>11</v>
      </c>
      <c r="H666" t="s">
        <v>88</v>
      </c>
      <c r="I666">
        <v>6</v>
      </c>
      <c r="J666" t="s">
        <v>598</v>
      </c>
      <c r="K666" t="s">
        <v>2281</v>
      </c>
      <c r="L666" t="str">
        <f t="shared" si="30"/>
        <v>1932I-21FLWPB G4SE0167</v>
      </c>
      <c r="M666" t="s">
        <v>1225</v>
      </c>
      <c r="N666">
        <v>27.235419988</v>
      </c>
      <c r="O666">
        <v>-81.332579999999993</v>
      </c>
      <c r="P666">
        <v>0</v>
      </c>
      <c r="Q666" t="s">
        <v>2613</v>
      </c>
      <c r="R666" t="s">
        <v>2690</v>
      </c>
    </row>
    <row r="667" spans="1:18" x14ac:dyDescent="0.25">
      <c r="A667" t="s">
        <v>558</v>
      </c>
      <c r="B667" t="s">
        <v>81</v>
      </c>
      <c r="C667" t="s">
        <v>1522</v>
      </c>
      <c r="D667" s="53" t="s">
        <v>597</v>
      </c>
      <c r="E667" t="s">
        <v>9</v>
      </c>
      <c r="F667" t="s">
        <v>107</v>
      </c>
      <c r="G667" t="s">
        <v>11</v>
      </c>
      <c r="H667" t="s">
        <v>86</v>
      </c>
      <c r="I667">
        <v>6</v>
      </c>
      <c r="J667" t="s">
        <v>598</v>
      </c>
      <c r="K667" t="s">
        <v>2281</v>
      </c>
      <c r="L667" t="str">
        <f t="shared" si="30"/>
        <v>1932I-21FLWPB G4SE0167</v>
      </c>
      <c r="M667" t="s">
        <v>1225</v>
      </c>
      <c r="N667">
        <v>27.235419988</v>
      </c>
      <c r="O667">
        <v>-81.332579999999993</v>
      </c>
      <c r="P667">
        <v>0</v>
      </c>
      <c r="Q667" t="s">
        <v>2613</v>
      </c>
      <c r="R667" t="s">
        <v>2690</v>
      </c>
    </row>
    <row r="668" spans="1:18" x14ac:dyDescent="0.25">
      <c r="A668" t="s">
        <v>558</v>
      </c>
      <c r="B668" t="s">
        <v>81</v>
      </c>
      <c r="C668" t="s">
        <v>1522</v>
      </c>
      <c r="D668" s="53" t="s">
        <v>597</v>
      </c>
      <c r="E668" t="s">
        <v>9</v>
      </c>
      <c r="F668" t="s">
        <v>107</v>
      </c>
      <c r="G668" t="s">
        <v>11</v>
      </c>
      <c r="H668" t="s">
        <v>85</v>
      </c>
      <c r="I668">
        <v>6</v>
      </c>
      <c r="J668" t="s">
        <v>598</v>
      </c>
      <c r="K668" t="s">
        <v>2281</v>
      </c>
      <c r="L668" t="str">
        <f t="shared" si="29"/>
        <v>1932I-21FLWPB G4SE0167</v>
      </c>
      <c r="M668" t="s">
        <v>1225</v>
      </c>
      <c r="N668">
        <v>27.235419988</v>
      </c>
      <c r="O668">
        <v>-81.332579999999993</v>
      </c>
      <c r="P668">
        <v>0</v>
      </c>
      <c r="Q668" t="s">
        <v>2613</v>
      </c>
      <c r="R668" t="s">
        <v>2690</v>
      </c>
    </row>
    <row r="669" spans="1:18" x14ac:dyDescent="0.25">
      <c r="A669" t="s">
        <v>558</v>
      </c>
      <c r="B669" t="s">
        <v>81</v>
      </c>
      <c r="C669" t="s">
        <v>1523</v>
      </c>
      <c r="D669" s="53" t="s">
        <v>599</v>
      </c>
      <c r="E669" t="s">
        <v>9</v>
      </c>
      <c r="F669" t="s">
        <v>107</v>
      </c>
      <c r="G669" t="s">
        <v>11</v>
      </c>
      <c r="H669" t="s">
        <v>85</v>
      </c>
      <c r="I669">
        <v>6</v>
      </c>
      <c r="J669" t="s">
        <v>600</v>
      </c>
      <c r="K669" t="s">
        <v>2282</v>
      </c>
      <c r="L669" t="str">
        <f t="shared" si="29"/>
        <v>1932N-21FLFTM 26010744FTM</v>
      </c>
      <c r="M669" t="s">
        <v>1225</v>
      </c>
      <c r="N669">
        <v>27.2524722</v>
      </c>
      <c r="O669">
        <v>-81.342361100000005</v>
      </c>
      <c r="P669">
        <v>0</v>
      </c>
      <c r="Q669" t="s">
        <v>2614</v>
      </c>
      <c r="R669" t="s">
        <v>2690</v>
      </c>
    </row>
    <row r="670" spans="1:18" x14ac:dyDescent="0.25">
      <c r="A670" t="s">
        <v>558</v>
      </c>
      <c r="B670" t="s">
        <v>81</v>
      </c>
      <c r="C670" t="s">
        <v>1524</v>
      </c>
      <c r="D670" s="53" t="s">
        <v>601</v>
      </c>
      <c r="E670" t="s">
        <v>9</v>
      </c>
      <c r="F670" t="s">
        <v>107</v>
      </c>
      <c r="G670" t="s">
        <v>11</v>
      </c>
      <c r="H670" t="s">
        <v>85</v>
      </c>
      <c r="I670">
        <v>6</v>
      </c>
      <c r="J670" t="s">
        <v>602</v>
      </c>
      <c r="K670" t="s">
        <v>2283</v>
      </c>
      <c r="L670" t="str">
        <f t="shared" si="29"/>
        <v>1938C-21FLWPB G4SE0163</v>
      </c>
      <c r="M670" t="s">
        <v>1225</v>
      </c>
      <c r="N670">
        <v>27.242570998000001</v>
      </c>
      <c r="O670">
        <v>-81.364253230000003</v>
      </c>
      <c r="P670">
        <v>0</v>
      </c>
      <c r="Q670" t="s">
        <v>2613</v>
      </c>
      <c r="R670" t="s">
        <v>2690</v>
      </c>
    </row>
    <row r="671" spans="1:18" x14ac:dyDescent="0.25">
      <c r="A671" t="s">
        <v>558</v>
      </c>
      <c r="B671" t="s">
        <v>81</v>
      </c>
      <c r="C671" t="s">
        <v>1525</v>
      </c>
      <c r="D671" s="53" t="s">
        <v>603</v>
      </c>
      <c r="E671" t="s">
        <v>9</v>
      </c>
      <c r="F671" t="s">
        <v>107</v>
      </c>
      <c r="G671" t="s">
        <v>11</v>
      </c>
      <c r="H671" t="s">
        <v>85</v>
      </c>
      <c r="I671">
        <v>6</v>
      </c>
      <c r="J671" t="s">
        <v>604</v>
      </c>
      <c r="K671" t="s">
        <v>2284</v>
      </c>
      <c r="L671" t="str">
        <f t="shared" si="29"/>
        <v>1938D-21FLWPB G4SE0164</v>
      </c>
      <c r="M671" t="s">
        <v>1225</v>
      </c>
      <c r="N671">
        <v>27.337499978</v>
      </c>
      <c r="O671">
        <v>-81.427499999999995</v>
      </c>
      <c r="P671">
        <v>0</v>
      </c>
      <c r="Q671" t="s">
        <v>2613</v>
      </c>
      <c r="R671" t="s">
        <v>2690</v>
      </c>
    </row>
    <row r="672" spans="1:18" x14ac:dyDescent="0.25">
      <c r="A672" t="s">
        <v>558</v>
      </c>
      <c r="B672" t="s">
        <v>81</v>
      </c>
      <c r="C672" t="s">
        <v>1526</v>
      </c>
      <c r="D672" s="53" t="s">
        <v>605</v>
      </c>
      <c r="E672" t="s">
        <v>9</v>
      </c>
      <c r="F672" t="s">
        <v>107</v>
      </c>
      <c r="G672" t="s">
        <v>11</v>
      </c>
      <c r="H672" t="s">
        <v>85</v>
      </c>
      <c r="I672">
        <v>6</v>
      </c>
      <c r="J672" t="s">
        <v>606</v>
      </c>
      <c r="K672" t="s">
        <v>2285</v>
      </c>
      <c r="L672" t="str">
        <f t="shared" si="29"/>
        <v>1938G-21FLWPB G4SE0165</v>
      </c>
      <c r="M672" t="s">
        <v>1225</v>
      </c>
      <c r="N672">
        <v>27.339479978</v>
      </c>
      <c r="O672">
        <v>-81.405829999999995</v>
      </c>
      <c r="P672">
        <v>0</v>
      </c>
      <c r="Q672" t="s">
        <v>2613</v>
      </c>
      <c r="R672" t="s">
        <v>2690</v>
      </c>
    </row>
    <row r="673" spans="1:18" x14ac:dyDescent="0.25">
      <c r="A673" t="s">
        <v>558</v>
      </c>
      <c r="B673" t="s">
        <v>81</v>
      </c>
      <c r="C673" t="s">
        <v>1527</v>
      </c>
      <c r="D673" s="53" t="s">
        <v>607</v>
      </c>
      <c r="E673" t="s">
        <v>9</v>
      </c>
      <c r="F673" t="s">
        <v>107</v>
      </c>
      <c r="G673" t="s">
        <v>11</v>
      </c>
      <c r="H673" t="s">
        <v>85</v>
      </c>
      <c r="I673">
        <v>6</v>
      </c>
      <c r="J673" t="s">
        <v>608</v>
      </c>
      <c r="K673" t="s">
        <v>2286</v>
      </c>
      <c r="L673" t="str">
        <f t="shared" si="29"/>
        <v>3201C-21FLWPB G4SE0168</v>
      </c>
      <c r="M673" t="s">
        <v>1225</v>
      </c>
      <c r="N673">
        <v>27.298442988000001</v>
      </c>
      <c r="O673">
        <v>-81.435377000000003</v>
      </c>
      <c r="P673">
        <v>0</v>
      </c>
      <c r="Q673" t="s">
        <v>2613</v>
      </c>
      <c r="R673" t="s">
        <v>2690</v>
      </c>
    </row>
    <row r="674" spans="1:18" x14ac:dyDescent="0.25">
      <c r="A674" t="s">
        <v>558</v>
      </c>
      <c r="B674" t="s">
        <v>81</v>
      </c>
      <c r="C674" t="s">
        <v>1528</v>
      </c>
      <c r="D674" s="53" t="s">
        <v>609</v>
      </c>
      <c r="E674" t="s">
        <v>9</v>
      </c>
      <c r="F674" t="s">
        <v>107</v>
      </c>
      <c r="G674" t="s">
        <v>11</v>
      </c>
      <c r="H674" t="s">
        <v>92</v>
      </c>
      <c r="I674">
        <v>6</v>
      </c>
      <c r="J674" t="s">
        <v>610</v>
      </c>
      <c r="K674" t="s">
        <v>2287</v>
      </c>
      <c r="L674" t="str">
        <f t="shared" ref="L674:L680" si="31">_xlfn.CONCAT(D674:E674,J674)</f>
        <v>3245B-21FLWPB G3SE0043</v>
      </c>
      <c r="M674" t="s">
        <v>1227</v>
      </c>
      <c r="N674">
        <v>26.649401001000001</v>
      </c>
      <c r="O674">
        <v>-80.073340999999999</v>
      </c>
      <c r="P674">
        <v>0</v>
      </c>
      <c r="Q674" t="s">
        <v>2613</v>
      </c>
      <c r="R674" t="s">
        <v>2689</v>
      </c>
    </row>
    <row r="675" spans="1:18" x14ac:dyDescent="0.25">
      <c r="A675" t="s">
        <v>558</v>
      </c>
      <c r="B675" t="s">
        <v>81</v>
      </c>
      <c r="C675" t="s">
        <v>1528</v>
      </c>
      <c r="D675" s="53" t="s">
        <v>609</v>
      </c>
      <c r="E675" t="s">
        <v>9</v>
      </c>
      <c r="F675" t="s">
        <v>107</v>
      </c>
      <c r="G675" t="s">
        <v>11</v>
      </c>
      <c r="H675" t="s">
        <v>358</v>
      </c>
      <c r="I675">
        <v>6</v>
      </c>
      <c r="J675" t="s">
        <v>610</v>
      </c>
      <c r="K675" t="s">
        <v>2287</v>
      </c>
      <c r="L675" t="str">
        <f t="shared" si="31"/>
        <v>3245B-21FLWPB G3SE0043</v>
      </c>
      <c r="M675" t="s">
        <v>1227</v>
      </c>
      <c r="N675">
        <v>26.649401001000001</v>
      </c>
      <c r="O675">
        <v>-80.073340999999999</v>
      </c>
      <c r="P675">
        <v>0</v>
      </c>
      <c r="Q675" t="s">
        <v>2613</v>
      </c>
      <c r="R675" t="s">
        <v>2689</v>
      </c>
    </row>
    <row r="676" spans="1:18" x14ac:dyDescent="0.25">
      <c r="A676" t="s">
        <v>558</v>
      </c>
      <c r="B676" t="s">
        <v>81</v>
      </c>
      <c r="C676" t="s">
        <v>1528</v>
      </c>
      <c r="D676" s="53" t="s">
        <v>609</v>
      </c>
      <c r="E676" t="s">
        <v>9</v>
      </c>
      <c r="F676" t="s">
        <v>107</v>
      </c>
      <c r="G676" t="s">
        <v>11</v>
      </c>
      <c r="H676" t="s">
        <v>359</v>
      </c>
      <c r="I676">
        <v>6</v>
      </c>
      <c r="J676" t="s">
        <v>610</v>
      </c>
      <c r="K676" t="s">
        <v>2287</v>
      </c>
      <c r="L676" t="str">
        <f t="shared" si="31"/>
        <v>3245B-21FLWPB G3SE0043</v>
      </c>
      <c r="M676" t="s">
        <v>1227</v>
      </c>
      <c r="N676">
        <v>26.649401001000001</v>
      </c>
      <c r="O676">
        <v>-80.073340999999999</v>
      </c>
      <c r="P676">
        <v>0</v>
      </c>
      <c r="Q676" t="s">
        <v>2613</v>
      </c>
      <c r="R676" t="s">
        <v>2689</v>
      </c>
    </row>
    <row r="677" spans="1:18" x14ac:dyDescent="0.25">
      <c r="A677" t="s">
        <v>558</v>
      </c>
      <c r="B677" t="s">
        <v>81</v>
      </c>
      <c r="C677" t="s">
        <v>1528</v>
      </c>
      <c r="D677" s="53" t="s">
        <v>609</v>
      </c>
      <c r="E677" t="s">
        <v>9</v>
      </c>
      <c r="F677" t="s">
        <v>107</v>
      </c>
      <c r="G677" t="s">
        <v>11</v>
      </c>
      <c r="H677" t="s">
        <v>2842</v>
      </c>
      <c r="I677">
        <v>6</v>
      </c>
      <c r="J677" t="s">
        <v>610</v>
      </c>
      <c r="K677" t="s">
        <v>2287</v>
      </c>
      <c r="L677" t="str">
        <f t="shared" si="31"/>
        <v>3245B-21FLWPB G3SE0043</v>
      </c>
      <c r="M677" t="s">
        <v>1227</v>
      </c>
      <c r="N677">
        <v>26.649401001000001</v>
      </c>
      <c r="O677">
        <v>-80.073340999999999</v>
      </c>
      <c r="P677">
        <v>0</v>
      </c>
      <c r="Q677" t="s">
        <v>2613</v>
      </c>
      <c r="R677" t="s">
        <v>2689</v>
      </c>
    </row>
    <row r="678" spans="1:18" x14ac:dyDescent="0.25">
      <c r="A678" t="s">
        <v>558</v>
      </c>
      <c r="B678" t="s">
        <v>81</v>
      </c>
      <c r="C678" t="s">
        <v>1528</v>
      </c>
      <c r="D678" s="53" t="s">
        <v>609</v>
      </c>
      <c r="E678" t="s">
        <v>9</v>
      </c>
      <c r="F678" t="s">
        <v>107</v>
      </c>
      <c r="G678" t="s">
        <v>11</v>
      </c>
      <c r="H678" t="s">
        <v>87</v>
      </c>
      <c r="I678">
        <v>6</v>
      </c>
      <c r="J678" t="s">
        <v>610</v>
      </c>
      <c r="K678" t="s">
        <v>2287</v>
      </c>
      <c r="L678" t="str">
        <f t="shared" si="31"/>
        <v>3245B-21FLWPB G3SE0043</v>
      </c>
      <c r="M678" t="s">
        <v>1227</v>
      </c>
      <c r="N678">
        <v>26.649401001000001</v>
      </c>
      <c r="O678">
        <v>-80.073340999999999</v>
      </c>
      <c r="P678">
        <v>0</v>
      </c>
      <c r="Q678" t="s">
        <v>2613</v>
      </c>
      <c r="R678" t="s">
        <v>2689</v>
      </c>
    </row>
    <row r="679" spans="1:18" x14ac:dyDescent="0.25">
      <c r="A679" t="s">
        <v>558</v>
      </c>
      <c r="B679" t="s">
        <v>81</v>
      </c>
      <c r="C679" t="s">
        <v>1528</v>
      </c>
      <c r="D679" s="53" t="s">
        <v>609</v>
      </c>
      <c r="E679" t="s">
        <v>9</v>
      </c>
      <c r="F679" t="s">
        <v>107</v>
      </c>
      <c r="G679" t="s">
        <v>11</v>
      </c>
      <c r="H679" t="s">
        <v>88</v>
      </c>
      <c r="I679">
        <v>6</v>
      </c>
      <c r="J679" t="s">
        <v>610</v>
      </c>
      <c r="K679" t="s">
        <v>2287</v>
      </c>
      <c r="L679" t="str">
        <f t="shared" si="31"/>
        <v>3245B-21FLWPB G3SE0043</v>
      </c>
      <c r="M679" t="s">
        <v>1227</v>
      </c>
      <c r="N679">
        <v>26.649401001000001</v>
      </c>
      <c r="O679">
        <v>-80.073340999999999</v>
      </c>
      <c r="P679">
        <v>0</v>
      </c>
      <c r="Q679" t="s">
        <v>2613</v>
      </c>
      <c r="R679" t="s">
        <v>2689</v>
      </c>
    </row>
    <row r="680" spans="1:18" x14ac:dyDescent="0.25">
      <c r="A680" t="s">
        <v>558</v>
      </c>
      <c r="B680" t="s">
        <v>81</v>
      </c>
      <c r="C680" t="s">
        <v>1528</v>
      </c>
      <c r="D680" s="53" t="s">
        <v>609</v>
      </c>
      <c r="E680" t="s">
        <v>9</v>
      </c>
      <c r="F680" t="s">
        <v>107</v>
      </c>
      <c r="G680" t="s">
        <v>11</v>
      </c>
      <c r="H680" t="s">
        <v>86</v>
      </c>
      <c r="I680">
        <v>6</v>
      </c>
      <c r="J680" t="s">
        <v>610</v>
      </c>
      <c r="K680" t="s">
        <v>2287</v>
      </c>
      <c r="L680" t="str">
        <f t="shared" si="31"/>
        <v>3245B-21FLWPB G3SE0043</v>
      </c>
      <c r="M680" t="s">
        <v>1227</v>
      </c>
      <c r="N680">
        <v>26.649401001000001</v>
      </c>
      <c r="O680">
        <v>-80.073340999999999</v>
      </c>
      <c r="P680">
        <v>0</v>
      </c>
      <c r="Q680" t="s">
        <v>2613</v>
      </c>
      <c r="R680" t="s">
        <v>2689</v>
      </c>
    </row>
    <row r="681" spans="1:18" x14ac:dyDescent="0.25">
      <c r="A681" t="s">
        <v>558</v>
      </c>
      <c r="B681" t="s">
        <v>81</v>
      </c>
      <c r="C681" t="s">
        <v>1528</v>
      </c>
      <c r="D681" s="53" t="s">
        <v>609</v>
      </c>
      <c r="E681" t="s">
        <v>9</v>
      </c>
      <c r="F681" t="s">
        <v>107</v>
      </c>
      <c r="G681" t="s">
        <v>11</v>
      </c>
      <c r="H681" t="s">
        <v>85</v>
      </c>
      <c r="I681">
        <v>6</v>
      </c>
      <c r="J681" t="s">
        <v>610</v>
      </c>
      <c r="K681" t="s">
        <v>2287</v>
      </c>
      <c r="L681" t="str">
        <f t="shared" si="29"/>
        <v>3245B-21FLWPB G3SE0043</v>
      </c>
      <c r="M681" t="s">
        <v>1227</v>
      </c>
      <c r="N681">
        <v>26.649401001000001</v>
      </c>
      <c r="O681">
        <v>-80.073340999999999</v>
      </c>
      <c r="P681">
        <v>0</v>
      </c>
      <c r="Q681" t="s">
        <v>2613</v>
      </c>
      <c r="R681" t="s">
        <v>2689</v>
      </c>
    </row>
    <row r="682" spans="1:18" x14ac:dyDescent="0.25">
      <c r="A682" t="s">
        <v>80</v>
      </c>
      <c r="B682" t="s">
        <v>81</v>
      </c>
      <c r="C682" t="s">
        <v>1529</v>
      </c>
      <c r="D682" s="53" t="s">
        <v>613</v>
      </c>
      <c r="E682" t="s">
        <v>9</v>
      </c>
      <c r="F682" t="s">
        <v>10</v>
      </c>
      <c r="G682" t="s">
        <v>11</v>
      </c>
      <c r="H682" t="s">
        <v>73</v>
      </c>
      <c r="I682">
        <v>6</v>
      </c>
      <c r="J682" t="s">
        <v>2837</v>
      </c>
      <c r="K682" t="s">
        <v>2837</v>
      </c>
      <c r="L682" t="str">
        <f t="shared" si="29"/>
        <v>3095-N28.042872,W-80.633939</v>
      </c>
      <c r="M682" t="s">
        <v>1196</v>
      </c>
      <c r="N682">
        <v>28.042871999999999</v>
      </c>
      <c r="O682">
        <v>-80.633938999999998</v>
      </c>
      <c r="P682">
        <v>0</v>
      </c>
      <c r="Q682" t="s">
        <v>2614</v>
      </c>
      <c r="R682" t="s">
        <v>2688</v>
      </c>
    </row>
    <row r="683" spans="1:18" x14ac:dyDescent="0.25">
      <c r="A683" t="s">
        <v>80</v>
      </c>
      <c r="B683" t="s">
        <v>81</v>
      </c>
      <c r="C683" t="s">
        <v>1529</v>
      </c>
      <c r="D683" s="53" t="s">
        <v>613</v>
      </c>
      <c r="E683" t="s">
        <v>9</v>
      </c>
      <c r="F683" t="s">
        <v>10</v>
      </c>
      <c r="G683" t="s">
        <v>11</v>
      </c>
      <c r="H683" t="s">
        <v>91</v>
      </c>
      <c r="I683">
        <v>6</v>
      </c>
      <c r="J683" t="s">
        <v>2837</v>
      </c>
      <c r="K683" t="s">
        <v>2837</v>
      </c>
      <c r="L683" t="str">
        <f t="shared" si="29"/>
        <v>3095-N28.042872,W-80.633939</v>
      </c>
      <c r="M683" t="s">
        <v>1196</v>
      </c>
      <c r="N683">
        <v>28.042871999999999</v>
      </c>
      <c r="O683">
        <v>-80.633938999999998</v>
      </c>
      <c r="P683">
        <v>0</v>
      </c>
      <c r="Q683" t="s">
        <v>2614</v>
      </c>
      <c r="R683" t="s">
        <v>2688</v>
      </c>
    </row>
    <row r="684" spans="1:18" x14ac:dyDescent="0.25">
      <c r="A684" t="s">
        <v>80</v>
      </c>
      <c r="B684" t="s">
        <v>81</v>
      </c>
      <c r="C684" t="s">
        <v>1529</v>
      </c>
      <c r="D684" s="53" t="s">
        <v>613</v>
      </c>
      <c r="E684" t="s">
        <v>9</v>
      </c>
      <c r="F684" t="s">
        <v>10</v>
      </c>
      <c r="G684" t="s">
        <v>11</v>
      </c>
      <c r="H684" t="s">
        <v>85</v>
      </c>
      <c r="I684">
        <v>6</v>
      </c>
      <c r="J684" t="s">
        <v>2837</v>
      </c>
      <c r="K684" t="s">
        <v>2837</v>
      </c>
      <c r="L684" t="str">
        <f t="shared" si="29"/>
        <v>3095-N28.042872,W-80.633939</v>
      </c>
      <c r="M684" t="s">
        <v>1196</v>
      </c>
      <c r="N684">
        <v>28.042871999999999</v>
      </c>
      <c r="O684">
        <v>-80.633938999999998</v>
      </c>
      <c r="P684">
        <v>0</v>
      </c>
      <c r="Q684" t="s">
        <v>2614</v>
      </c>
      <c r="R684" t="s">
        <v>2688</v>
      </c>
    </row>
    <row r="685" spans="1:18" x14ac:dyDescent="0.25">
      <c r="A685" t="s">
        <v>80</v>
      </c>
      <c r="B685" t="s">
        <v>81</v>
      </c>
      <c r="C685" t="s">
        <v>1529</v>
      </c>
      <c r="D685" s="53" t="s">
        <v>613</v>
      </c>
      <c r="E685" t="s">
        <v>9</v>
      </c>
      <c r="F685" t="s">
        <v>10</v>
      </c>
      <c r="G685" t="s">
        <v>11</v>
      </c>
      <c r="H685" t="s">
        <v>92</v>
      </c>
      <c r="I685">
        <v>6</v>
      </c>
      <c r="J685" t="s">
        <v>2837</v>
      </c>
      <c r="K685" t="s">
        <v>2837</v>
      </c>
      <c r="L685" t="str">
        <f t="shared" si="29"/>
        <v>3095-N28.042872,W-80.633939</v>
      </c>
      <c r="M685" t="s">
        <v>1196</v>
      </c>
      <c r="N685">
        <v>28.042871999999999</v>
      </c>
      <c r="O685">
        <v>-80.633938999999998</v>
      </c>
      <c r="P685">
        <v>0</v>
      </c>
      <c r="Q685" t="s">
        <v>2614</v>
      </c>
      <c r="R685" t="s">
        <v>2688</v>
      </c>
    </row>
    <row r="686" spans="1:18" x14ac:dyDescent="0.25">
      <c r="A686" t="s">
        <v>558</v>
      </c>
      <c r="B686" t="s">
        <v>81</v>
      </c>
      <c r="C686" t="s">
        <v>1530</v>
      </c>
      <c r="D686" s="53" t="s">
        <v>614</v>
      </c>
      <c r="E686" t="s">
        <v>9</v>
      </c>
      <c r="F686" t="s">
        <v>10</v>
      </c>
      <c r="G686" t="s">
        <v>11</v>
      </c>
      <c r="H686" t="s">
        <v>73</v>
      </c>
      <c r="I686">
        <v>6</v>
      </c>
      <c r="J686" t="s">
        <v>615</v>
      </c>
      <c r="K686" t="s">
        <v>615</v>
      </c>
      <c r="L686" t="str">
        <f t="shared" si="29"/>
        <v>3096-28.023722, -80.59938</v>
      </c>
      <c r="M686" t="s">
        <v>1196</v>
      </c>
      <c r="N686">
        <v>28.023721999999999</v>
      </c>
      <c r="O686">
        <v>-80.599379999999996</v>
      </c>
      <c r="P686">
        <v>0</v>
      </c>
      <c r="Q686" t="s">
        <v>2614</v>
      </c>
      <c r="R686" t="s">
        <v>2688</v>
      </c>
    </row>
    <row r="687" spans="1:18" x14ac:dyDescent="0.25">
      <c r="A687" t="s">
        <v>558</v>
      </c>
      <c r="B687" t="s">
        <v>81</v>
      </c>
      <c r="C687" t="s">
        <v>1530</v>
      </c>
      <c r="D687" s="53" t="s">
        <v>614</v>
      </c>
      <c r="E687" t="s">
        <v>9</v>
      </c>
      <c r="F687" t="s">
        <v>10</v>
      </c>
      <c r="G687" t="s">
        <v>11</v>
      </c>
      <c r="H687" t="s">
        <v>91</v>
      </c>
      <c r="I687">
        <v>6</v>
      </c>
      <c r="J687" t="s">
        <v>615</v>
      </c>
      <c r="K687" t="s">
        <v>615</v>
      </c>
      <c r="L687" t="str">
        <f t="shared" si="29"/>
        <v>3096-28.023722, -80.59938</v>
      </c>
      <c r="M687" t="s">
        <v>1196</v>
      </c>
      <c r="N687">
        <v>28.023721999999999</v>
      </c>
      <c r="O687">
        <v>-80.599379999999996</v>
      </c>
      <c r="P687">
        <v>0</v>
      </c>
      <c r="Q687" t="s">
        <v>2614</v>
      </c>
      <c r="R687" t="s">
        <v>2688</v>
      </c>
    </row>
    <row r="688" spans="1:18" x14ac:dyDescent="0.25">
      <c r="A688" t="s">
        <v>558</v>
      </c>
      <c r="B688" t="s">
        <v>81</v>
      </c>
      <c r="C688" t="s">
        <v>1530</v>
      </c>
      <c r="D688" s="53" t="s">
        <v>614</v>
      </c>
      <c r="E688" t="s">
        <v>9</v>
      </c>
      <c r="F688" t="s">
        <v>10</v>
      </c>
      <c r="G688" t="s">
        <v>11</v>
      </c>
      <c r="H688" t="s">
        <v>85</v>
      </c>
      <c r="I688">
        <v>6</v>
      </c>
      <c r="J688" t="s">
        <v>615</v>
      </c>
      <c r="K688" t="s">
        <v>615</v>
      </c>
      <c r="L688" t="str">
        <f t="shared" si="29"/>
        <v>3096-28.023722, -80.59938</v>
      </c>
      <c r="M688" t="s">
        <v>1196</v>
      </c>
      <c r="N688">
        <v>28.023721999999999</v>
      </c>
      <c r="O688">
        <v>-80.599379999999996</v>
      </c>
      <c r="P688">
        <v>0</v>
      </c>
      <c r="Q688" t="s">
        <v>2614</v>
      </c>
      <c r="R688" t="s">
        <v>2688</v>
      </c>
    </row>
    <row r="689" spans="1:18" x14ac:dyDescent="0.25">
      <c r="A689" t="s">
        <v>558</v>
      </c>
      <c r="B689" t="s">
        <v>81</v>
      </c>
      <c r="C689" t="s">
        <v>1530</v>
      </c>
      <c r="D689" s="53" t="s">
        <v>614</v>
      </c>
      <c r="E689" t="s">
        <v>9</v>
      </c>
      <c r="F689" t="s">
        <v>10</v>
      </c>
      <c r="G689" t="s">
        <v>11</v>
      </c>
      <c r="H689" t="s">
        <v>92</v>
      </c>
      <c r="I689">
        <v>6</v>
      </c>
      <c r="J689" t="s">
        <v>615</v>
      </c>
      <c r="K689" t="s">
        <v>615</v>
      </c>
      <c r="L689" t="str">
        <f t="shared" si="29"/>
        <v>3096-28.023722, -80.59938</v>
      </c>
      <c r="M689" t="s">
        <v>1196</v>
      </c>
      <c r="N689">
        <v>28.023721999999999</v>
      </c>
      <c r="O689">
        <v>-80.599379999999996</v>
      </c>
      <c r="P689">
        <v>0</v>
      </c>
      <c r="Q689" t="s">
        <v>2614</v>
      </c>
      <c r="R689" t="s">
        <v>2688</v>
      </c>
    </row>
    <row r="690" spans="1:18" x14ac:dyDescent="0.25">
      <c r="A690" t="s">
        <v>558</v>
      </c>
      <c r="B690" t="s">
        <v>81</v>
      </c>
      <c r="C690" t="s">
        <v>1531</v>
      </c>
      <c r="D690" s="53" t="s">
        <v>616</v>
      </c>
      <c r="E690" t="s">
        <v>9</v>
      </c>
      <c r="F690" t="s">
        <v>10</v>
      </c>
      <c r="G690" t="s">
        <v>11</v>
      </c>
      <c r="H690" t="s">
        <v>73</v>
      </c>
      <c r="I690">
        <v>6</v>
      </c>
      <c r="J690" t="s">
        <v>2649</v>
      </c>
      <c r="K690" t="s">
        <v>2825</v>
      </c>
      <c r="L690" t="s">
        <v>2825</v>
      </c>
      <c r="M690" t="s">
        <v>1196</v>
      </c>
      <c r="N690">
        <v>28.036059000000002</v>
      </c>
      <c r="O690">
        <v>-80.609461999999994</v>
      </c>
      <c r="P690">
        <v>0</v>
      </c>
      <c r="Q690" t="s">
        <v>2614</v>
      </c>
      <c r="R690" t="s">
        <v>2688</v>
      </c>
    </row>
    <row r="691" spans="1:18" x14ac:dyDescent="0.25">
      <c r="A691" t="s">
        <v>558</v>
      </c>
      <c r="B691" t="s">
        <v>81</v>
      </c>
      <c r="C691" t="s">
        <v>1531</v>
      </c>
      <c r="D691" s="53" t="s">
        <v>616</v>
      </c>
      <c r="E691" t="s">
        <v>9</v>
      </c>
      <c r="F691" t="s">
        <v>10</v>
      </c>
      <c r="G691" t="s">
        <v>11</v>
      </c>
      <c r="H691" t="s">
        <v>91</v>
      </c>
      <c r="I691">
        <v>6</v>
      </c>
      <c r="J691" t="s">
        <v>2649</v>
      </c>
      <c r="K691" t="s">
        <v>2825</v>
      </c>
      <c r="L691" t="s">
        <v>2825</v>
      </c>
      <c r="M691" t="s">
        <v>1196</v>
      </c>
      <c r="N691">
        <v>28.036059000000002</v>
      </c>
      <c r="O691">
        <v>-80.609461999999994</v>
      </c>
      <c r="P691">
        <v>0</v>
      </c>
      <c r="Q691" t="s">
        <v>2614</v>
      </c>
      <c r="R691" t="s">
        <v>2688</v>
      </c>
    </row>
    <row r="692" spans="1:18" x14ac:dyDescent="0.25">
      <c r="A692" t="s">
        <v>558</v>
      </c>
      <c r="B692" t="s">
        <v>81</v>
      </c>
      <c r="C692" t="s">
        <v>1531</v>
      </c>
      <c r="D692" s="53" t="s">
        <v>616</v>
      </c>
      <c r="E692" t="s">
        <v>9</v>
      </c>
      <c r="F692" t="s">
        <v>10</v>
      </c>
      <c r="G692" t="s">
        <v>11</v>
      </c>
      <c r="H692" t="s">
        <v>85</v>
      </c>
      <c r="I692">
        <v>6</v>
      </c>
      <c r="J692" t="s">
        <v>2649</v>
      </c>
      <c r="K692" t="s">
        <v>2825</v>
      </c>
      <c r="L692" t="s">
        <v>2825</v>
      </c>
      <c r="M692" t="s">
        <v>1196</v>
      </c>
      <c r="N692">
        <v>28.036059000000002</v>
      </c>
      <c r="O692">
        <v>-80.609461999999994</v>
      </c>
      <c r="P692">
        <v>0</v>
      </c>
      <c r="Q692" t="s">
        <v>2614</v>
      </c>
      <c r="R692" t="s">
        <v>2688</v>
      </c>
    </row>
    <row r="693" spans="1:18" x14ac:dyDescent="0.25">
      <c r="A693" t="s">
        <v>558</v>
      </c>
      <c r="B693" t="s">
        <v>81</v>
      </c>
      <c r="C693" t="s">
        <v>1531</v>
      </c>
      <c r="D693" s="53" t="s">
        <v>616</v>
      </c>
      <c r="E693" t="s">
        <v>9</v>
      </c>
      <c r="F693" t="s">
        <v>10</v>
      </c>
      <c r="G693" t="s">
        <v>11</v>
      </c>
      <c r="H693" t="s">
        <v>92</v>
      </c>
      <c r="I693">
        <v>6</v>
      </c>
      <c r="J693" t="s">
        <v>2649</v>
      </c>
      <c r="K693" t="s">
        <v>2825</v>
      </c>
      <c r="L693" t="s">
        <v>2825</v>
      </c>
      <c r="M693" t="s">
        <v>1196</v>
      </c>
      <c r="N693">
        <v>28.036059000000002</v>
      </c>
      <c r="O693">
        <v>-80.609461999999994</v>
      </c>
      <c r="P693">
        <v>0</v>
      </c>
      <c r="Q693" t="s">
        <v>2614</v>
      </c>
      <c r="R693" t="s">
        <v>2688</v>
      </c>
    </row>
    <row r="694" spans="1:18" x14ac:dyDescent="0.25">
      <c r="A694" t="s">
        <v>558</v>
      </c>
      <c r="B694" t="s">
        <v>81</v>
      </c>
      <c r="C694" t="s">
        <v>1532</v>
      </c>
      <c r="D694" s="53" t="s">
        <v>617</v>
      </c>
      <c r="E694" t="s">
        <v>9</v>
      </c>
      <c r="F694" t="s">
        <v>10</v>
      </c>
      <c r="G694" t="s">
        <v>11</v>
      </c>
      <c r="H694" t="s">
        <v>73</v>
      </c>
      <c r="I694">
        <v>6</v>
      </c>
      <c r="J694" t="s">
        <v>618</v>
      </c>
      <c r="K694" t="s">
        <v>618</v>
      </c>
      <c r="L694" t="str">
        <f t="shared" si="29"/>
        <v>3099-n28.025693, w-80.605654</v>
      </c>
      <c r="M694" t="s">
        <v>1196</v>
      </c>
      <c r="N694">
        <v>28.025693</v>
      </c>
      <c r="O694">
        <v>-80.605654000000001</v>
      </c>
      <c r="P694">
        <v>0</v>
      </c>
      <c r="Q694" t="s">
        <v>2614</v>
      </c>
      <c r="R694" t="s">
        <v>2688</v>
      </c>
    </row>
    <row r="695" spans="1:18" x14ac:dyDescent="0.25">
      <c r="A695" t="s">
        <v>558</v>
      </c>
      <c r="B695" t="s">
        <v>81</v>
      </c>
      <c r="C695" t="s">
        <v>1532</v>
      </c>
      <c r="D695" s="53" t="s">
        <v>617</v>
      </c>
      <c r="E695" t="s">
        <v>9</v>
      </c>
      <c r="F695" t="s">
        <v>10</v>
      </c>
      <c r="G695" t="s">
        <v>11</v>
      </c>
      <c r="H695" t="s">
        <v>91</v>
      </c>
      <c r="I695">
        <v>6</v>
      </c>
      <c r="J695" t="s">
        <v>618</v>
      </c>
      <c r="K695" t="s">
        <v>618</v>
      </c>
      <c r="L695" t="str">
        <f t="shared" si="29"/>
        <v>3099-n28.025693, w-80.605654</v>
      </c>
      <c r="M695" t="s">
        <v>1196</v>
      </c>
      <c r="N695">
        <v>28.025693</v>
      </c>
      <c r="O695">
        <v>-80.605654000000001</v>
      </c>
      <c r="P695">
        <v>0</v>
      </c>
      <c r="Q695" t="s">
        <v>2614</v>
      </c>
      <c r="R695" t="s">
        <v>2688</v>
      </c>
    </row>
    <row r="696" spans="1:18" x14ac:dyDescent="0.25">
      <c r="A696" t="s">
        <v>558</v>
      </c>
      <c r="B696" t="s">
        <v>81</v>
      </c>
      <c r="C696" t="s">
        <v>1532</v>
      </c>
      <c r="D696" s="53" t="s">
        <v>617</v>
      </c>
      <c r="E696" t="s">
        <v>9</v>
      </c>
      <c r="F696" t="s">
        <v>10</v>
      </c>
      <c r="G696" t="s">
        <v>11</v>
      </c>
      <c r="H696" t="s">
        <v>85</v>
      </c>
      <c r="I696">
        <v>6</v>
      </c>
      <c r="J696" t="s">
        <v>618</v>
      </c>
      <c r="K696" t="s">
        <v>618</v>
      </c>
      <c r="L696" t="str">
        <f t="shared" si="29"/>
        <v>3099-n28.025693, w-80.605654</v>
      </c>
      <c r="M696" t="s">
        <v>1196</v>
      </c>
      <c r="N696">
        <v>28.025693</v>
      </c>
      <c r="O696">
        <v>-80.605654000000001</v>
      </c>
      <c r="P696">
        <v>0</v>
      </c>
      <c r="Q696" t="s">
        <v>2614</v>
      </c>
      <c r="R696" t="s">
        <v>2688</v>
      </c>
    </row>
    <row r="697" spans="1:18" x14ac:dyDescent="0.25">
      <c r="A697" t="s">
        <v>558</v>
      </c>
      <c r="B697" t="s">
        <v>81</v>
      </c>
      <c r="C697" t="s">
        <v>1532</v>
      </c>
      <c r="D697" s="53" t="s">
        <v>617</v>
      </c>
      <c r="E697" t="s">
        <v>9</v>
      </c>
      <c r="F697" t="s">
        <v>10</v>
      </c>
      <c r="G697" t="s">
        <v>11</v>
      </c>
      <c r="H697" t="s">
        <v>92</v>
      </c>
      <c r="I697">
        <v>6</v>
      </c>
      <c r="J697" t="s">
        <v>618</v>
      </c>
      <c r="K697" t="s">
        <v>618</v>
      </c>
      <c r="L697" t="str">
        <f t="shared" si="29"/>
        <v>3099-n28.025693, w-80.605654</v>
      </c>
      <c r="M697" t="s">
        <v>1196</v>
      </c>
      <c r="N697">
        <v>28.025693</v>
      </c>
      <c r="O697">
        <v>-80.605654000000001</v>
      </c>
      <c r="P697">
        <v>0</v>
      </c>
      <c r="Q697" t="s">
        <v>2614</v>
      </c>
      <c r="R697" t="s">
        <v>2688</v>
      </c>
    </row>
    <row r="698" spans="1:18" x14ac:dyDescent="0.25">
      <c r="A698" t="s">
        <v>558</v>
      </c>
      <c r="B698" t="s">
        <v>81</v>
      </c>
      <c r="C698" t="s">
        <v>1533</v>
      </c>
      <c r="D698" s="53" t="s">
        <v>619</v>
      </c>
      <c r="E698" t="s">
        <v>9</v>
      </c>
      <c r="F698" t="s">
        <v>10</v>
      </c>
      <c r="G698" t="s">
        <v>11</v>
      </c>
      <c r="H698" t="s">
        <v>73</v>
      </c>
      <c r="I698">
        <v>6</v>
      </c>
      <c r="J698" t="s">
        <v>620</v>
      </c>
      <c r="K698" t="s">
        <v>620</v>
      </c>
      <c r="L698" t="str">
        <f t="shared" si="29"/>
        <v>3106-28.010669, -80.602146</v>
      </c>
      <c r="M698" t="s">
        <v>1196</v>
      </c>
      <c r="N698">
        <v>28.010669</v>
      </c>
      <c r="O698">
        <v>-80.602146000000005</v>
      </c>
      <c r="P698">
        <v>0</v>
      </c>
      <c r="Q698" t="s">
        <v>2614</v>
      </c>
      <c r="R698" t="s">
        <v>2688</v>
      </c>
    </row>
    <row r="699" spans="1:18" x14ac:dyDescent="0.25">
      <c r="A699" t="s">
        <v>558</v>
      </c>
      <c r="B699" t="s">
        <v>81</v>
      </c>
      <c r="C699" t="s">
        <v>1533</v>
      </c>
      <c r="D699" s="53" t="s">
        <v>619</v>
      </c>
      <c r="E699" t="s">
        <v>9</v>
      </c>
      <c r="F699" t="s">
        <v>10</v>
      </c>
      <c r="G699" t="s">
        <v>11</v>
      </c>
      <c r="H699" t="s">
        <v>91</v>
      </c>
      <c r="I699">
        <v>6</v>
      </c>
      <c r="J699" t="s">
        <v>620</v>
      </c>
      <c r="K699" t="s">
        <v>620</v>
      </c>
      <c r="L699" t="str">
        <f t="shared" si="29"/>
        <v>3106-28.010669, -80.602146</v>
      </c>
      <c r="M699" t="s">
        <v>1196</v>
      </c>
      <c r="N699">
        <v>28.010669</v>
      </c>
      <c r="O699">
        <v>-80.602146000000005</v>
      </c>
      <c r="P699">
        <v>0</v>
      </c>
      <c r="Q699" t="s">
        <v>2614</v>
      </c>
      <c r="R699" t="s">
        <v>2688</v>
      </c>
    </row>
    <row r="700" spans="1:18" x14ac:dyDescent="0.25">
      <c r="A700" t="s">
        <v>558</v>
      </c>
      <c r="B700" t="s">
        <v>81</v>
      </c>
      <c r="C700" t="s">
        <v>1533</v>
      </c>
      <c r="D700" s="53" t="s">
        <v>619</v>
      </c>
      <c r="E700" t="s">
        <v>9</v>
      </c>
      <c r="F700" t="s">
        <v>10</v>
      </c>
      <c r="G700" t="s">
        <v>11</v>
      </c>
      <c r="H700" t="s">
        <v>85</v>
      </c>
      <c r="I700">
        <v>6</v>
      </c>
      <c r="J700" t="s">
        <v>620</v>
      </c>
      <c r="K700" t="s">
        <v>620</v>
      </c>
      <c r="L700" t="str">
        <f t="shared" si="29"/>
        <v>3106-28.010669, -80.602146</v>
      </c>
      <c r="M700" t="s">
        <v>1196</v>
      </c>
      <c r="N700">
        <v>28.010669</v>
      </c>
      <c r="O700">
        <v>-80.602146000000005</v>
      </c>
      <c r="P700">
        <v>0</v>
      </c>
      <c r="Q700" t="s">
        <v>2614</v>
      </c>
      <c r="R700" t="s">
        <v>2688</v>
      </c>
    </row>
    <row r="701" spans="1:18" x14ac:dyDescent="0.25">
      <c r="A701" t="s">
        <v>558</v>
      </c>
      <c r="B701" t="s">
        <v>81</v>
      </c>
      <c r="C701" t="s">
        <v>1533</v>
      </c>
      <c r="D701" s="53" t="s">
        <v>619</v>
      </c>
      <c r="E701" t="s">
        <v>9</v>
      </c>
      <c r="F701" t="s">
        <v>10</v>
      </c>
      <c r="G701" t="s">
        <v>11</v>
      </c>
      <c r="H701" t="s">
        <v>92</v>
      </c>
      <c r="I701">
        <v>6</v>
      </c>
      <c r="J701" t="s">
        <v>620</v>
      </c>
      <c r="K701" t="s">
        <v>620</v>
      </c>
      <c r="L701" t="str">
        <f t="shared" si="29"/>
        <v>3106-28.010669, -80.602146</v>
      </c>
      <c r="M701" t="s">
        <v>1196</v>
      </c>
      <c r="N701">
        <v>28.010669</v>
      </c>
      <c r="O701">
        <v>-80.602146000000005</v>
      </c>
      <c r="P701">
        <v>0</v>
      </c>
      <c r="Q701" t="s">
        <v>2614</v>
      </c>
      <c r="R701" t="s">
        <v>2688</v>
      </c>
    </row>
    <row r="702" spans="1:18" x14ac:dyDescent="0.25">
      <c r="A702" t="s">
        <v>558</v>
      </c>
      <c r="B702" t="s">
        <v>81</v>
      </c>
      <c r="C702" t="s">
        <v>1534</v>
      </c>
      <c r="D702" s="53" t="s">
        <v>623</v>
      </c>
      <c r="E702" t="s">
        <v>9</v>
      </c>
      <c r="F702" t="s">
        <v>10</v>
      </c>
      <c r="G702" t="s">
        <v>11</v>
      </c>
      <c r="H702" t="s">
        <v>73</v>
      </c>
      <c r="I702">
        <v>6</v>
      </c>
      <c r="J702" t="s">
        <v>624</v>
      </c>
      <c r="K702" t="s">
        <v>624</v>
      </c>
      <c r="L702" t="str">
        <f t="shared" ref="L702:L765" si="32">_xlfn.CONCAT(D702:E702,J702)</f>
        <v>3119-27.92823, -80.53604</v>
      </c>
      <c r="M702" t="s">
        <v>1196</v>
      </c>
      <c r="N702">
        <v>27.928229999999999</v>
      </c>
      <c r="O702">
        <v>-80.53604</v>
      </c>
      <c r="P702">
        <v>0</v>
      </c>
      <c r="Q702" t="s">
        <v>2614</v>
      </c>
      <c r="R702" t="s">
        <v>2688</v>
      </c>
    </row>
    <row r="703" spans="1:18" x14ac:dyDescent="0.25">
      <c r="A703" t="s">
        <v>558</v>
      </c>
      <c r="B703" t="s">
        <v>81</v>
      </c>
      <c r="C703" t="s">
        <v>1534</v>
      </c>
      <c r="D703" s="53" t="s">
        <v>623</v>
      </c>
      <c r="E703" t="s">
        <v>9</v>
      </c>
      <c r="F703" t="s">
        <v>10</v>
      </c>
      <c r="G703" t="s">
        <v>11</v>
      </c>
      <c r="H703" t="s">
        <v>91</v>
      </c>
      <c r="I703">
        <v>6</v>
      </c>
      <c r="J703" t="s">
        <v>624</v>
      </c>
      <c r="K703" t="s">
        <v>624</v>
      </c>
      <c r="L703" t="str">
        <f t="shared" si="32"/>
        <v>3119-27.92823, -80.53604</v>
      </c>
      <c r="M703" t="s">
        <v>1196</v>
      </c>
      <c r="N703">
        <v>27.928229999999999</v>
      </c>
      <c r="O703">
        <v>-80.53604</v>
      </c>
      <c r="P703">
        <v>0</v>
      </c>
      <c r="Q703" t="s">
        <v>2614</v>
      </c>
      <c r="R703" t="s">
        <v>2688</v>
      </c>
    </row>
    <row r="704" spans="1:18" x14ac:dyDescent="0.25">
      <c r="A704" t="s">
        <v>558</v>
      </c>
      <c r="B704" t="s">
        <v>81</v>
      </c>
      <c r="C704" t="s">
        <v>1534</v>
      </c>
      <c r="D704" s="53" t="s">
        <v>623</v>
      </c>
      <c r="E704" t="s">
        <v>9</v>
      </c>
      <c r="F704" t="s">
        <v>10</v>
      </c>
      <c r="G704" t="s">
        <v>11</v>
      </c>
      <c r="H704" t="s">
        <v>97</v>
      </c>
      <c r="I704">
        <v>6</v>
      </c>
      <c r="J704" t="s">
        <v>624</v>
      </c>
      <c r="K704" t="s">
        <v>624</v>
      </c>
      <c r="L704" t="str">
        <f t="shared" si="32"/>
        <v>3119-27.92823, -80.53604</v>
      </c>
      <c r="M704" t="s">
        <v>1196</v>
      </c>
      <c r="N704">
        <v>27.928229999999999</v>
      </c>
      <c r="O704">
        <v>-80.53604</v>
      </c>
      <c r="P704">
        <v>0</v>
      </c>
      <c r="Q704" t="s">
        <v>2614</v>
      </c>
      <c r="R704" t="s">
        <v>2688</v>
      </c>
    </row>
    <row r="705" spans="1:18" x14ac:dyDescent="0.25">
      <c r="A705" t="s">
        <v>558</v>
      </c>
      <c r="B705" t="s">
        <v>81</v>
      </c>
      <c r="C705" t="s">
        <v>1534</v>
      </c>
      <c r="D705" s="53" t="s">
        <v>623</v>
      </c>
      <c r="E705" t="s">
        <v>9</v>
      </c>
      <c r="F705" t="s">
        <v>10</v>
      </c>
      <c r="G705" t="s">
        <v>11</v>
      </c>
      <c r="H705" t="s">
        <v>85</v>
      </c>
      <c r="I705">
        <v>6</v>
      </c>
      <c r="J705" t="s">
        <v>624</v>
      </c>
      <c r="K705" t="s">
        <v>624</v>
      </c>
      <c r="L705" t="str">
        <f t="shared" si="32"/>
        <v>3119-27.92823, -80.53604</v>
      </c>
      <c r="M705" t="s">
        <v>1196</v>
      </c>
      <c r="N705">
        <v>27.928229999999999</v>
      </c>
      <c r="O705">
        <v>-80.53604</v>
      </c>
      <c r="P705">
        <v>0</v>
      </c>
      <c r="Q705" t="s">
        <v>2614</v>
      </c>
      <c r="R705" t="s">
        <v>2688</v>
      </c>
    </row>
    <row r="706" spans="1:18" x14ac:dyDescent="0.25">
      <c r="A706" t="s">
        <v>558</v>
      </c>
      <c r="B706" t="s">
        <v>81</v>
      </c>
      <c r="C706" t="s">
        <v>1534</v>
      </c>
      <c r="D706" s="53" t="s">
        <v>623</v>
      </c>
      <c r="E706" t="s">
        <v>9</v>
      </c>
      <c r="F706" t="s">
        <v>10</v>
      </c>
      <c r="G706" t="s">
        <v>11</v>
      </c>
      <c r="H706" t="s">
        <v>92</v>
      </c>
      <c r="I706">
        <v>6</v>
      </c>
      <c r="J706" t="s">
        <v>624</v>
      </c>
      <c r="K706" t="s">
        <v>624</v>
      </c>
      <c r="L706" t="str">
        <f t="shared" si="32"/>
        <v>3119-27.92823, -80.53604</v>
      </c>
      <c r="M706" t="s">
        <v>1196</v>
      </c>
      <c r="N706">
        <v>27.928229999999999</v>
      </c>
      <c r="O706">
        <v>-80.53604</v>
      </c>
      <c r="P706">
        <v>0</v>
      </c>
      <c r="Q706" t="s">
        <v>2614</v>
      </c>
      <c r="R706" t="s">
        <v>2688</v>
      </c>
    </row>
    <row r="707" spans="1:18" x14ac:dyDescent="0.25">
      <c r="A707" t="s">
        <v>558</v>
      </c>
      <c r="B707" t="s">
        <v>81</v>
      </c>
      <c r="C707" t="s">
        <v>1535</v>
      </c>
      <c r="D707" s="53" t="s">
        <v>627</v>
      </c>
      <c r="E707" t="s">
        <v>9</v>
      </c>
      <c r="F707" t="s">
        <v>10</v>
      </c>
      <c r="G707" t="s">
        <v>11</v>
      </c>
      <c r="H707" t="s">
        <v>73</v>
      </c>
      <c r="I707">
        <v>6</v>
      </c>
      <c r="J707" t="s">
        <v>628</v>
      </c>
      <c r="K707" t="s">
        <v>628</v>
      </c>
      <c r="L707" t="str">
        <f t="shared" si="32"/>
        <v>3122-27.9093751, -80.5182334</v>
      </c>
      <c r="M707" t="s">
        <v>1196</v>
      </c>
      <c r="N707">
        <v>27.909375099999998</v>
      </c>
      <c r="O707">
        <v>-80.5182334</v>
      </c>
      <c r="P707">
        <v>0</v>
      </c>
      <c r="Q707" t="s">
        <v>2614</v>
      </c>
      <c r="R707" t="s">
        <v>2688</v>
      </c>
    </row>
    <row r="708" spans="1:18" x14ac:dyDescent="0.25">
      <c r="A708" t="s">
        <v>558</v>
      </c>
      <c r="B708" t="s">
        <v>81</v>
      </c>
      <c r="C708" t="s">
        <v>1535</v>
      </c>
      <c r="D708" s="53" t="s">
        <v>627</v>
      </c>
      <c r="E708" t="s">
        <v>9</v>
      </c>
      <c r="F708" t="s">
        <v>10</v>
      </c>
      <c r="G708" t="s">
        <v>11</v>
      </c>
      <c r="H708" t="s">
        <v>91</v>
      </c>
      <c r="I708">
        <v>6</v>
      </c>
      <c r="J708" t="s">
        <v>628</v>
      </c>
      <c r="K708" t="s">
        <v>628</v>
      </c>
      <c r="L708" t="str">
        <f t="shared" si="32"/>
        <v>3122-27.9093751, -80.5182334</v>
      </c>
      <c r="M708" t="s">
        <v>1196</v>
      </c>
      <c r="N708">
        <v>27.909375099999998</v>
      </c>
      <c r="O708">
        <v>-80.5182334</v>
      </c>
      <c r="P708">
        <v>0</v>
      </c>
      <c r="Q708" t="s">
        <v>2614</v>
      </c>
      <c r="R708" t="s">
        <v>2688</v>
      </c>
    </row>
    <row r="709" spans="1:18" x14ac:dyDescent="0.25">
      <c r="A709" t="s">
        <v>558</v>
      </c>
      <c r="B709" t="s">
        <v>81</v>
      </c>
      <c r="C709" t="s">
        <v>1535</v>
      </c>
      <c r="D709" s="53" t="s">
        <v>627</v>
      </c>
      <c r="E709" t="s">
        <v>9</v>
      </c>
      <c r="F709" t="s">
        <v>10</v>
      </c>
      <c r="G709" t="s">
        <v>11</v>
      </c>
      <c r="H709" t="s">
        <v>85</v>
      </c>
      <c r="I709">
        <v>6</v>
      </c>
      <c r="J709" t="s">
        <v>628</v>
      </c>
      <c r="K709" t="s">
        <v>628</v>
      </c>
      <c r="L709" t="str">
        <f t="shared" si="32"/>
        <v>3122-27.9093751, -80.5182334</v>
      </c>
      <c r="M709" t="s">
        <v>1196</v>
      </c>
      <c r="N709">
        <v>27.909375099999998</v>
      </c>
      <c r="O709">
        <v>-80.5182334</v>
      </c>
      <c r="P709">
        <v>0</v>
      </c>
      <c r="Q709" t="s">
        <v>2614</v>
      </c>
      <c r="R709" t="s">
        <v>2688</v>
      </c>
    </row>
    <row r="710" spans="1:18" x14ac:dyDescent="0.25">
      <c r="A710" t="s">
        <v>558</v>
      </c>
      <c r="B710" t="s">
        <v>81</v>
      </c>
      <c r="C710" t="s">
        <v>1535</v>
      </c>
      <c r="D710" s="53" t="s">
        <v>627</v>
      </c>
      <c r="E710" t="s">
        <v>9</v>
      </c>
      <c r="F710" t="s">
        <v>10</v>
      </c>
      <c r="G710" t="s">
        <v>11</v>
      </c>
      <c r="H710" t="s">
        <v>92</v>
      </c>
      <c r="I710">
        <v>6</v>
      </c>
      <c r="J710" t="s">
        <v>628</v>
      </c>
      <c r="K710" t="s">
        <v>628</v>
      </c>
      <c r="L710" t="str">
        <f t="shared" si="32"/>
        <v>3122-27.9093751, -80.5182334</v>
      </c>
      <c r="M710" t="s">
        <v>1196</v>
      </c>
      <c r="N710">
        <v>27.909375099999998</v>
      </c>
      <c r="O710">
        <v>-80.5182334</v>
      </c>
      <c r="P710">
        <v>0</v>
      </c>
      <c r="Q710" t="s">
        <v>2614</v>
      </c>
      <c r="R710" t="s">
        <v>2688</v>
      </c>
    </row>
    <row r="711" spans="1:18" x14ac:dyDescent="0.25">
      <c r="A711" t="s">
        <v>558</v>
      </c>
      <c r="B711" t="s">
        <v>81</v>
      </c>
      <c r="C711" t="s">
        <v>1535</v>
      </c>
      <c r="D711" s="53" t="s">
        <v>629</v>
      </c>
      <c r="E711" t="s">
        <v>9</v>
      </c>
      <c r="F711" t="s">
        <v>10</v>
      </c>
      <c r="G711" t="s">
        <v>11</v>
      </c>
      <c r="H711" t="s">
        <v>73</v>
      </c>
      <c r="I711">
        <v>6</v>
      </c>
      <c r="J711" t="s">
        <v>630</v>
      </c>
      <c r="K711" t="s">
        <v>630</v>
      </c>
      <c r="L711" t="str">
        <f t="shared" si="32"/>
        <v>3123-27.90019, -80.511533</v>
      </c>
      <c r="M711" t="s">
        <v>1196</v>
      </c>
      <c r="N711">
        <v>27.900189999999998</v>
      </c>
      <c r="O711">
        <v>-80.511533</v>
      </c>
      <c r="P711">
        <v>0</v>
      </c>
      <c r="Q711" t="s">
        <v>2614</v>
      </c>
      <c r="R711" t="s">
        <v>2688</v>
      </c>
    </row>
    <row r="712" spans="1:18" x14ac:dyDescent="0.25">
      <c r="A712" t="s">
        <v>558</v>
      </c>
      <c r="B712" t="s">
        <v>81</v>
      </c>
      <c r="C712" t="s">
        <v>1535</v>
      </c>
      <c r="D712" s="53" t="s">
        <v>629</v>
      </c>
      <c r="E712" t="s">
        <v>9</v>
      </c>
      <c r="F712" t="s">
        <v>10</v>
      </c>
      <c r="G712" t="s">
        <v>11</v>
      </c>
      <c r="H712" t="s">
        <v>91</v>
      </c>
      <c r="I712">
        <v>6</v>
      </c>
      <c r="J712" t="s">
        <v>630</v>
      </c>
      <c r="K712" t="s">
        <v>630</v>
      </c>
      <c r="L712" t="str">
        <f t="shared" si="32"/>
        <v>3123-27.90019, -80.511533</v>
      </c>
      <c r="M712" t="s">
        <v>1196</v>
      </c>
      <c r="N712">
        <v>27.900189999999998</v>
      </c>
      <c r="O712">
        <v>-80.511533</v>
      </c>
      <c r="P712">
        <v>0</v>
      </c>
      <c r="Q712" t="s">
        <v>2614</v>
      </c>
      <c r="R712" t="s">
        <v>2688</v>
      </c>
    </row>
    <row r="713" spans="1:18" x14ac:dyDescent="0.25">
      <c r="A713" t="s">
        <v>558</v>
      </c>
      <c r="B713" t="s">
        <v>81</v>
      </c>
      <c r="C713" t="s">
        <v>1535</v>
      </c>
      <c r="D713" s="53" t="s">
        <v>629</v>
      </c>
      <c r="E713" t="s">
        <v>9</v>
      </c>
      <c r="F713" t="s">
        <v>10</v>
      </c>
      <c r="G713" t="s">
        <v>11</v>
      </c>
      <c r="H713" t="s">
        <v>85</v>
      </c>
      <c r="I713">
        <v>6</v>
      </c>
      <c r="J713" t="s">
        <v>630</v>
      </c>
      <c r="K713" t="s">
        <v>630</v>
      </c>
      <c r="L713" t="str">
        <f t="shared" si="32"/>
        <v>3123-27.90019, -80.511533</v>
      </c>
      <c r="M713" t="s">
        <v>1196</v>
      </c>
      <c r="N713">
        <v>27.900189999999998</v>
      </c>
      <c r="O713">
        <v>-80.511533</v>
      </c>
      <c r="P713">
        <v>0</v>
      </c>
      <c r="Q713" t="s">
        <v>2614</v>
      </c>
      <c r="R713" t="s">
        <v>2688</v>
      </c>
    </row>
    <row r="714" spans="1:18" x14ac:dyDescent="0.25">
      <c r="A714" t="s">
        <v>558</v>
      </c>
      <c r="B714" t="s">
        <v>81</v>
      </c>
      <c r="C714" t="s">
        <v>1535</v>
      </c>
      <c r="D714" s="53" t="s">
        <v>629</v>
      </c>
      <c r="E714" t="s">
        <v>9</v>
      </c>
      <c r="F714" t="s">
        <v>10</v>
      </c>
      <c r="G714" t="s">
        <v>11</v>
      </c>
      <c r="H714" t="s">
        <v>92</v>
      </c>
      <c r="I714">
        <v>6</v>
      </c>
      <c r="J714" t="s">
        <v>630</v>
      </c>
      <c r="K714" t="s">
        <v>630</v>
      </c>
      <c r="L714" t="str">
        <f t="shared" si="32"/>
        <v>3123-27.90019, -80.511533</v>
      </c>
      <c r="M714" t="s">
        <v>1196</v>
      </c>
      <c r="N714">
        <v>27.900189999999998</v>
      </c>
      <c r="O714">
        <v>-80.511533</v>
      </c>
      <c r="P714">
        <v>0</v>
      </c>
      <c r="Q714" t="s">
        <v>2614</v>
      </c>
      <c r="R714" t="s">
        <v>2688</v>
      </c>
    </row>
    <row r="715" spans="1:18" x14ac:dyDescent="0.25">
      <c r="A715" t="s">
        <v>558</v>
      </c>
      <c r="B715" t="s">
        <v>81</v>
      </c>
      <c r="C715" t="s">
        <v>1536</v>
      </c>
      <c r="D715" s="53" t="s">
        <v>631</v>
      </c>
      <c r="E715" t="s">
        <v>9</v>
      </c>
      <c r="F715" t="s">
        <v>10</v>
      </c>
      <c r="G715" t="s">
        <v>11</v>
      </c>
      <c r="H715" t="s">
        <v>73</v>
      </c>
      <c r="I715">
        <v>6</v>
      </c>
      <c r="J715" t="s">
        <v>632</v>
      </c>
      <c r="K715" t="s">
        <v>632</v>
      </c>
      <c r="L715" t="str">
        <f t="shared" si="32"/>
        <v>3124-27.888607, -80.621695</v>
      </c>
      <c r="M715" t="s">
        <v>1196</v>
      </c>
      <c r="N715">
        <v>27.888607</v>
      </c>
      <c r="O715">
        <v>-80.621695000000003</v>
      </c>
      <c r="P715">
        <v>0</v>
      </c>
      <c r="Q715" t="s">
        <v>2614</v>
      </c>
      <c r="R715" t="s">
        <v>2688</v>
      </c>
    </row>
    <row r="716" spans="1:18" x14ac:dyDescent="0.25">
      <c r="A716" t="s">
        <v>558</v>
      </c>
      <c r="B716" t="s">
        <v>81</v>
      </c>
      <c r="C716" t="s">
        <v>1536</v>
      </c>
      <c r="D716" s="53" t="s">
        <v>631</v>
      </c>
      <c r="E716" t="s">
        <v>9</v>
      </c>
      <c r="F716" t="s">
        <v>10</v>
      </c>
      <c r="G716" t="s">
        <v>11</v>
      </c>
      <c r="H716" t="s">
        <v>91</v>
      </c>
      <c r="I716">
        <v>6</v>
      </c>
      <c r="J716" t="s">
        <v>632</v>
      </c>
      <c r="K716" t="s">
        <v>632</v>
      </c>
      <c r="L716" t="str">
        <f t="shared" si="32"/>
        <v>3124-27.888607, -80.621695</v>
      </c>
      <c r="M716" t="s">
        <v>1196</v>
      </c>
      <c r="N716">
        <v>27.888607</v>
      </c>
      <c r="O716">
        <v>-80.621695000000003</v>
      </c>
      <c r="P716">
        <v>0</v>
      </c>
      <c r="Q716" t="s">
        <v>2614</v>
      </c>
      <c r="R716" t="s">
        <v>2688</v>
      </c>
    </row>
    <row r="717" spans="1:18" x14ac:dyDescent="0.25">
      <c r="A717" t="s">
        <v>558</v>
      </c>
      <c r="B717" t="s">
        <v>81</v>
      </c>
      <c r="C717" t="s">
        <v>1536</v>
      </c>
      <c r="D717" s="53" t="s">
        <v>631</v>
      </c>
      <c r="E717" t="s">
        <v>9</v>
      </c>
      <c r="F717" t="s">
        <v>10</v>
      </c>
      <c r="G717" t="s">
        <v>11</v>
      </c>
      <c r="H717" t="s">
        <v>85</v>
      </c>
      <c r="I717">
        <v>6</v>
      </c>
      <c r="J717" t="s">
        <v>632</v>
      </c>
      <c r="K717" t="s">
        <v>632</v>
      </c>
      <c r="L717" t="str">
        <f t="shared" si="32"/>
        <v>3124-27.888607, -80.621695</v>
      </c>
      <c r="M717" t="s">
        <v>1196</v>
      </c>
      <c r="N717">
        <v>27.888607</v>
      </c>
      <c r="O717">
        <v>-80.621695000000003</v>
      </c>
      <c r="P717">
        <v>0</v>
      </c>
      <c r="Q717" t="s">
        <v>2614</v>
      </c>
      <c r="R717" t="s">
        <v>2688</v>
      </c>
    </row>
    <row r="718" spans="1:18" x14ac:dyDescent="0.25">
      <c r="A718" t="s">
        <v>558</v>
      </c>
      <c r="B718" t="s">
        <v>81</v>
      </c>
      <c r="C718" t="s">
        <v>1536</v>
      </c>
      <c r="D718" s="53" t="s">
        <v>631</v>
      </c>
      <c r="E718" t="s">
        <v>9</v>
      </c>
      <c r="F718" t="s">
        <v>10</v>
      </c>
      <c r="G718" t="s">
        <v>11</v>
      </c>
      <c r="H718" t="s">
        <v>92</v>
      </c>
      <c r="I718">
        <v>6</v>
      </c>
      <c r="J718" t="s">
        <v>632</v>
      </c>
      <c r="K718" t="s">
        <v>632</v>
      </c>
      <c r="L718" t="str">
        <f t="shared" si="32"/>
        <v>3124-27.888607, -80.621695</v>
      </c>
      <c r="M718" t="s">
        <v>1196</v>
      </c>
      <c r="N718">
        <v>27.888607</v>
      </c>
      <c r="O718">
        <v>-80.621695000000003</v>
      </c>
      <c r="P718">
        <v>0</v>
      </c>
      <c r="Q718" t="s">
        <v>2614</v>
      </c>
      <c r="R718" t="s">
        <v>2688</v>
      </c>
    </row>
    <row r="719" spans="1:18" x14ac:dyDescent="0.25">
      <c r="A719" t="s">
        <v>558</v>
      </c>
      <c r="B719" t="s">
        <v>81</v>
      </c>
      <c r="C719" t="s">
        <v>1328</v>
      </c>
      <c r="D719" s="53" t="s">
        <v>637</v>
      </c>
      <c r="E719" t="s">
        <v>9</v>
      </c>
      <c r="F719" t="s">
        <v>10</v>
      </c>
      <c r="G719" t="s">
        <v>11</v>
      </c>
      <c r="H719" t="s">
        <v>73</v>
      </c>
      <c r="I719">
        <v>6</v>
      </c>
      <c r="J719" t="s">
        <v>638</v>
      </c>
      <c r="K719" t="s">
        <v>638</v>
      </c>
      <c r="L719" t="str">
        <f t="shared" si="32"/>
        <v>3146-27.719499464655538, -80.49513511028348</v>
      </c>
      <c r="M719" t="s">
        <v>1222</v>
      </c>
      <c r="N719">
        <v>27.719499464655499</v>
      </c>
      <c r="O719">
        <v>-80.4951351102834</v>
      </c>
      <c r="P719">
        <v>0</v>
      </c>
      <c r="Q719" t="s">
        <v>2614</v>
      </c>
      <c r="R719" t="s">
        <v>2688</v>
      </c>
    </row>
    <row r="720" spans="1:18" x14ac:dyDescent="0.25">
      <c r="A720" t="s">
        <v>558</v>
      </c>
      <c r="B720" t="s">
        <v>81</v>
      </c>
      <c r="C720" t="s">
        <v>1328</v>
      </c>
      <c r="D720" s="53" t="s">
        <v>637</v>
      </c>
      <c r="E720" t="s">
        <v>9</v>
      </c>
      <c r="F720" t="s">
        <v>10</v>
      </c>
      <c r="G720" t="s">
        <v>11</v>
      </c>
      <c r="H720" t="s">
        <v>91</v>
      </c>
      <c r="I720">
        <v>6</v>
      </c>
      <c r="J720" t="s">
        <v>638</v>
      </c>
      <c r="K720" t="s">
        <v>638</v>
      </c>
      <c r="L720" t="str">
        <f t="shared" si="32"/>
        <v>3146-27.719499464655538, -80.49513511028348</v>
      </c>
      <c r="M720" t="s">
        <v>1222</v>
      </c>
      <c r="N720">
        <v>27.719499464655499</v>
      </c>
      <c r="O720">
        <v>-80.4951351102834</v>
      </c>
      <c r="P720">
        <v>0</v>
      </c>
      <c r="Q720" t="s">
        <v>2614</v>
      </c>
      <c r="R720" t="s">
        <v>2688</v>
      </c>
    </row>
    <row r="721" spans="1:18" x14ac:dyDescent="0.25">
      <c r="A721" t="s">
        <v>558</v>
      </c>
      <c r="B721" t="s">
        <v>81</v>
      </c>
      <c r="C721" t="s">
        <v>1328</v>
      </c>
      <c r="D721" s="53" t="s">
        <v>637</v>
      </c>
      <c r="E721" t="s">
        <v>9</v>
      </c>
      <c r="F721" t="s">
        <v>10</v>
      </c>
      <c r="G721" t="s">
        <v>11</v>
      </c>
      <c r="H721" t="s">
        <v>85</v>
      </c>
      <c r="I721">
        <v>6</v>
      </c>
      <c r="J721" t="s">
        <v>638</v>
      </c>
      <c r="K721" t="s">
        <v>638</v>
      </c>
      <c r="L721" t="str">
        <f t="shared" si="32"/>
        <v>3146-27.719499464655538, -80.49513511028348</v>
      </c>
      <c r="M721" t="s">
        <v>1222</v>
      </c>
      <c r="N721">
        <v>27.719499464655499</v>
      </c>
      <c r="O721">
        <v>-80.4951351102834</v>
      </c>
      <c r="P721">
        <v>0</v>
      </c>
      <c r="Q721" t="s">
        <v>2614</v>
      </c>
      <c r="R721" t="s">
        <v>2688</v>
      </c>
    </row>
    <row r="722" spans="1:18" x14ac:dyDescent="0.25">
      <c r="A722" t="s">
        <v>558</v>
      </c>
      <c r="B722" t="s">
        <v>81</v>
      </c>
      <c r="C722" t="s">
        <v>1328</v>
      </c>
      <c r="D722" s="53" t="s">
        <v>637</v>
      </c>
      <c r="E722" t="s">
        <v>9</v>
      </c>
      <c r="F722" t="s">
        <v>10</v>
      </c>
      <c r="G722" t="s">
        <v>11</v>
      </c>
      <c r="H722" t="s">
        <v>92</v>
      </c>
      <c r="I722">
        <v>6</v>
      </c>
      <c r="J722" t="s">
        <v>638</v>
      </c>
      <c r="K722" t="s">
        <v>638</v>
      </c>
      <c r="L722" t="str">
        <f t="shared" si="32"/>
        <v>3146-27.719499464655538, -80.49513511028348</v>
      </c>
      <c r="M722" t="s">
        <v>1222</v>
      </c>
      <c r="N722">
        <v>27.719499464655499</v>
      </c>
      <c r="O722">
        <v>-80.4951351102834</v>
      </c>
      <c r="P722">
        <v>0</v>
      </c>
      <c r="Q722" t="s">
        <v>2614</v>
      </c>
      <c r="R722" t="s">
        <v>2688</v>
      </c>
    </row>
    <row r="723" spans="1:18" x14ac:dyDescent="0.25">
      <c r="A723" t="s">
        <v>558</v>
      </c>
      <c r="B723" t="s">
        <v>81</v>
      </c>
      <c r="C723" t="s">
        <v>1537</v>
      </c>
      <c r="D723" s="53" t="s">
        <v>668</v>
      </c>
      <c r="E723" t="s">
        <v>9</v>
      </c>
      <c r="F723" t="s">
        <v>10</v>
      </c>
      <c r="G723" t="s">
        <v>11</v>
      </c>
      <c r="H723" t="s">
        <v>73</v>
      </c>
      <c r="I723">
        <v>6</v>
      </c>
      <c r="J723" t="s">
        <v>1262</v>
      </c>
      <c r="K723" t="s">
        <v>2288</v>
      </c>
      <c r="L723" t="str">
        <f t="shared" si="32"/>
        <v>3128Q-21FLA   27020435</v>
      </c>
      <c r="M723" t="s">
        <v>1222</v>
      </c>
      <c r="N723">
        <v>27.758299999999998</v>
      </c>
      <c r="O723">
        <v>-80.485299999999995</v>
      </c>
      <c r="P723">
        <v>0</v>
      </c>
      <c r="Q723" t="s">
        <v>2614</v>
      </c>
      <c r="R723" t="s">
        <v>2688</v>
      </c>
    </row>
    <row r="724" spans="1:18" x14ac:dyDescent="0.25">
      <c r="A724" t="s">
        <v>558</v>
      </c>
      <c r="B724" t="s">
        <v>81</v>
      </c>
      <c r="C724" t="s">
        <v>1537</v>
      </c>
      <c r="D724" s="53" t="s">
        <v>668</v>
      </c>
      <c r="E724" t="s">
        <v>9</v>
      </c>
      <c r="F724" t="s">
        <v>10</v>
      </c>
      <c r="G724" t="s">
        <v>11</v>
      </c>
      <c r="H724" t="s">
        <v>91</v>
      </c>
      <c r="I724">
        <v>6</v>
      </c>
      <c r="J724" t="s">
        <v>1262</v>
      </c>
      <c r="K724" t="s">
        <v>2288</v>
      </c>
      <c r="L724" t="str">
        <f t="shared" si="32"/>
        <v>3128Q-21FLA   27020435</v>
      </c>
      <c r="M724" t="s">
        <v>1222</v>
      </c>
      <c r="N724">
        <v>27.758299999999998</v>
      </c>
      <c r="O724">
        <v>-80.485299999999995</v>
      </c>
      <c r="P724">
        <v>0</v>
      </c>
      <c r="Q724" t="s">
        <v>2614</v>
      </c>
      <c r="R724" t="s">
        <v>2688</v>
      </c>
    </row>
    <row r="725" spans="1:18" x14ac:dyDescent="0.25">
      <c r="A725" t="s">
        <v>558</v>
      </c>
      <c r="B725" t="s">
        <v>81</v>
      </c>
      <c r="C725" t="s">
        <v>1537</v>
      </c>
      <c r="D725" s="53" t="s">
        <v>668</v>
      </c>
      <c r="E725" t="s">
        <v>9</v>
      </c>
      <c r="F725" t="s">
        <v>10</v>
      </c>
      <c r="G725" t="s">
        <v>11</v>
      </c>
      <c r="H725" t="s">
        <v>85</v>
      </c>
      <c r="I725">
        <v>6</v>
      </c>
      <c r="J725" t="s">
        <v>1262</v>
      </c>
      <c r="K725" t="s">
        <v>2288</v>
      </c>
      <c r="L725" t="str">
        <f t="shared" si="32"/>
        <v>3128Q-21FLA   27020435</v>
      </c>
      <c r="M725" t="s">
        <v>1222</v>
      </c>
      <c r="N725">
        <v>27.758299999999998</v>
      </c>
      <c r="O725">
        <v>-80.485299999999995</v>
      </c>
      <c r="P725">
        <v>0</v>
      </c>
      <c r="Q725" t="s">
        <v>2614</v>
      </c>
      <c r="R725" t="s">
        <v>2688</v>
      </c>
    </row>
    <row r="726" spans="1:18" x14ac:dyDescent="0.25">
      <c r="A726" t="s">
        <v>558</v>
      </c>
      <c r="B726" t="s">
        <v>81</v>
      </c>
      <c r="C726" t="s">
        <v>1537</v>
      </c>
      <c r="D726" s="53" t="s">
        <v>668</v>
      </c>
      <c r="E726" t="s">
        <v>9</v>
      </c>
      <c r="F726" t="s">
        <v>10</v>
      </c>
      <c r="G726" t="s">
        <v>11</v>
      </c>
      <c r="H726" t="s">
        <v>92</v>
      </c>
      <c r="I726">
        <v>6</v>
      </c>
      <c r="J726" t="s">
        <v>1262</v>
      </c>
      <c r="K726" t="s">
        <v>2288</v>
      </c>
      <c r="L726" t="str">
        <f t="shared" si="32"/>
        <v>3128Q-21FLA   27020435</v>
      </c>
      <c r="M726" t="s">
        <v>1222</v>
      </c>
      <c r="N726">
        <v>27.758299999999998</v>
      </c>
      <c r="O726">
        <v>-80.485299999999995</v>
      </c>
      <c r="P726">
        <v>0</v>
      </c>
      <c r="Q726" t="s">
        <v>2614</v>
      </c>
      <c r="R726" t="s">
        <v>2688</v>
      </c>
    </row>
    <row r="727" spans="1:18" x14ac:dyDescent="0.25">
      <c r="A727" t="s">
        <v>558</v>
      </c>
      <c r="B727" t="s">
        <v>81</v>
      </c>
      <c r="C727" t="s">
        <v>1538</v>
      </c>
      <c r="D727" s="53" t="s">
        <v>670</v>
      </c>
      <c r="E727" t="s">
        <v>9</v>
      </c>
      <c r="F727" t="s">
        <v>10</v>
      </c>
      <c r="G727" t="s">
        <v>11</v>
      </c>
      <c r="H727" t="s">
        <v>73</v>
      </c>
      <c r="I727">
        <v>6</v>
      </c>
      <c r="J727" t="s">
        <v>671</v>
      </c>
      <c r="K727" t="s">
        <v>671</v>
      </c>
      <c r="L727" t="str">
        <f t="shared" si="32"/>
        <v>3129X-27.748897, -80.494938</v>
      </c>
      <c r="M727" t="s">
        <v>1222</v>
      </c>
      <c r="N727">
        <v>27.748896999999999</v>
      </c>
      <c r="O727">
        <v>-80.494938000000005</v>
      </c>
      <c r="P727">
        <v>0</v>
      </c>
      <c r="Q727" t="s">
        <v>2614</v>
      </c>
      <c r="R727" t="s">
        <v>2688</v>
      </c>
    </row>
    <row r="728" spans="1:18" x14ac:dyDescent="0.25">
      <c r="A728" t="s">
        <v>558</v>
      </c>
      <c r="B728" t="s">
        <v>81</v>
      </c>
      <c r="C728" t="s">
        <v>1538</v>
      </c>
      <c r="D728" s="53" t="s">
        <v>670</v>
      </c>
      <c r="E728" t="s">
        <v>9</v>
      </c>
      <c r="F728" t="s">
        <v>10</v>
      </c>
      <c r="G728" t="s">
        <v>11</v>
      </c>
      <c r="H728" t="s">
        <v>91</v>
      </c>
      <c r="I728">
        <v>6</v>
      </c>
      <c r="J728" t="s">
        <v>671</v>
      </c>
      <c r="K728" t="s">
        <v>671</v>
      </c>
      <c r="L728" t="str">
        <f t="shared" si="32"/>
        <v>3129X-27.748897, -80.494938</v>
      </c>
      <c r="M728" t="s">
        <v>1222</v>
      </c>
      <c r="N728">
        <v>27.748896999999999</v>
      </c>
      <c r="O728">
        <v>-80.494938000000005</v>
      </c>
      <c r="P728">
        <v>0</v>
      </c>
      <c r="Q728" t="s">
        <v>2614</v>
      </c>
      <c r="R728" t="s">
        <v>2688</v>
      </c>
    </row>
    <row r="729" spans="1:18" x14ac:dyDescent="0.25">
      <c r="A729" t="s">
        <v>558</v>
      </c>
      <c r="B729" t="s">
        <v>81</v>
      </c>
      <c r="C729" t="s">
        <v>1538</v>
      </c>
      <c r="D729" s="53" t="s">
        <v>670</v>
      </c>
      <c r="E729" t="s">
        <v>9</v>
      </c>
      <c r="F729" t="s">
        <v>10</v>
      </c>
      <c r="G729" t="s">
        <v>11</v>
      </c>
      <c r="H729" t="s">
        <v>85</v>
      </c>
      <c r="I729">
        <v>6</v>
      </c>
      <c r="J729" t="s">
        <v>671</v>
      </c>
      <c r="K729" t="s">
        <v>671</v>
      </c>
      <c r="L729" t="str">
        <f t="shared" si="32"/>
        <v>3129X-27.748897, -80.494938</v>
      </c>
      <c r="M729" t="s">
        <v>1222</v>
      </c>
      <c r="N729">
        <v>27.748896999999999</v>
      </c>
      <c r="O729">
        <v>-80.494938000000005</v>
      </c>
      <c r="P729">
        <v>0</v>
      </c>
      <c r="Q729" t="s">
        <v>2614</v>
      </c>
      <c r="R729" t="s">
        <v>2688</v>
      </c>
    </row>
    <row r="730" spans="1:18" x14ac:dyDescent="0.25">
      <c r="A730" t="s">
        <v>558</v>
      </c>
      <c r="B730" t="s">
        <v>81</v>
      </c>
      <c r="C730" t="s">
        <v>1538</v>
      </c>
      <c r="D730" s="53" t="s">
        <v>670</v>
      </c>
      <c r="E730" t="s">
        <v>9</v>
      </c>
      <c r="F730" t="s">
        <v>10</v>
      </c>
      <c r="G730" t="s">
        <v>11</v>
      </c>
      <c r="H730" t="s">
        <v>92</v>
      </c>
      <c r="I730">
        <v>6</v>
      </c>
      <c r="J730" t="s">
        <v>671</v>
      </c>
      <c r="K730" t="s">
        <v>671</v>
      </c>
      <c r="L730" t="str">
        <f t="shared" si="32"/>
        <v>3129X-27.748897, -80.494938</v>
      </c>
      <c r="M730" t="s">
        <v>1222</v>
      </c>
      <c r="N730">
        <v>27.748896999999999</v>
      </c>
      <c r="O730">
        <v>-80.494938000000005</v>
      </c>
      <c r="P730">
        <v>0</v>
      </c>
      <c r="Q730" t="s">
        <v>2614</v>
      </c>
      <c r="R730" t="s">
        <v>2688</v>
      </c>
    </row>
    <row r="731" spans="1:18" x14ac:dyDescent="0.25">
      <c r="A731" t="s">
        <v>558</v>
      </c>
      <c r="B731" t="s">
        <v>81</v>
      </c>
      <c r="C731" t="s">
        <v>1539</v>
      </c>
      <c r="D731" s="53" t="s">
        <v>672</v>
      </c>
      <c r="E731" t="s">
        <v>9</v>
      </c>
      <c r="F731" t="s">
        <v>10</v>
      </c>
      <c r="G731" t="s">
        <v>11</v>
      </c>
      <c r="H731" t="s">
        <v>73</v>
      </c>
      <c r="I731">
        <v>6</v>
      </c>
      <c r="J731" t="s">
        <v>673</v>
      </c>
      <c r="K731" t="s">
        <v>673</v>
      </c>
      <c r="L731" t="str">
        <f t="shared" si="32"/>
        <v>3129Y-27.7488214, -80.4867511</v>
      </c>
      <c r="M731" t="s">
        <v>1222</v>
      </c>
      <c r="N731">
        <v>27.748821400000001</v>
      </c>
      <c r="O731">
        <v>-80.486751100000006</v>
      </c>
      <c r="P731">
        <v>0</v>
      </c>
      <c r="Q731" t="s">
        <v>2614</v>
      </c>
      <c r="R731" t="s">
        <v>2688</v>
      </c>
    </row>
    <row r="732" spans="1:18" x14ac:dyDescent="0.25">
      <c r="A732" t="s">
        <v>558</v>
      </c>
      <c r="B732" t="s">
        <v>81</v>
      </c>
      <c r="C732" t="s">
        <v>1539</v>
      </c>
      <c r="D732" s="53" t="s">
        <v>672</v>
      </c>
      <c r="E732" t="s">
        <v>9</v>
      </c>
      <c r="F732" t="s">
        <v>10</v>
      </c>
      <c r="G732" t="s">
        <v>11</v>
      </c>
      <c r="H732" t="s">
        <v>91</v>
      </c>
      <c r="I732">
        <v>6</v>
      </c>
      <c r="J732" t="s">
        <v>673</v>
      </c>
      <c r="K732" t="s">
        <v>673</v>
      </c>
      <c r="L732" t="str">
        <f t="shared" si="32"/>
        <v>3129Y-27.7488214, -80.4867511</v>
      </c>
      <c r="M732" t="s">
        <v>1222</v>
      </c>
      <c r="N732">
        <v>27.748821400000001</v>
      </c>
      <c r="O732">
        <v>-80.486751100000006</v>
      </c>
      <c r="P732">
        <v>0</v>
      </c>
      <c r="Q732" t="s">
        <v>2614</v>
      </c>
      <c r="R732" t="s">
        <v>2688</v>
      </c>
    </row>
    <row r="733" spans="1:18" x14ac:dyDescent="0.25">
      <c r="A733" t="s">
        <v>558</v>
      </c>
      <c r="B733" t="s">
        <v>81</v>
      </c>
      <c r="C733" t="s">
        <v>1539</v>
      </c>
      <c r="D733" s="53" t="s">
        <v>672</v>
      </c>
      <c r="E733" t="s">
        <v>9</v>
      </c>
      <c r="F733" t="s">
        <v>10</v>
      </c>
      <c r="G733" t="s">
        <v>11</v>
      </c>
      <c r="H733" t="s">
        <v>85</v>
      </c>
      <c r="I733">
        <v>6</v>
      </c>
      <c r="J733" t="s">
        <v>673</v>
      </c>
      <c r="K733" t="s">
        <v>673</v>
      </c>
      <c r="L733" t="str">
        <f t="shared" si="32"/>
        <v>3129Y-27.7488214, -80.4867511</v>
      </c>
      <c r="M733" t="s">
        <v>1222</v>
      </c>
      <c r="N733">
        <v>27.748821400000001</v>
      </c>
      <c r="O733">
        <v>-80.486751100000006</v>
      </c>
      <c r="P733">
        <v>0</v>
      </c>
      <c r="Q733" t="s">
        <v>2614</v>
      </c>
      <c r="R733" t="s">
        <v>2688</v>
      </c>
    </row>
    <row r="734" spans="1:18" x14ac:dyDescent="0.25">
      <c r="A734" t="s">
        <v>558</v>
      </c>
      <c r="B734" t="s">
        <v>81</v>
      </c>
      <c r="C734" t="s">
        <v>1539</v>
      </c>
      <c r="D734" s="53" t="s">
        <v>672</v>
      </c>
      <c r="E734" t="s">
        <v>9</v>
      </c>
      <c r="F734" t="s">
        <v>10</v>
      </c>
      <c r="G734" t="s">
        <v>11</v>
      </c>
      <c r="H734" t="s">
        <v>92</v>
      </c>
      <c r="I734">
        <v>6</v>
      </c>
      <c r="J734" t="s">
        <v>673</v>
      </c>
      <c r="K734" t="s">
        <v>673</v>
      </c>
      <c r="L734" t="str">
        <f t="shared" si="32"/>
        <v>3129Y-27.7488214, -80.4867511</v>
      </c>
      <c r="M734" t="s">
        <v>1222</v>
      </c>
      <c r="N734">
        <v>27.748821400000001</v>
      </c>
      <c r="O734">
        <v>-80.486751100000006</v>
      </c>
      <c r="P734">
        <v>0</v>
      </c>
      <c r="Q734" t="s">
        <v>2614</v>
      </c>
      <c r="R734" t="s">
        <v>2688</v>
      </c>
    </row>
    <row r="735" spans="1:18" x14ac:dyDescent="0.25">
      <c r="A735" t="s">
        <v>558</v>
      </c>
      <c r="B735" t="s">
        <v>81</v>
      </c>
      <c r="C735" t="s">
        <v>1540</v>
      </c>
      <c r="D735" s="53" t="s">
        <v>674</v>
      </c>
      <c r="E735" t="s">
        <v>9</v>
      </c>
      <c r="F735" t="s">
        <v>10</v>
      </c>
      <c r="G735" t="s">
        <v>11</v>
      </c>
      <c r="H735" t="s">
        <v>73</v>
      </c>
      <c r="I735">
        <v>6</v>
      </c>
      <c r="J735" t="s">
        <v>675</v>
      </c>
      <c r="K735" t="s">
        <v>675</v>
      </c>
      <c r="L735" t="str">
        <f t="shared" si="32"/>
        <v>3142A-27.8046162, -80.5025669</v>
      </c>
      <c r="M735" t="s">
        <v>1222</v>
      </c>
      <c r="N735">
        <v>27.804616200000002</v>
      </c>
      <c r="O735">
        <v>-80.502566900000005</v>
      </c>
      <c r="P735">
        <v>0</v>
      </c>
      <c r="Q735" t="s">
        <v>2614</v>
      </c>
      <c r="R735" t="s">
        <v>2688</v>
      </c>
    </row>
    <row r="736" spans="1:18" x14ac:dyDescent="0.25">
      <c r="A736" t="s">
        <v>558</v>
      </c>
      <c r="B736" t="s">
        <v>81</v>
      </c>
      <c r="C736" t="s">
        <v>1540</v>
      </c>
      <c r="D736" s="53" t="s">
        <v>674</v>
      </c>
      <c r="E736" t="s">
        <v>9</v>
      </c>
      <c r="F736" t="s">
        <v>10</v>
      </c>
      <c r="G736" t="s">
        <v>11</v>
      </c>
      <c r="H736" t="s">
        <v>91</v>
      </c>
      <c r="I736">
        <v>6</v>
      </c>
      <c r="J736" t="s">
        <v>675</v>
      </c>
      <c r="K736" t="s">
        <v>675</v>
      </c>
      <c r="L736" t="str">
        <f t="shared" si="32"/>
        <v>3142A-27.8046162, -80.5025669</v>
      </c>
      <c r="M736" t="s">
        <v>1222</v>
      </c>
      <c r="N736">
        <v>27.804616200000002</v>
      </c>
      <c r="O736">
        <v>-80.502566900000005</v>
      </c>
      <c r="P736">
        <v>0</v>
      </c>
      <c r="Q736" t="s">
        <v>2614</v>
      </c>
      <c r="R736" t="s">
        <v>2688</v>
      </c>
    </row>
    <row r="737" spans="1:18" x14ac:dyDescent="0.25">
      <c r="A737" t="s">
        <v>558</v>
      </c>
      <c r="B737" t="s">
        <v>81</v>
      </c>
      <c r="C737" t="s">
        <v>1540</v>
      </c>
      <c r="D737" s="53" t="s">
        <v>674</v>
      </c>
      <c r="E737" t="s">
        <v>9</v>
      </c>
      <c r="F737" t="s">
        <v>10</v>
      </c>
      <c r="G737" t="s">
        <v>11</v>
      </c>
      <c r="H737" t="s">
        <v>85</v>
      </c>
      <c r="I737">
        <v>6</v>
      </c>
      <c r="J737" t="s">
        <v>675</v>
      </c>
      <c r="K737" t="s">
        <v>675</v>
      </c>
      <c r="L737" t="str">
        <f t="shared" si="32"/>
        <v>3142A-27.8046162, -80.5025669</v>
      </c>
      <c r="M737" t="s">
        <v>1222</v>
      </c>
      <c r="N737">
        <v>27.804616200000002</v>
      </c>
      <c r="O737">
        <v>-80.502566900000005</v>
      </c>
      <c r="P737">
        <v>0</v>
      </c>
      <c r="Q737" t="s">
        <v>2614</v>
      </c>
      <c r="R737" t="s">
        <v>2688</v>
      </c>
    </row>
    <row r="738" spans="1:18" x14ac:dyDescent="0.25">
      <c r="A738" t="s">
        <v>558</v>
      </c>
      <c r="B738" t="s">
        <v>81</v>
      </c>
      <c r="C738" t="s">
        <v>1540</v>
      </c>
      <c r="D738" s="53" t="s">
        <v>674</v>
      </c>
      <c r="E738" t="s">
        <v>9</v>
      </c>
      <c r="F738" t="s">
        <v>10</v>
      </c>
      <c r="G738" t="s">
        <v>11</v>
      </c>
      <c r="H738" t="s">
        <v>92</v>
      </c>
      <c r="I738">
        <v>6</v>
      </c>
      <c r="J738" t="s">
        <v>675</v>
      </c>
      <c r="K738" t="s">
        <v>675</v>
      </c>
      <c r="L738" t="str">
        <f t="shared" si="32"/>
        <v>3142A-27.8046162, -80.5025669</v>
      </c>
      <c r="M738" t="s">
        <v>1222</v>
      </c>
      <c r="N738">
        <v>27.804616200000002</v>
      </c>
      <c r="O738">
        <v>-80.502566900000005</v>
      </c>
      <c r="P738">
        <v>0</v>
      </c>
      <c r="Q738" t="s">
        <v>2614</v>
      </c>
      <c r="R738" t="s">
        <v>2688</v>
      </c>
    </row>
    <row r="739" spans="1:18" x14ac:dyDescent="0.25">
      <c r="A739" t="s">
        <v>80</v>
      </c>
      <c r="B739" t="s">
        <v>81</v>
      </c>
      <c r="C739" t="s">
        <v>1541</v>
      </c>
      <c r="D739" s="53" t="s">
        <v>611</v>
      </c>
      <c r="E739" t="s">
        <v>9</v>
      </c>
      <c r="F739" t="s">
        <v>10</v>
      </c>
      <c r="G739" t="s">
        <v>11</v>
      </c>
      <c r="H739" t="s">
        <v>73</v>
      </c>
      <c r="I739">
        <v>6</v>
      </c>
      <c r="J739" t="s">
        <v>612</v>
      </c>
      <c r="K739" t="s">
        <v>2289</v>
      </c>
      <c r="L739" t="str">
        <f t="shared" si="32"/>
        <v>3087-21FLCEN G5CE0070</v>
      </c>
      <c r="M739" t="s">
        <v>1196</v>
      </c>
      <c r="N739">
        <v>28.117743999999998</v>
      </c>
      <c r="O739">
        <v>-80.633996999999994</v>
      </c>
      <c r="P739">
        <v>0</v>
      </c>
      <c r="Q739" t="s">
        <v>2614</v>
      </c>
      <c r="R739" t="s">
        <v>2688</v>
      </c>
    </row>
    <row r="740" spans="1:18" x14ac:dyDescent="0.25">
      <c r="A740" t="s">
        <v>80</v>
      </c>
      <c r="B740" t="s">
        <v>81</v>
      </c>
      <c r="C740" t="s">
        <v>1541</v>
      </c>
      <c r="D740" s="53" t="s">
        <v>611</v>
      </c>
      <c r="E740" t="s">
        <v>9</v>
      </c>
      <c r="F740" t="s">
        <v>10</v>
      </c>
      <c r="G740" t="s">
        <v>11</v>
      </c>
      <c r="H740" t="s">
        <v>91</v>
      </c>
      <c r="I740">
        <v>6</v>
      </c>
      <c r="J740" t="s">
        <v>612</v>
      </c>
      <c r="K740" t="s">
        <v>2289</v>
      </c>
      <c r="L740" t="str">
        <f t="shared" si="32"/>
        <v>3087-21FLCEN G5CE0070</v>
      </c>
      <c r="M740" t="s">
        <v>1196</v>
      </c>
      <c r="N740">
        <v>28.117743999999998</v>
      </c>
      <c r="O740">
        <v>-80.633996999999994</v>
      </c>
      <c r="P740">
        <v>0</v>
      </c>
      <c r="Q740" t="s">
        <v>2614</v>
      </c>
      <c r="R740" t="s">
        <v>2688</v>
      </c>
    </row>
    <row r="741" spans="1:18" x14ac:dyDescent="0.25">
      <c r="A741" t="s">
        <v>80</v>
      </c>
      <c r="B741" t="s">
        <v>81</v>
      </c>
      <c r="C741" t="s">
        <v>1541</v>
      </c>
      <c r="D741" s="53" t="s">
        <v>611</v>
      </c>
      <c r="E741" t="s">
        <v>9</v>
      </c>
      <c r="F741" t="s">
        <v>10</v>
      </c>
      <c r="G741" t="s">
        <v>11</v>
      </c>
      <c r="H741" t="s">
        <v>85</v>
      </c>
      <c r="I741">
        <v>6</v>
      </c>
      <c r="J741" t="s">
        <v>612</v>
      </c>
      <c r="K741" t="s">
        <v>2289</v>
      </c>
      <c r="L741" t="str">
        <f t="shared" si="32"/>
        <v>3087-21FLCEN G5CE0070</v>
      </c>
      <c r="M741" t="s">
        <v>1196</v>
      </c>
      <c r="N741">
        <v>28.117743999999998</v>
      </c>
      <c r="O741">
        <v>-80.633996999999994</v>
      </c>
      <c r="P741">
        <v>0</v>
      </c>
      <c r="Q741" t="s">
        <v>2614</v>
      </c>
      <c r="R741" t="s">
        <v>2688</v>
      </c>
    </row>
    <row r="742" spans="1:18" x14ac:dyDescent="0.25">
      <c r="A742" t="s">
        <v>80</v>
      </c>
      <c r="B742" t="s">
        <v>81</v>
      </c>
      <c r="C742" t="s">
        <v>1541</v>
      </c>
      <c r="D742" s="53" t="s">
        <v>611</v>
      </c>
      <c r="E742" t="s">
        <v>9</v>
      </c>
      <c r="F742" t="s">
        <v>10</v>
      </c>
      <c r="G742" t="s">
        <v>11</v>
      </c>
      <c r="H742" t="s">
        <v>92</v>
      </c>
      <c r="I742">
        <v>6</v>
      </c>
      <c r="J742" t="s">
        <v>612</v>
      </c>
      <c r="K742" t="s">
        <v>2289</v>
      </c>
      <c r="L742" t="str">
        <f t="shared" si="32"/>
        <v>3087-21FLCEN G5CE0070</v>
      </c>
      <c r="M742" t="s">
        <v>1196</v>
      </c>
      <c r="N742">
        <v>28.117743999999998</v>
      </c>
      <c r="O742">
        <v>-80.633996999999994</v>
      </c>
      <c r="P742">
        <v>0</v>
      </c>
      <c r="Q742" t="s">
        <v>2614</v>
      </c>
      <c r="R742" t="s">
        <v>2688</v>
      </c>
    </row>
    <row r="743" spans="1:18" x14ac:dyDescent="0.25">
      <c r="A743" t="s">
        <v>558</v>
      </c>
      <c r="B743" t="s">
        <v>81</v>
      </c>
      <c r="C743" t="s">
        <v>1542</v>
      </c>
      <c r="D743" s="53" t="s">
        <v>621</v>
      </c>
      <c r="E743" t="s">
        <v>9</v>
      </c>
      <c r="F743" t="s">
        <v>10</v>
      </c>
      <c r="G743" t="s">
        <v>11</v>
      </c>
      <c r="H743" t="s">
        <v>73</v>
      </c>
      <c r="I743">
        <v>6</v>
      </c>
      <c r="J743" t="s">
        <v>622</v>
      </c>
      <c r="K743" t="s">
        <v>2290</v>
      </c>
      <c r="L743" t="str">
        <f t="shared" si="32"/>
        <v>3115-21FLWPB G5SE0050</v>
      </c>
      <c r="M743" t="s">
        <v>1196</v>
      </c>
      <c r="N743">
        <v>27.959861</v>
      </c>
      <c r="O743">
        <v>-80.542305999999996</v>
      </c>
      <c r="P743">
        <v>0</v>
      </c>
      <c r="Q743" t="s">
        <v>2613</v>
      </c>
      <c r="R743" t="s">
        <v>2688</v>
      </c>
    </row>
    <row r="744" spans="1:18" x14ac:dyDescent="0.25">
      <c r="A744" t="s">
        <v>558</v>
      </c>
      <c r="B744" t="s">
        <v>81</v>
      </c>
      <c r="C744" t="s">
        <v>1542</v>
      </c>
      <c r="D744" s="53" t="s">
        <v>621</v>
      </c>
      <c r="E744" t="s">
        <v>9</v>
      </c>
      <c r="F744" t="s">
        <v>10</v>
      </c>
      <c r="G744" t="s">
        <v>11</v>
      </c>
      <c r="H744" t="s">
        <v>91</v>
      </c>
      <c r="I744">
        <v>6</v>
      </c>
      <c r="J744" t="s">
        <v>622</v>
      </c>
      <c r="K744" t="s">
        <v>2290</v>
      </c>
      <c r="L744" t="str">
        <f t="shared" si="32"/>
        <v>3115-21FLWPB G5SE0050</v>
      </c>
      <c r="M744" t="s">
        <v>1196</v>
      </c>
      <c r="N744">
        <v>27.959861</v>
      </c>
      <c r="O744">
        <v>-80.542305999999996</v>
      </c>
      <c r="P744">
        <v>0</v>
      </c>
      <c r="Q744" t="s">
        <v>2613</v>
      </c>
      <c r="R744" t="s">
        <v>2688</v>
      </c>
    </row>
    <row r="745" spans="1:18" x14ac:dyDescent="0.25">
      <c r="A745" t="s">
        <v>558</v>
      </c>
      <c r="B745" t="s">
        <v>81</v>
      </c>
      <c r="C745" t="s">
        <v>1542</v>
      </c>
      <c r="D745" s="53" t="s">
        <v>621</v>
      </c>
      <c r="E745" t="s">
        <v>9</v>
      </c>
      <c r="F745" t="s">
        <v>10</v>
      </c>
      <c r="G745" t="s">
        <v>11</v>
      </c>
      <c r="H745" t="s">
        <v>85</v>
      </c>
      <c r="I745">
        <v>6</v>
      </c>
      <c r="J745" t="s">
        <v>622</v>
      </c>
      <c r="K745" t="s">
        <v>2290</v>
      </c>
      <c r="L745" t="str">
        <f t="shared" si="32"/>
        <v>3115-21FLWPB G5SE0050</v>
      </c>
      <c r="M745" t="s">
        <v>1196</v>
      </c>
      <c r="N745">
        <v>27.959861</v>
      </c>
      <c r="O745">
        <v>-80.542305999999996</v>
      </c>
      <c r="P745">
        <v>0</v>
      </c>
      <c r="Q745" t="s">
        <v>2613</v>
      </c>
      <c r="R745" t="s">
        <v>2688</v>
      </c>
    </row>
    <row r="746" spans="1:18" x14ac:dyDescent="0.25">
      <c r="A746" t="s">
        <v>558</v>
      </c>
      <c r="B746" t="s">
        <v>81</v>
      </c>
      <c r="C746" t="s">
        <v>1542</v>
      </c>
      <c r="D746" s="53" t="s">
        <v>621</v>
      </c>
      <c r="E746" t="s">
        <v>9</v>
      </c>
      <c r="F746" t="s">
        <v>10</v>
      </c>
      <c r="G746" t="s">
        <v>11</v>
      </c>
      <c r="H746" t="s">
        <v>92</v>
      </c>
      <c r="I746">
        <v>6</v>
      </c>
      <c r="J746" t="s">
        <v>622</v>
      </c>
      <c r="K746" t="s">
        <v>2290</v>
      </c>
      <c r="L746" t="str">
        <f t="shared" si="32"/>
        <v>3115-21FLWPB G5SE0050</v>
      </c>
      <c r="M746" t="s">
        <v>1196</v>
      </c>
      <c r="N746">
        <v>27.959861</v>
      </c>
      <c r="O746">
        <v>-80.542305999999996</v>
      </c>
      <c r="P746">
        <v>0</v>
      </c>
      <c r="Q746" t="s">
        <v>2613</v>
      </c>
      <c r="R746" t="s">
        <v>2688</v>
      </c>
    </row>
    <row r="747" spans="1:18" x14ac:dyDescent="0.25">
      <c r="A747" t="s">
        <v>558</v>
      </c>
      <c r="B747" t="s">
        <v>81</v>
      </c>
      <c r="C747" t="s">
        <v>1543</v>
      </c>
      <c r="D747" s="53" t="s">
        <v>625</v>
      </c>
      <c r="E747" t="s">
        <v>9</v>
      </c>
      <c r="F747" t="s">
        <v>10</v>
      </c>
      <c r="G747" t="s">
        <v>11</v>
      </c>
      <c r="H747" t="s">
        <v>73</v>
      </c>
      <c r="I747">
        <v>6</v>
      </c>
      <c r="J747" t="s">
        <v>626</v>
      </c>
      <c r="K747" t="s">
        <v>2291</v>
      </c>
      <c r="L747" t="str">
        <f t="shared" si="32"/>
        <v>3121-21FLWPB G5SE0063</v>
      </c>
      <c r="M747" t="s">
        <v>1196</v>
      </c>
      <c r="N747">
        <v>27.888373001000001</v>
      </c>
      <c r="O747">
        <v>-80.533299</v>
      </c>
      <c r="P747">
        <v>0</v>
      </c>
      <c r="Q747" t="s">
        <v>2614</v>
      </c>
      <c r="R747" t="s">
        <v>2688</v>
      </c>
    </row>
    <row r="748" spans="1:18" x14ac:dyDescent="0.25">
      <c r="A748" t="s">
        <v>558</v>
      </c>
      <c r="B748" t="s">
        <v>81</v>
      </c>
      <c r="C748" t="s">
        <v>1543</v>
      </c>
      <c r="D748" s="53" t="s">
        <v>625</v>
      </c>
      <c r="E748" t="s">
        <v>9</v>
      </c>
      <c r="F748" t="s">
        <v>10</v>
      </c>
      <c r="G748" t="s">
        <v>11</v>
      </c>
      <c r="H748" t="s">
        <v>91</v>
      </c>
      <c r="I748">
        <v>6</v>
      </c>
      <c r="J748" t="s">
        <v>626</v>
      </c>
      <c r="K748" t="s">
        <v>2291</v>
      </c>
      <c r="L748" t="str">
        <f t="shared" si="32"/>
        <v>3121-21FLWPB G5SE0063</v>
      </c>
      <c r="M748" t="s">
        <v>1196</v>
      </c>
      <c r="N748">
        <v>27.888373001000001</v>
      </c>
      <c r="O748">
        <v>-80.533299</v>
      </c>
      <c r="P748">
        <v>0</v>
      </c>
      <c r="Q748" t="s">
        <v>2614</v>
      </c>
      <c r="R748" t="s">
        <v>2688</v>
      </c>
    </row>
    <row r="749" spans="1:18" x14ac:dyDescent="0.25">
      <c r="A749" t="s">
        <v>558</v>
      </c>
      <c r="B749" t="s">
        <v>81</v>
      </c>
      <c r="C749" t="s">
        <v>1543</v>
      </c>
      <c r="D749" s="53" t="s">
        <v>625</v>
      </c>
      <c r="E749" t="s">
        <v>9</v>
      </c>
      <c r="F749" t="s">
        <v>10</v>
      </c>
      <c r="G749" t="s">
        <v>11</v>
      </c>
      <c r="H749" t="s">
        <v>85</v>
      </c>
      <c r="I749">
        <v>6</v>
      </c>
      <c r="J749" t="s">
        <v>626</v>
      </c>
      <c r="K749" t="s">
        <v>2291</v>
      </c>
      <c r="L749" t="str">
        <f t="shared" si="32"/>
        <v>3121-21FLWPB G5SE0063</v>
      </c>
      <c r="M749" t="s">
        <v>1196</v>
      </c>
      <c r="N749">
        <v>27.888373001000001</v>
      </c>
      <c r="O749">
        <v>-80.533299</v>
      </c>
      <c r="P749">
        <v>0</v>
      </c>
      <c r="Q749" t="s">
        <v>2614</v>
      </c>
      <c r="R749" t="s">
        <v>2688</v>
      </c>
    </row>
    <row r="750" spans="1:18" x14ac:dyDescent="0.25">
      <c r="A750" t="s">
        <v>558</v>
      </c>
      <c r="B750" t="s">
        <v>81</v>
      </c>
      <c r="C750" t="s">
        <v>1543</v>
      </c>
      <c r="D750" s="53" t="s">
        <v>625</v>
      </c>
      <c r="E750" t="s">
        <v>9</v>
      </c>
      <c r="F750" t="s">
        <v>10</v>
      </c>
      <c r="G750" t="s">
        <v>11</v>
      </c>
      <c r="H750" t="s">
        <v>92</v>
      </c>
      <c r="I750">
        <v>6</v>
      </c>
      <c r="J750" t="s">
        <v>626</v>
      </c>
      <c r="K750" t="s">
        <v>2291</v>
      </c>
      <c r="L750" t="str">
        <f t="shared" si="32"/>
        <v>3121-21FLWPB G5SE0063</v>
      </c>
      <c r="M750" t="s">
        <v>1196</v>
      </c>
      <c r="N750">
        <v>27.888373001000001</v>
      </c>
      <c r="O750">
        <v>-80.533299</v>
      </c>
      <c r="P750">
        <v>0</v>
      </c>
      <c r="Q750" t="s">
        <v>2614</v>
      </c>
      <c r="R750" t="s">
        <v>2688</v>
      </c>
    </row>
    <row r="751" spans="1:18" x14ac:dyDescent="0.25">
      <c r="A751" t="s">
        <v>558</v>
      </c>
      <c r="B751" t="s">
        <v>81</v>
      </c>
      <c r="C751" t="s">
        <v>1544</v>
      </c>
      <c r="D751" s="53" t="s">
        <v>633</v>
      </c>
      <c r="E751" t="s">
        <v>9</v>
      </c>
      <c r="F751" t="s">
        <v>10</v>
      </c>
      <c r="G751" t="s">
        <v>11</v>
      </c>
      <c r="H751" t="s">
        <v>73</v>
      </c>
      <c r="I751">
        <v>6</v>
      </c>
      <c r="J751" t="s">
        <v>634</v>
      </c>
      <c r="K751" t="s">
        <v>2292</v>
      </c>
      <c r="L751" t="str">
        <f t="shared" si="32"/>
        <v>3134-21FLWPB G5SE0062</v>
      </c>
      <c r="M751" t="s">
        <v>1196</v>
      </c>
      <c r="N751">
        <v>27.823951999999998</v>
      </c>
      <c r="O751">
        <v>-80.576240999999996</v>
      </c>
      <c r="P751">
        <v>0</v>
      </c>
      <c r="Q751" t="s">
        <v>2614</v>
      </c>
      <c r="R751" t="s">
        <v>2688</v>
      </c>
    </row>
    <row r="752" spans="1:18" x14ac:dyDescent="0.25">
      <c r="A752" t="s">
        <v>558</v>
      </c>
      <c r="B752" t="s">
        <v>81</v>
      </c>
      <c r="C752" t="s">
        <v>1544</v>
      </c>
      <c r="D752" s="53" t="s">
        <v>633</v>
      </c>
      <c r="E752" t="s">
        <v>9</v>
      </c>
      <c r="F752" t="s">
        <v>10</v>
      </c>
      <c r="G752" t="s">
        <v>11</v>
      </c>
      <c r="H752" t="s">
        <v>91</v>
      </c>
      <c r="I752">
        <v>6</v>
      </c>
      <c r="J752" t="s">
        <v>634</v>
      </c>
      <c r="K752" t="s">
        <v>2292</v>
      </c>
      <c r="L752" t="str">
        <f t="shared" si="32"/>
        <v>3134-21FLWPB G5SE0062</v>
      </c>
      <c r="M752" t="s">
        <v>1196</v>
      </c>
      <c r="N752">
        <v>27.823951999999998</v>
      </c>
      <c r="O752">
        <v>-80.576240999999996</v>
      </c>
      <c r="P752">
        <v>0</v>
      </c>
      <c r="Q752" t="s">
        <v>2614</v>
      </c>
      <c r="R752" t="s">
        <v>2688</v>
      </c>
    </row>
    <row r="753" spans="1:18" x14ac:dyDescent="0.25">
      <c r="A753" t="s">
        <v>558</v>
      </c>
      <c r="B753" t="s">
        <v>81</v>
      </c>
      <c r="C753" t="s">
        <v>1544</v>
      </c>
      <c r="D753" s="53" t="s">
        <v>633</v>
      </c>
      <c r="E753" t="s">
        <v>9</v>
      </c>
      <c r="F753" t="s">
        <v>10</v>
      </c>
      <c r="G753" t="s">
        <v>11</v>
      </c>
      <c r="H753" t="s">
        <v>85</v>
      </c>
      <c r="I753">
        <v>6</v>
      </c>
      <c r="J753" t="s">
        <v>634</v>
      </c>
      <c r="K753" t="s">
        <v>2292</v>
      </c>
      <c r="L753" t="str">
        <f t="shared" si="32"/>
        <v>3134-21FLWPB G5SE0062</v>
      </c>
      <c r="M753" t="s">
        <v>1196</v>
      </c>
      <c r="N753">
        <v>27.823951999999998</v>
      </c>
      <c r="O753">
        <v>-80.576240999999996</v>
      </c>
      <c r="P753">
        <v>0</v>
      </c>
      <c r="Q753" t="s">
        <v>2614</v>
      </c>
      <c r="R753" t="s">
        <v>2688</v>
      </c>
    </row>
    <row r="754" spans="1:18" x14ac:dyDescent="0.25">
      <c r="A754" t="s">
        <v>558</v>
      </c>
      <c r="B754" t="s">
        <v>81</v>
      </c>
      <c r="C754" t="s">
        <v>1544</v>
      </c>
      <c r="D754" s="53" t="s">
        <v>633</v>
      </c>
      <c r="E754" t="s">
        <v>9</v>
      </c>
      <c r="F754" t="s">
        <v>10</v>
      </c>
      <c r="G754" t="s">
        <v>11</v>
      </c>
      <c r="H754" t="s">
        <v>92</v>
      </c>
      <c r="I754">
        <v>6</v>
      </c>
      <c r="J754" t="s">
        <v>634</v>
      </c>
      <c r="K754" t="s">
        <v>2292</v>
      </c>
      <c r="L754" t="str">
        <f t="shared" si="32"/>
        <v>3134-21FLWPB G5SE0062</v>
      </c>
      <c r="M754" t="s">
        <v>1196</v>
      </c>
      <c r="N754">
        <v>27.823951999999998</v>
      </c>
      <c r="O754">
        <v>-80.576240999999996</v>
      </c>
      <c r="P754">
        <v>0</v>
      </c>
      <c r="Q754" t="s">
        <v>2614</v>
      </c>
      <c r="R754" t="s">
        <v>2688</v>
      </c>
    </row>
    <row r="755" spans="1:18" x14ac:dyDescent="0.25">
      <c r="A755" t="s">
        <v>558</v>
      </c>
      <c r="B755" t="s">
        <v>81</v>
      </c>
      <c r="C755" t="s">
        <v>1545</v>
      </c>
      <c r="D755" s="53" t="s">
        <v>635</v>
      </c>
      <c r="E755" t="s">
        <v>9</v>
      </c>
      <c r="F755" t="s">
        <v>10</v>
      </c>
      <c r="G755" t="s">
        <v>11</v>
      </c>
      <c r="H755" t="s">
        <v>73</v>
      </c>
      <c r="I755">
        <v>6</v>
      </c>
      <c r="J755" t="s">
        <v>636</v>
      </c>
      <c r="K755" t="s">
        <v>2293</v>
      </c>
      <c r="L755" t="str">
        <f t="shared" si="32"/>
        <v>3136-21FLWPB G5SE0085</v>
      </c>
      <c r="M755" t="s">
        <v>1196</v>
      </c>
      <c r="N755">
        <v>27.829789999999999</v>
      </c>
      <c r="O755">
        <v>-80.536601000000005</v>
      </c>
      <c r="P755">
        <v>0</v>
      </c>
      <c r="Q755" t="s">
        <v>2614</v>
      </c>
      <c r="R755" t="s">
        <v>2688</v>
      </c>
    </row>
    <row r="756" spans="1:18" x14ac:dyDescent="0.25">
      <c r="A756" t="s">
        <v>558</v>
      </c>
      <c r="B756" t="s">
        <v>81</v>
      </c>
      <c r="C756" t="s">
        <v>1545</v>
      </c>
      <c r="D756" s="53" t="s">
        <v>635</v>
      </c>
      <c r="E756" t="s">
        <v>9</v>
      </c>
      <c r="F756" t="s">
        <v>10</v>
      </c>
      <c r="G756" t="s">
        <v>11</v>
      </c>
      <c r="H756" t="s">
        <v>91</v>
      </c>
      <c r="I756">
        <v>6</v>
      </c>
      <c r="J756" t="s">
        <v>636</v>
      </c>
      <c r="K756" t="s">
        <v>2293</v>
      </c>
      <c r="L756" t="str">
        <f t="shared" si="32"/>
        <v>3136-21FLWPB G5SE0085</v>
      </c>
      <c r="M756" t="s">
        <v>1196</v>
      </c>
      <c r="N756">
        <v>27.829789999999999</v>
      </c>
      <c r="O756">
        <v>-80.536601000000005</v>
      </c>
      <c r="P756">
        <v>0</v>
      </c>
      <c r="Q756" t="s">
        <v>2614</v>
      </c>
      <c r="R756" t="s">
        <v>2688</v>
      </c>
    </row>
    <row r="757" spans="1:18" x14ac:dyDescent="0.25">
      <c r="A757" t="s">
        <v>558</v>
      </c>
      <c r="B757" t="s">
        <v>81</v>
      </c>
      <c r="C757" t="s">
        <v>1545</v>
      </c>
      <c r="D757" s="53" t="s">
        <v>635</v>
      </c>
      <c r="E757" t="s">
        <v>9</v>
      </c>
      <c r="F757" t="s">
        <v>10</v>
      </c>
      <c r="G757" t="s">
        <v>11</v>
      </c>
      <c r="H757" t="s">
        <v>85</v>
      </c>
      <c r="I757">
        <v>6</v>
      </c>
      <c r="J757" t="s">
        <v>636</v>
      </c>
      <c r="K757" t="s">
        <v>2293</v>
      </c>
      <c r="L757" t="str">
        <f t="shared" si="32"/>
        <v>3136-21FLWPB G5SE0085</v>
      </c>
      <c r="M757" t="s">
        <v>1196</v>
      </c>
      <c r="N757">
        <v>27.829789999999999</v>
      </c>
      <c r="O757">
        <v>-80.536601000000005</v>
      </c>
      <c r="P757">
        <v>0</v>
      </c>
      <c r="Q757" t="s">
        <v>2614</v>
      </c>
      <c r="R757" t="s">
        <v>2688</v>
      </c>
    </row>
    <row r="758" spans="1:18" x14ac:dyDescent="0.25">
      <c r="A758" t="s">
        <v>558</v>
      </c>
      <c r="B758" t="s">
        <v>81</v>
      </c>
      <c r="C758" t="s">
        <v>1545</v>
      </c>
      <c r="D758" s="53" t="s">
        <v>635</v>
      </c>
      <c r="E758" t="s">
        <v>9</v>
      </c>
      <c r="F758" t="s">
        <v>10</v>
      </c>
      <c r="G758" t="s">
        <v>11</v>
      </c>
      <c r="H758" t="s">
        <v>92</v>
      </c>
      <c r="I758">
        <v>6</v>
      </c>
      <c r="J758" t="s">
        <v>636</v>
      </c>
      <c r="K758" t="s">
        <v>2293</v>
      </c>
      <c r="L758" t="str">
        <f t="shared" si="32"/>
        <v>3136-21FLWPB G5SE0085</v>
      </c>
      <c r="M758" t="s">
        <v>1196</v>
      </c>
      <c r="N758">
        <v>27.829789999999999</v>
      </c>
      <c r="O758">
        <v>-80.536601000000005</v>
      </c>
      <c r="P758">
        <v>0</v>
      </c>
      <c r="Q758" t="s">
        <v>2614</v>
      </c>
      <c r="R758" t="s">
        <v>2688</v>
      </c>
    </row>
    <row r="759" spans="1:18" x14ac:dyDescent="0.25">
      <c r="A759" t="s">
        <v>80</v>
      </c>
      <c r="B759" t="s">
        <v>81</v>
      </c>
      <c r="C759" t="s">
        <v>1509</v>
      </c>
      <c r="D759" s="53" t="s">
        <v>660</v>
      </c>
      <c r="E759" t="s">
        <v>9</v>
      </c>
      <c r="F759" t="s">
        <v>10</v>
      </c>
      <c r="G759" t="s">
        <v>11</v>
      </c>
      <c r="H759" t="s">
        <v>73</v>
      </c>
      <c r="I759">
        <v>6</v>
      </c>
      <c r="J759" t="s">
        <v>661</v>
      </c>
      <c r="K759" t="s">
        <v>2294</v>
      </c>
      <c r="L759" t="str">
        <f t="shared" si="32"/>
        <v>3085B-21FLCEN G5CE0068</v>
      </c>
      <c r="M759" t="s">
        <v>1231</v>
      </c>
      <c r="N759">
        <v>28.072514000000002</v>
      </c>
      <c r="O759">
        <v>-80.624797000000001</v>
      </c>
      <c r="P759">
        <v>0</v>
      </c>
      <c r="Q759" t="s">
        <v>2614</v>
      </c>
      <c r="R759" t="s">
        <v>2688</v>
      </c>
    </row>
    <row r="760" spans="1:18" x14ac:dyDescent="0.25">
      <c r="A760" t="s">
        <v>80</v>
      </c>
      <c r="B760" t="s">
        <v>81</v>
      </c>
      <c r="C760" t="s">
        <v>1509</v>
      </c>
      <c r="D760" s="53" t="s">
        <v>660</v>
      </c>
      <c r="E760" t="s">
        <v>9</v>
      </c>
      <c r="F760" t="s">
        <v>10</v>
      </c>
      <c r="G760" t="s">
        <v>11</v>
      </c>
      <c r="H760" t="s">
        <v>91</v>
      </c>
      <c r="I760">
        <v>6</v>
      </c>
      <c r="J760" t="s">
        <v>661</v>
      </c>
      <c r="K760" t="s">
        <v>2294</v>
      </c>
      <c r="L760" t="str">
        <f t="shared" si="32"/>
        <v>3085B-21FLCEN G5CE0068</v>
      </c>
      <c r="M760" t="s">
        <v>1231</v>
      </c>
      <c r="N760">
        <v>28.072514000000002</v>
      </c>
      <c r="O760">
        <v>-80.624797000000001</v>
      </c>
      <c r="P760">
        <v>0</v>
      </c>
      <c r="Q760" t="s">
        <v>2614</v>
      </c>
      <c r="R760" t="s">
        <v>2688</v>
      </c>
    </row>
    <row r="761" spans="1:18" x14ac:dyDescent="0.25">
      <c r="A761" t="s">
        <v>80</v>
      </c>
      <c r="B761" t="s">
        <v>81</v>
      </c>
      <c r="C761" t="s">
        <v>1509</v>
      </c>
      <c r="D761" s="53" t="s">
        <v>660</v>
      </c>
      <c r="E761" t="s">
        <v>9</v>
      </c>
      <c r="F761" t="s">
        <v>10</v>
      </c>
      <c r="G761" t="s">
        <v>11</v>
      </c>
      <c r="H761" t="s">
        <v>85</v>
      </c>
      <c r="I761">
        <v>6</v>
      </c>
      <c r="J761" t="s">
        <v>661</v>
      </c>
      <c r="K761" t="s">
        <v>2294</v>
      </c>
      <c r="L761" t="str">
        <f t="shared" si="32"/>
        <v>3085B-21FLCEN G5CE0068</v>
      </c>
      <c r="M761" t="s">
        <v>1231</v>
      </c>
      <c r="N761">
        <v>28.072514000000002</v>
      </c>
      <c r="O761">
        <v>-80.624797000000001</v>
      </c>
      <c r="P761">
        <v>0</v>
      </c>
      <c r="Q761" t="s">
        <v>2614</v>
      </c>
      <c r="R761" t="s">
        <v>2688</v>
      </c>
    </row>
    <row r="762" spans="1:18" x14ac:dyDescent="0.25">
      <c r="A762" t="s">
        <v>80</v>
      </c>
      <c r="B762" t="s">
        <v>81</v>
      </c>
      <c r="C762" t="s">
        <v>1509</v>
      </c>
      <c r="D762" s="53" t="s">
        <v>660</v>
      </c>
      <c r="E762" t="s">
        <v>9</v>
      </c>
      <c r="F762" t="s">
        <v>10</v>
      </c>
      <c r="G762" t="s">
        <v>11</v>
      </c>
      <c r="H762" t="s">
        <v>92</v>
      </c>
      <c r="I762">
        <v>6</v>
      </c>
      <c r="J762" t="s">
        <v>661</v>
      </c>
      <c r="K762" t="s">
        <v>2294</v>
      </c>
      <c r="L762" t="str">
        <f t="shared" si="32"/>
        <v>3085B-21FLCEN G5CE0068</v>
      </c>
      <c r="M762" t="s">
        <v>1231</v>
      </c>
      <c r="N762">
        <v>28.072514000000002</v>
      </c>
      <c r="O762">
        <v>-80.624797000000001</v>
      </c>
      <c r="P762">
        <v>0</v>
      </c>
      <c r="Q762" t="s">
        <v>2614</v>
      </c>
      <c r="R762" t="s">
        <v>2688</v>
      </c>
    </row>
    <row r="763" spans="1:18" x14ac:dyDescent="0.25">
      <c r="A763" t="s">
        <v>558</v>
      </c>
      <c r="B763" t="s">
        <v>81</v>
      </c>
      <c r="C763" t="s">
        <v>1546</v>
      </c>
      <c r="D763" s="53" t="s">
        <v>662</v>
      </c>
      <c r="E763" t="s">
        <v>9</v>
      </c>
      <c r="F763" t="s">
        <v>10</v>
      </c>
      <c r="G763" t="s">
        <v>11</v>
      </c>
      <c r="H763" t="s">
        <v>73</v>
      </c>
      <c r="I763">
        <v>6</v>
      </c>
      <c r="J763" t="s">
        <v>663</v>
      </c>
      <c r="K763" t="s">
        <v>2295</v>
      </c>
      <c r="L763" t="str">
        <f t="shared" si="32"/>
        <v>3098B-21FLCEN 27010200</v>
      </c>
      <c r="M763" t="s">
        <v>1196</v>
      </c>
      <c r="N763">
        <v>28.0105194</v>
      </c>
      <c r="O763">
        <v>-80.597350000000006</v>
      </c>
      <c r="P763">
        <v>0</v>
      </c>
      <c r="Q763" t="s">
        <v>2614</v>
      </c>
      <c r="R763" t="s">
        <v>2688</v>
      </c>
    </row>
    <row r="764" spans="1:18" x14ac:dyDescent="0.25">
      <c r="A764" t="s">
        <v>558</v>
      </c>
      <c r="B764" t="s">
        <v>81</v>
      </c>
      <c r="C764" t="s">
        <v>1546</v>
      </c>
      <c r="D764" s="53" t="s">
        <v>662</v>
      </c>
      <c r="E764" t="s">
        <v>9</v>
      </c>
      <c r="F764" t="s">
        <v>10</v>
      </c>
      <c r="G764" t="s">
        <v>11</v>
      </c>
      <c r="H764" t="s">
        <v>91</v>
      </c>
      <c r="I764">
        <v>6</v>
      </c>
      <c r="J764" t="s">
        <v>663</v>
      </c>
      <c r="K764" t="s">
        <v>2295</v>
      </c>
      <c r="L764" t="str">
        <f t="shared" si="32"/>
        <v>3098B-21FLCEN 27010200</v>
      </c>
      <c r="M764" t="s">
        <v>1196</v>
      </c>
      <c r="N764">
        <v>28.0105194</v>
      </c>
      <c r="O764">
        <v>-80.597350000000006</v>
      </c>
      <c r="P764">
        <v>0</v>
      </c>
      <c r="Q764" t="s">
        <v>2614</v>
      </c>
      <c r="R764" t="s">
        <v>2688</v>
      </c>
    </row>
    <row r="765" spans="1:18" x14ac:dyDescent="0.25">
      <c r="A765" t="s">
        <v>558</v>
      </c>
      <c r="B765" t="s">
        <v>81</v>
      </c>
      <c r="C765" t="s">
        <v>1546</v>
      </c>
      <c r="D765" s="53" t="s">
        <v>662</v>
      </c>
      <c r="E765" t="s">
        <v>9</v>
      </c>
      <c r="F765" t="s">
        <v>10</v>
      </c>
      <c r="G765" t="s">
        <v>11</v>
      </c>
      <c r="H765" t="s">
        <v>85</v>
      </c>
      <c r="I765">
        <v>6</v>
      </c>
      <c r="J765" t="s">
        <v>663</v>
      </c>
      <c r="K765" t="s">
        <v>2295</v>
      </c>
      <c r="L765" t="str">
        <f t="shared" si="32"/>
        <v>3098B-21FLCEN 27010200</v>
      </c>
      <c r="M765" t="s">
        <v>1196</v>
      </c>
      <c r="N765">
        <v>28.0105194</v>
      </c>
      <c r="O765">
        <v>-80.597350000000006</v>
      </c>
      <c r="P765">
        <v>0</v>
      </c>
      <c r="Q765" t="s">
        <v>2614</v>
      </c>
      <c r="R765" t="s">
        <v>2688</v>
      </c>
    </row>
    <row r="766" spans="1:18" x14ac:dyDescent="0.25">
      <c r="A766" t="s">
        <v>558</v>
      </c>
      <c r="B766" t="s">
        <v>81</v>
      </c>
      <c r="C766" t="s">
        <v>1546</v>
      </c>
      <c r="D766" s="53" t="s">
        <v>662</v>
      </c>
      <c r="E766" t="s">
        <v>9</v>
      </c>
      <c r="F766" t="s">
        <v>10</v>
      </c>
      <c r="G766" t="s">
        <v>11</v>
      </c>
      <c r="H766" t="s">
        <v>92</v>
      </c>
      <c r="I766">
        <v>6</v>
      </c>
      <c r="J766" t="s">
        <v>663</v>
      </c>
      <c r="K766" t="s">
        <v>2295</v>
      </c>
      <c r="L766" t="str">
        <f t="shared" ref="L766:L835" si="33">_xlfn.CONCAT(D766:E766,J766)</f>
        <v>3098B-21FLCEN 27010200</v>
      </c>
      <c r="M766" t="s">
        <v>1196</v>
      </c>
      <c r="N766">
        <v>28.0105194</v>
      </c>
      <c r="O766">
        <v>-80.597350000000006</v>
      </c>
      <c r="P766">
        <v>0</v>
      </c>
      <c r="Q766" t="s">
        <v>2614</v>
      </c>
      <c r="R766" t="s">
        <v>2688</v>
      </c>
    </row>
    <row r="767" spans="1:18" x14ac:dyDescent="0.25">
      <c r="A767" t="s">
        <v>558</v>
      </c>
      <c r="B767" t="s">
        <v>81</v>
      </c>
      <c r="C767" t="s">
        <v>1547</v>
      </c>
      <c r="D767" s="53" t="s">
        <v>664</v>
      </c>
      <c r="E767" t="s">
        <v>9</v>
      </c>
      <c r="F767" t="s">
        <v>10</v>
      </c>
      <c r="G767" t="s">
        <v>11</v>
      </c>
      <c r="H767" t="s">
        <v>73</v>
      </c>
      <c r="I767">
        <v>6</v>
      </c>
      <c r="J767" t="s">
        <v>665</v>
      </c>
      <c r="K767" t="s">
        <v>2296</v>
      </c>
      <c r="L767" t="str">
        <f t="shared" si="33"/>
        <v>3107B-21FLWPB G5SE0080</v>
      </c>
      <c r="M767" t="s">
        <v>1196</v>
      </c>
      <c r="N767">
        <v>27.964971987999999</v>
      </c>
      <c r="O767">
        <v>-80.568100000000001</v>
      </c>
      <c r="P767">
        <v>0</v>
      </c>
      <c r="Q767" t="s">
        <v>2613</v>
      </c>
      <c r="R767" t="s">
        <v>2688</v>
      </c>
    </row>
    <row r="768" spans="1:18" x14ac:dyDescent="0.25">
      <c r="A768" t="s">
        <v>558</v>
      </c>
      <c r="B768" t="s">
        <v>81</v>
      </c>
      <c r="C768" t="s">
        <v>1547</v>
      </c>
      <c r="D768" s="53" t="s">
        <v>664</v>
      </c>
      <c r="E768" t="s">
        <v>9</v>
      </c>
      <c r="F768" t="s">
        <v>10</v>
      </c>
      <c r="G768" t="s">
        <v>11</v>
      </c>
      <c r="H768" t="s">
        <v>91</v>
      </c>
      <c r="I768">
        <v>6</v>
      </c>
      <c r="J768" t="s">
        <v>665</v>
      </c>
      <c r="K768" t="s">
        <v>2296</v>
      </c>
      <c r="L768" t="str">
        <f t="shared" si="33"/>
        <v>3107B-21FLWPB G5SE0080</v>
      </c>
      <c r="M768" t="s">
        <v>1196</v>
      </c>
      <c r="N768">
        <v>27.964971987999999</v>
      </c>
      <c r="O768">
        <v>-80.568100000000001</v>
      </c>
      <c r="P768">
        <v>0</v>
      </c>
      <c r="Q768" t="s">
        <v>2613</v>
      </c>
      <c r="R768" t="s">
        <v>2688</v>
      </c>
    </row>
    <row r="769" spans="1:18" x14ac:dyDescent="0.25">
      <c r="A769" t="s">
        <v>558</v>
      </c>
      <c r="B769" t="s">
        <v>81</v>
      </c>
      <c r="C769" t="s">
        <v>1547</v>
      </c>
      <c r="D769" s="53" t="s">
        <v>664</v>
      </c>
      <c r="E769" t="s">
        <v>9</v>
      </c>
      <c r="F769" t="s">
        <v>10</v>
      </c>
      <c r="G769" t="s">
        <v>11</v>
      </c>
      <c r="H769" t="s">
        <v>85</v>
      </c>
      <c r="I769">
        <v>6</v>
      </c>
      <c r="J769" t="s">
        <v>665</v>
      </c>
      <c r="K769" t="s">
        <v>2296</v>
      </c>
      <c r="L769" t="str">
        <f t="shared" si="33"/>
        <v>3107B-21FLWPB G5SE0080</v>
      </c>
      <c r="M769" t="s">
        <v>1196</v>
      </c>
      <c r="N769">
        <v>27.964971987999999</v>
      </c>
      <c r="O769">
        <v>-80.568100000000001</v>
      </c>
      <c r="P769">
        <v>0</v>
      </c>
      <c r="Q769" t="s">
        <v>2613</v>
      </c>
      <c r="R769" t="s">
        <v>2688</v>
      </c>
    </row>
    <row r="770" spans="1:18" x14ac:dyDescent="0.25">
      <c r="A770" t="s">
        <v>558</v>
      </c>
      <c r="B770" t="s">
        <v>81</v>
      </c>
      <c r="C770" t="s">
        <v>1547</v>
      </c>
      <c r="D770" s="53" t="s">
        <v>664</v>
      </c>
      <c r="E770" t="s">
        <v>9</v>
      </c>
      <c r="F770" t="s">
        <v>10</v>
      </c>
      <c r="G770" t="s">
        <v>11</v>
      </c>
      <c r="H770" t="s">
        <v>92</v>
      </c>
      <c r="I770">
        <v>6</v>
      </c>
      <c r="J770" t="s">
        <v>665</v>
      </c>
      <c r="K770" t="s">
        <v>2296</v>
      </c>
      <c r="L770" t="str">
        <f t="shared" si="33"/>
        <v>3107B-21FLWPB G5SE0080</v>
      </c>
      <c r="M770" t="s">
        <v>1196</v>
      </c>
      <c r="N770">
        <v>27.964971987999999</v>
      </c>
      <c r="O770">
        <v>-80.568100000000001</v>
      </c>
      <c r="P770">
        <v>0</v>
      </c>
      <c r="Q770" t="s">
        <v>2613</v>
      </c>
      <c r="R770" t="s">
        <v>2688</v>
      </c>
    </row>
    <row r="771" spans="1:18" x14ac:dyDescent="0.25">
      <c r="A771" t="s">
        <v>558</v>
      </c>
      <c r="B771" t="s">
        <v>81</v>
      </c>
      <c r="C771" t="s">
        <v>1548</v>
      </c>
      <c r="D771" s="53" t="s">
        <v>666</v>
      </c>
      <c r="E771" t="s">
        <v>9</v>
      </c>
      <c r="F771" t="s">
        <v>10</v>
      </c>
      <c r="G771" t="s">
        <v>11</v>
      </c>
      <c r="H771" t="s">
        <v>73</v>
      </c>
      <c r="I771">
        <v>6</v>
      </c>
      <c r="J771" t="s">
        <v>667</v>
      </c>
      <c r="K771" t="s">
        <v>2297</v>
      </c>
      <c r="L771" t="str">
        <f t="shared" si="33"/>
        <v>3128A-21FLWPB 20010710</v>
      </c>
      <c r="M771" t="s">
        <v>1196</v>
      </c>
      <c r="N771">
        <v>27.8563194</v>
      </c>
      <c r="O771">
        <v>-80.524199999999993</v>
      </c>
      <c r="P771">
        <v>0</v>
      </c>
      <c r="Q771" t="s">
        <v>2614</v>
      </c>
      <c r="R771" t="s">
        <v>2688</v>
      </c>
    </row>
    <row r="772" spans="1:18" x14ac:dyDescent="0.25">
      <c r="A772" t="s">
        <v>558</v>
      </c>
      <c r="B772" t="s">
        <v>81</v>
      </c>
      <c r="C772" t="s">
        <v>1548</v>
      </c>
      <c r="D772" s="53" t="s">
        <v>666</v>
      </c>
      <c r="E772" t="s">
        <v>9</v>
      </c>
      <c r="F772" t="s">
        <v>10</v>
      </c>
      <c r="G772" t="s">
        <v>11</v>
      </c>
      <c r="H772" t="s">
        <v>91</v>
      </c>
      <c r="I772">
        <v>6</v>
      </c>
      <c r="J772" t="s">
        <v>667</v>
      </c>
      <c r="K772" t="s">
        <v>2297</v>
      </c>
      <c r="L772" t="str">
        <f t="shared" si="33"/>
        <v>3128A-21FLWPB 20010710</v>
      </c>
      <c r="M772" t="s">
        <v>1196</v>
      </c>
      <c r="N772">
        <v>27.8563194</v>
      </c>
      <c r="O772">
        <v>-80.524199999999993</v>
      </c>
      <c r="P772">
        <v>0</v>
      </c>
      <c r="Q772" t="s">
        <v>2614</v>
      </c>
      <c r="R772" t="s">
        <v>2688</v>
      </c>
    </row>
    <row r="773" spans="1:18" x14ac:dyDescent="0.25">
      <c r="A773" t="s">
        <v>558</v>
      </c>
      <c r="B773" t="s">
        <v>81</v>
      </c>
      <c r="C773" t="s">
        <v>1548</v>
      </c>
      <c r="D773" s="53" t="s">
        <v>666</v>
      </c>
      <c r="E773" t="s">
        <v>9</v>
      </c>
      <c r="F773" t="s">
        <v>10</v>
      </c>
      <c r="G773" t="s">
        <v>11</v>
      </c>
      <c r="H773" t="s">
        <v>85</v>
      </c>
      <c r="I773">
        <v>6</v>
      </c>
      <c r="J773" t="s">
        <v>667</v>
      </c>
      <c r="K773" t="s">
        <v>2297</v>
      </c>
      <c r="L773" t="str">
        <f t="shared" si="33"/>
        <v>3128A-21FLWPB 20010710</v>
      </c>
      <c r="M773" t="s">
        <v>1196</v>
      </c>
      <c r="N773">
        <v>27.8563194</v>
      </c>
      <c r="O773">
        <v>-80.524199999999993</v>
      </c>
      <c r="P773">
        <v>0</v>
      </c>
      <c r="Q773" t="s">
        <v>2614</v>
      </c>
      <c r="R773" t="s">
        <v>2688</v>
      </c>
    </row>
    <row r="774" spans="1:18" x14ac:dyDescent="0.25">
      <c r="A774" t="s">
        <v>558</v>
      </c>
      <c r="B774" t="s">
        <v>81</v>
      </c>
      <c r="C774" t="s">
        <v>1548</v>
      </c>
      <c r="D774" s="53" t="s">
        <v>666</v>
      </c>
      <c r="E774" t="s">
        <v>9</v>
      </c>
      <c r="F774" t="s">
        <v>10</v>
      </c>
      <c r="G774" t="s">
        <v>11</v>
      </c>
      <c r="H774" t="s">
        <v>92</v>
      </c>
      <c r="I774">
        <v>6</v>
      </c>
      <c r="J774" t="s">
        <v>667</v>
      </c>
      <c r="K774" t="s">
        <v>2297</v>
      </c>
      <c r="L774" t="str">
        <f t="shared" si="33"/>
        <v>3128A-21FLWPB 20010710</v>
      </c>
      <c r="M774" t="s">
        <v>1196</v>
      </c>
      <c r="N774">
        <v>27.8563194</v>
      </c>
      <c r="O774">
        <v>-80.524199999999993</v>
      </c>
      <c r="P774">
        <v>0</v>
      </c>
      <c r="Q774" t="s">
        <v>2614</v>
      </c>
      <c r="R774" t="s">
        <v>2688</v>
      </c>
    </row>
    <row r="775" spans="1:18" x14ac:dyDescent="0.25">
      <c r="A775" t="s">
        <v>558</v>
      </c>
      <c r="B775" t="s">
        <v>81</v>
      </c>
      <c r="C775" t="s">
        <v>1549</v>
      </c>
      <c r="D775" s="53" t="s">
        <v>648</v>
      </c>
      <c r="E775" t="s">
        <v>9</v>
      </c>
      <c r="F775" t="s">
        <v>10</v>
      </c>
      <c r="G775" t="s">
        <v>11</v>
      </c>
      <c r="H775" t="s">
        <v>97</v>
      </c>
      <c r="I775">
        <v>6</v>
      </c>
      <c r="J775" t="s">
        <v>649</v>
      </c>
      <c r="K775" t="s">
        <v>2298</v>
      </c>
      <c r="L775" t="str">
        <f t="shared" si="33"/>
        <v>3206-21FLFTM G4SD0174</v>
      </c>
      <c r="M775" t="s">
        <v>1225</v>
      </c>
      <c r="N775">
        <v>27.210277999999999</v>
      </c>
      <c r="O775">
        <v>-81.149444000000003</v>
      </c>
      <c r="P775">
        <v>0</v>
      </c>
      <c r="Q775" t="s">
        <v>2613</v>
      </c>
      <c r="R775" t="s">
        <v>2690</v>
      </c>
    </row>
    <row r="776" spans="1:18" x14ac:dyDescent="0.25">
      <c r="A776" t="s">
        <v>558</v>
      </c>
      <c r="B776" t="s">
        <v>81</v>
      </c>
      <c r="C776" t="s">
        <v>1549</v>
      </c>
      <c r="D776" s="53" t="s">
        <v>648</v>
      </c>
      <c r="E776" t="s">
        <v>9</v>
      </c>
      <c r="F776" t="s">
        <v>10</v>
      </c>
      <c r="G776" t="s">
        <v>11</v>
      </c>
      <c r="H776" t="s">
        <v>86</v>
      </c>
      <c r="I776">
        <v>6</v>
      </c>
      <c r="J776" t="s">
        <v>649</v>
      </c>
      <c r="K776" t="s">
        <v>2298</v>
      </c>
      <c r="L776" t="str">
        <f t="shared" si="33"/>
        <v>3206-21FLFTM G4SD0174</v>
      </c>
      <c r="M776" t="s">
        <v>1225</v>
      </c>
      <c r="N776">
        <v>27.210277999999999</v>
      </c>
      <c r="O776">
        <v>-81.149444000000003</v>
      </c>
      <c r="P776">
        <v>0</v>
      </c>
      <c r="Q776" t="s">
        <v>2613</v>
      </c>
      <c r="R776" t="s">
        <v>2690</v>
      </c>
    </row>
    <row r="777" spans="1:18" x14ac:dyDescent="0.25">
      <c r="A777" t="s">
        <v>558</v>
      </c>
      <c r="B777" t="s">
        <v>81</v>
      </c>
      <c r="C777" t="s">
        <v>1549</v>
      </c>
      <c r="D777" s="53" t="s">
        <v>648</v>
      </c>
      <c r="E777" t="s">
        <v>9</v>
      </c>
      <c r="F777" t="s">
        <v>10</v>
      </c>
      <c r="G777" t="s">
        <v>11</v>
      </c>
      <c r="H777" t="s">
        <v>87</v>
      </c>
      <c r="I777">
        <v>6</v>
      </c>
      <c r="J777" t="s">
        <v>649</v>
      </c>
      <c r="K777" t="s">
        <v>2298</v>
      </c>
      <c r="L777" t="str">
        <f t="shared" si="33"/>
        <v>3206-21FLFTM G4SD0174</v>
      </c>
      <c r="M777" t="s">
        <v>1225</v>
      </c>
      <c r="N777">
        <v>27.210277999999999</v>
      </c>
      <c r="O777">
        <v>-81.149444000000003</v>
      </c>
      <c r="P777">
        <v>0</v>
      </c>
      <c r="Q777" t="s">
        <v>2613</v>
      </c>
      <c r="R777" t="s">
        <v>2690</v>
      </c>
    </row>
    <row r="778" spans="1:18" x14ac:dyDescent="0.25">
      <c r="A778" t="s">
        <v>558</v>
      </c>
      <c r="B778" t="s">
        <v>81</v>
      </c>
      <c r="C778" t="s">
        <v>1549</v>
      </c>
      <c r="D778" s="53" t="s">
        <v>648</v>
      </c>
      <c r="E778" t="s">
        <v>9</v>
      </c>
      <c r="F778" t="s">
        <v>10</v>
      </c>
      <c r="G778" t="s">
        <v>11</v>
      </c>
      <c r="H778" t="s">
        <v>88</v>
      </c>
      <c r="I778">
        <v>6</v>
      </c>
      <c r="J778" t="s">
        <v>649</v>
      </c>
      <c r="K778" t="s">
        <v>2298</v>
      </c>
      <c r="L778" t="str">
        <f t="shared" si="33"/>
        <v>3206-21FLFTM G4SD0174</v>
      </c>
      <c r="M778" t="s">
        <v>1225</v>
      </c>
      <c r="N778">
        <v>27.210277999999999</v>
      </c>
      <c r="O778">
        <v>-81.149444000000003</v>
      </c>
      <c r="P778">
        <v>0</v>
      </c>
      <c r="Q778" t="s">
        <v>2613</v>
      </c>
      <c r="R778" t="s">
        <v>2690</v>
      </c>
    </row>
    <row r="779" spans="1:18" x14ac:dyDescent="0.25">
      <c r="A779" t="s">
        <v>558</v>
      </c>
      <c r="B779" t="s">
        <v>81</v>
      </c>
      <c r="C779" t="s">
        <v>1550</v>
      </c>
      <c r="D779" s="53" t="s">
        <v>656</v>
      </c>
      <c r="E779" t="s">
        <v>9</v>
      </c>
      <c r="F779" t="s">
        <v>10</v>
      </c>
      <c r="G779" t="s">
        <v>11</v>
      </c>
      <c r="H779" t="s">
        <v>73</v>
      </c>
      <c r="I779">
        <v>6</v>
      </c>
      <c r="J779" t="s">
        <v>2830</v>
      </c>
      <c r="K779" t="s">
        <v>2831</v>
      </c>
      <c r="L779" t="str">
        <f t="shared" si="33"/>
        <v>1761C-21FLWPB G4SE0149</v>
      </c>
      <c r="M779" t="s">
        <v>1225</v>
      </c>
      <c r="N779">
        <v>27.489329720000001</v>
      </c>
      <c r="O779">
        <v>-81.307133519999994</v>
      </c>
      <c r="P779">
        <v>0</v>
      </c>
      <c r="Q779" t="s">
        <v>2613</v>
      </c>
      <c r="R779" t="s">
        <v>2690</v>
      </c>
    </row>
    <row r="780" spans="1:18" x14ac:dyDescent="0.25">
      <c r="A780" t="s">
        <v>558</v>
      </c>
      <c r="B780" t="s">
        <v>81</v>
      </c>
      <c r="C780" t="s">
        <v>1550</v>
      </c>
      <c r="D780" s="53" t="s">
        <v>656</v>
      </c>
      <c r="E780" t="s">
        <v>9</v>
      </c>
      <c r="F780" t="s">
        <v>10</v>
      </c>
      <c r="G780" t="s">
        <v>11</v>
      </c>
      <c r="H780" t="s">
        <v>85</v>
      </c>
      <c r="I780">
        <v>6</v>
      </c>
      <c r="J780" t="s">
        <v>2830</v>
      </c>
      <c r="K780" t="s">
        <v>2831</v>
      </c>
      <c r="L780" t="str">
        <f t="shared" si="33"/>
        <v>1761C-21FLWPB G4SE0149</v>
      </c>
      <c r="M780" t="s">
        <v>1225</v>
      </c>
      <c r="N780">
        <v>27.489329720000001</v>
      </c>
      <c r="O780">
        <v>-81.307133519999994</v>
      </c>
      <c r="P780">
        <v>0</v>
      </c>
      <c r="Q780" t="s">
        <v>2613</v>
      </c>
      <c r="R780" t="s">
        <v>2690</v>
      </c>
    </row>
    <row r="781" spans="1:18" x14ac:dyDescent="0.25">
      <c r="A781" t="s">
        <v>558</v>
      </c>
      <c r="B781" t="s">
        <v>81</v>
      </c>
      <c r="C781" t="s">
        <v>1551</v>
      </c>
      <c r="D781" s="53" t="s">
        <v>657</v>
      </c>
      <c r="E781" t="s">
        <v>9</v>
      </c>
      <c r="F781" t="s">
        <v>10</v>
      </c>
      <c r="G781" t="s">
        <v>11</v>
      </c>
      <c r="H781" t="s">
        <v>73</v>
      </c>
      <c r="I781">
        <v>6</v>
      </c>
      <c r="J781" t="s">
        <v>658</v>
      </c>
      <c r="K781" t="s">
        <v>2299</v>
      </c>
      <c r="L781" t="str">
        <f t="shared" si="33"/>
        <v>1761D1-21FLFTM G4SD0201</v>
      </c>
      <c r="M781" t="s">
        <v>1225</v>
      </c>
      <c r="N781">
        <v>27.592031048999999</v>
      </c>
      <c r="O781">
        <v>-81.289503030000006</v>
      </c>
      <c r="P781">
        <v>0</v>
      </c>
      <c r="Q781" t="s">
        <v>2613</v>
      </c>
      <c r="R781" t="s">
        <v>2690</v>
      </c>
    </row>
    <row r="782" spans="1:18" x14ac:dyDescent="0.25">
      <c r="A782" t="s">
        <v>558</v>
      </c>
      <c r="B782" t="s">
        <v>81</v>
      </c>
      <c r="C782" t="s">
        <v>1551</v>
      </c>
      <c r="D782" s="53" t="s">
        <v>657</v>
      </c>
      <c r="E782" t="s">
        <v>9</v>
      </c>
      <c r="F782" t="s">
        <v>10</v>
      </c>
      <c r="G782" t="s">
        <v>11</v>
      </c>
      <c r="H782" t="s">
        <v>85</v>
      </c>
      <c r="I782">
        <v>6</v>
      </c>
      <c r="J782" t="s">
        <v>658</v>
      </c>
      <c r="K782" t="s">
        <v>2299</v>
      </c>
      <c r="L782" t="str">
        <f t="shared" si="33"/>
        <v>1761D1-21FLFTM G4SD0201</v>
      </c>
      <c r="M782" t="s">
        <v>1225</v>
      </c>
      <c r="N782">
        <v>27.592031048999999</v>
      </c>
      <c r="O782">
        <v>-81.289503030000006</v>
      </c>
      <c r="P782">
        <v>0</v>
      </c>
      <c r="Q782" t="s">
        <v>2613</v>
      </c>
      <c r="R782" t="s">
        <v>2690</v>
      </c>
    </row>
    <row r="783" spans="1:18" x14ac:dyDescent="0.25">
      <c r="A783" t="s">
        <v>558</v>
      </c>
      <c r="B783" t="s">
        <v>81</v>
      </c>
      <c r="C783" t="s">
        <v>1552</v>
      </c>
      <c r="D783" s="53" t="s">
        <v>659</v>
      </c>
      <c r="E783" t="s">
        <v>9</v>
      </c>
      <c r="F783" t="s">
        <v>10</v>
      </c>
      <c r="G783" t="s">
        <v>11</v>
      </c>
      <c r="H783" t="s">
        <v>73</v>
      </c>
      <c r="I783">
        <v>6</v>
      </c>
      <c r="J783" t="s">
        <v>2832</v>
      </c>
      <c r="K783" t="s">
        <v>2833</v>
      </c>
      <c r="L783" t="str">
        <f t="shared" si="33"/>
        <v>1860C-21FLWPB G4SE0187</v>
      </c>
      <c r="M783" t="s">
        <v>1225</v>
      </c>
      <c r="N783">
        <v>27.42557</v>
      </c>
      <c r="O783">
        <v>-81.430228999999997</v>
      </c>
      <c r="P783">
        <v>0</v>
      </c>
      <c r="Q783" t="s">
        <v>2613</v>
      </c>
      <c r="R783" t="s">
        <v>2690</v>
      </c>
    </row>
    <row r="784" spans="1:18" x14ac:dyDescent="0.25">
      <c r="A784" t="s">
        <v>558</v>
      </c>
      <c r="B784" t="s">
        <v>81</v>
      </c>
      <c r="C784" t="s">
        <v>1552</v>
      </c>
      <c r="D784" s="53" t="s">
        <v>659</v>
      </c>
      <c r="E784" t="s">
        <v>9</v>
      </c>
      <c r="F784" t="s">
        <v>10</v>
      </c>
      <c r="G784" t="s">
        <v>11</v>
      </c>
      <c r="H784" t="s">
        <v>85</v>
      </c>
      <c r="I784">
        <v>6</v>
      </c>
      <c r="J784" t="s">
        <v>2832</v>
      </c>
      <c r="K784" t="s">
        <v>2833</v>
      </c>
      <c r="L784" t="str">
        <f t="shared" si="33"/>
        <v>1860C-21FLWPB G4SE0187</v>
      </c>
      <c r="M784" t="s">
        <v>1225</v>
      </c>
      <c r="N784">
        <v>27.42557</v>
      </c>
      <c r="O784">
        <v>-81.430228999999997</v>
      </c>
      <c r="P784">
        <v>0</v>
      </c>
      <c r="Q784" t="s">
        <v>2613</v>
      </c>
      <c r="R784" t="s">
        <v>2690</v>
      </c>
    </row>
    <row r="785" spans="1:18" x14ac:dyDescent="0.25">
      <c r="A785" t="s">
        <v>558</v>
      </c>
      <c r="B785" t="s">
        <v>81</v>
      </c>
      <c r="C785" t="s">
        <v>1553</v>
      </c>
      <c r="D785" s="53" t="s">
        <v>639</v>
      </c>
      <c r="E785" t="s">
        <v>9</v>
      </c>
      <c r="F785" t="s">
        <v>10</v>
      </c>
      <c r="G785" t="s">
        <v>11</v>
      </c>
      <c r="H785" t="s">
        <v>358</v>
      </c>
      <c r="I785">
        <v>6</v>
      </c>
      <c r="J785" t="s">
        <v>640</v>
      </c>
      <c r="K785" t="s">
        <v>2300</v>
      </c>
      <c r="L785" t="str">
        <f t="shared" ref="L785:L790" si="34">_xlfn.CONCAT(D785:E785,J785)</f>
        <v>3147-21FLWPB G5SE0069</v>
      </c>
      <c r="M785" t="s">
        <v>1222</v>
      </c>
      <c r="N785">
        <v>27.693611000000001</v>
      </c>
      <c r="O785">
        <v>-80.462638999999996</v>
      </c>
      <c r="P785">
        <v>0</v>
      </c>
      <c r="Q785" t="s">
        <v>2613</v>
      </c>
      <c r="R785" t="s">
        <v>2688</v>
      </c>
    </row>
    <row r="786" spans="1:18" x14ac:dyDescent="0.25">
      <c r="A786" t="s">
        <v>558</v>
      </c>
      <c r="B786" t="s">
        <v>81</v>
      </c>
      <c r="C786" t="s">
        <v>1553</v>
      </c>
      <c r="D786" s="53" t="s">
        <v>639</v>
      </c>
      <c r="E786" t="s">
        <v>9</v>
      </c>
      <c r="F786" t="s">
        <v>10</v>
      </c>
      <c r="G786" t="s">
        <v>11</v>
      </c>
      <c r="H786" t="s">
        <v>359</v>
      </c>
      <c r="I786">
        <v>6</v>
      </c>
      <c r="J786" t="s">
        <v>640</v>
      </c>
      <c r="K786" t="s">
        <v>2300</v>
      </c>
      <c r="L786" t="str">
        <f t="shared" si="34"/>
        <v>3147-21FLWPB G5SE0069</v>
      </c>
      <c r="M786" t="s">
        <v>1222</v>
      </c>
      <c r="N786">
        <v>27.693611000000001</v>
      </c>
      <c r="O786">
        <v>-80.462638999999996</v>
      </c>
      <c r="P786">
        <v>0</v>
      </c>
      <c r="Q786" t="s">
        <v>2613</v>
      </c>
      <c r="R786" t="s">
        <v>2688</v>
      </c>
    </row>
    <row r="787" spans="1:18" x14ac:dyDescent="0.25">
      <c r="A787" t="s">
        <v>558</v>
      </c>
      <c r="B787" t="s">
        <v>81</v>
      </c>
      <c r="C787" t="s">
        <v>1553</v>
      </c>
      <c r="D787" s="53" t="s">
        <v>639</v>
      </c>
      <c r="E787" t="s">
        <v>9</v>
      </c>
      <c r="F787" t="s">
        <v>10</v>
      </c>
      <c r="G787" t="s">
        <v>11</v>
      </c>
      <c r="H787" t="s">
        <v>2842</v>
      </c>
      <c r="I787">
        <v>6</v>
      </c>
      <c r="J787" t="s">
        <v>640</v>
      </c>
      <c r="K787" t="s">
        <v>2300</v>
      </c>
      <c r="L787" t="str">
        <f t="shared" si="34"/>
        <v>3147-21FLWPB G5SE0069</v>
      </c>
      <c r="M787" t="s">
        <v>1222</v>
      </c>
      <c r="N787">
        <v>27.693611000000001</v>
      </c>
      <c r="O787">
        <v>-80.462638999999996</v>
      </c>
      <c r="P787">
        <v>0</v>
      </c>
      <c r="Q787" t="s">
        <v>2613</v>
      </c>
      <c r="R787" t="s">
        <v>2688</v>
      </c>
    </row>
    <row r="788" spans="1:18" x14ac:dyDescent="0.25">
      <c r="A788" t="s">
        <v>558</v>
      </c>
      <c r="B788" t="s">
        <v>81</v>
      </c>
      <c r="C788" t="s">
        <v>1553</v>
      </c>
      <c r="D788" s="53" t="s">
        <v>639</v>
      </c>
      <c r="E788" t="s">
        <v>9</v>
      </c>
      <c r="F788" t="s">
        <v>10</v>
      </c>
      <c r="G788" t="s">
        <v>11</v>
      </c>
      <c r="H788" t="s">
        <v>87</v>
      </c>
      <c r="I788">
        <v>6</v>
      </c>
      <c r="J788" t="s">
        <v>640</v>
      </c>
      <c r="K788" t="s">
        <v>2300</v>
      </c>
      <c r="L788" t="str">
        <f t="shared" si="34"/>
        <v>3147-21FLWPB G5SE0069</v>
      </c>
      <c r="M788" t="s">
        <v>1222</v>
      </c>
      <c r="N788">
        <v>27.693611000000001</v>
      </c>
      <c r="O788">
        <v>-80.462638999999996</v>
      </c>
      <c r="P788">
        <v>0</v>
      </c>
      <c r="Q788" t="s">
        <v>2613</v>
      </c>
      <c r="R788" t="s">
        <v>2688</v>
      </c>
    </row>
    <row r="789" spans="1:18" x14ac:dyDescent="0.25">
      <c r="A789" t="s">
        <v>558</v>
      </c>
      <c r="B789" t="s">
        <v>81</v>
      </c>
      <c r="C789" t="s">
        <v>1553</v>
      </c>
      <c r="D789" s="53" t="s">
        <v>639</v>
      </c>
      <c r="E789" t="s">
        <v>9</v>
      </c>
      <c r="F789" t="s">
        <v>10</v>
      </c>
      <c r="G789" t="s">
        <v>11</v>
      </c>
      <c r="H789" t="s">
        <v>88</v>
      </c>
      <c r="I789">
        <v>6</v>
      </c>
      <c r="J789" t="s">
        <v>640</v>
      </c>
      <c r="K789" t="s">
        <v>2300</v>
      </c>
      <c r="L789" t="str">
        <f t="shared" si="34"/>
        <v>3147-21FLWPB G5SE0069</v>
      </c>
      <c r="M789" t="s">
        <v>1222</v>
      </c>
      <c r="N789">
        <v>27.693611000000001</v>
      </c>
      <c r="O789">
        <v>-80.462638999999996</v>
      </c>
      <c r="P789">
        <v>0</v>
      </c>
      <c r="Q789" t="s">
        <v>2613</v>
      </c>
      <c r="R789" t="s">
        <v>2688</v>
      </c>
    </row>
    <row r="790" spans="1:18" x14ac:dyDescent="0.25">
      <c r="A790" t="s">
        <v>558</v>
      </c>
      <c r="B790" t="s">
        <v>81</v>
      </c>
      <c r="C790" t="s">
        <v>1553</v>
      </c>
      <c r="D790" s="53" t="s">
        <v>639</v>
      </c>
      <c r="E790" t="s">
        <v>9</v>
      </c>
      <c r="F790" t="s">
        <v>10</v>
      </c>
      <c r="G790" t="s">
        <v>11</v>
      </c>
      <c r="H790" t="s">
        <v>86</v>
      </c>
      <c r="I790">
        <v>6</v>
      </c>
      <c r="J790" t="s">
        <v>640</v>
      </c>
      <c r="K790" t="s">
        <v>2300</v>
      </c>
      <c r="L790" t="str">
        <f t="shared" si="34"/>
        <v>3147-21FLWPB G5SE0069</v>
      </c>
      <c r="M790" t="s">
        <v>1222</v>
      </c>
      <c r="N790">
        <v>27.693611000000001</v>
      </c>
      <c r="O790">
        <v>-80.462638999999996</v>
      </c>
      <c r="P790">
        <v>0</v>
      </c>
      <c r="Q790" t="s">
        <v>2613</v>
      </c>
      <c r="R790" t="s">
        <v>2688</v>
      </c>
    </row>
    <row r="791" spans="1:18" x14ac:dyDescent="0.25">
      <c r="A791" t="s">
        <v>558</v>
      </c>
      <c r="B791" t="s">
        <v>81</v>
      </c>
      <c r="C791" t="s">
        <v>1553</v>
      </c>
      <c r="D791" s="53" t="s">
        <v>639</v>
      </c>
      <c r="E791" t="s">
        <v>9</v>
      </c>
      <c r="F791" t="s">
        <v>10</v>
      </c>
      <c r="G791" t="s">
        <v>11</v>
      </c>
      <c r="H791" t="s">
        <v>73</v>
      </c>
      <c r="I791">
        <v>6</v>
      </c>
      <c r="J791" t="s">
        <v>640</v>
      </c>
      <c r="K791" t="s">
        <v>2300</v>
      </c>
      <c r="L791" t="str">
        <f t="shared" si="33"/>
        <v>3147-21FLWPB G5SE0069</v>
      </c>
      <c r="M791" t="s">
        <v>1222</v>
      </c>
      <c r="N791">
        <v>27.693611000000001</v>
      </c>
      <c r="O791">
        <v>-80.462638999999996</v>
      </c>
      <c r="P791">
        <v>0</v>
      </c>
      <c r="Q791" t="s">
        <v>2613</v>
      </c>
      <c r="R791" t="s">
        <v>2688</v>
      </c>
    </row>
    <row r="792" spans="1:18" x14ac:dyDescent="0.25">
      <c r="A792" t="s">
        <v>558</v>
      </c>
      <c r="B792" t="s">
        <v>81</v>
      </c>
      <c r="C792" t="s">
        <v>1553</v>
      </c>
      <c r="D792" s="53" t="s">
        <v>639</v>
      </c>
      <c r="E792" t="s">
        <v>9</v>
      </c>
      <c r="F792" t="s">
        <v>10</v>
      </c>
      <c r="G792" t="s">
        <v>11</v>
      </c>
      <c r="H792" t="s">
        <v>91</v>
      </c>
      <c r="I792">
        <v>6</v>
      </c>
      <c r="J792" t="s">
        <v>640</v>
      </c>
      <c r="K792" t="s">
        <v>2300</v>
      </c>
      <c r="L792" t="str">
        <f t="shared" si="33"/>
        <v>3147-21FLWPB G5SE0069</v>
      </c>
      <c r="M792" t="s">
        <v>1222</v>
      </c>
      <c r="N792">
        <v>27.693611000000001</v>
      </c>
      <c r="O792">
        <v>-80.462638999999996</v>
      </c>
      <c r="P792">
        <v>0</v>
      </c>
      <c r="Q792" t="s">
        <v>2613</v>
      </c>
      <c r="R792" t="s">
        <v>2688</v>
      </c>
    </row>
    <row r="793" spans="1:18" x14ac:dyDescent="0.25">
      <c r="A793" t="s">
        <v>558</v>
      </c>
      <c r="B793" t="s">
        <v>81</v>
      </c>
      <c r="C793" t="s">
        <v>1553</v>
      </c>
      <c r="D793" s="53" t="s">
        <v>639</v>
      </c>
      <c r="E793" t="s">
        <v>9</v>
      </c>
      <c r="F793" t="s">
        <v>10</v>
      </c>
      <c r="G793" t="s">
        <v>11</v>
      </c>
      <c r="H793" t="s">
        <v>85</v>
      </c>
      <c r="I793">
        <v>6</v>
      </c>
      <c r="J793" t="s">
        <v>640</v>
      </c>
      <c r="K793" t="s">
        <v>2300</v>
      </c>
      <c r="L793" t="str">
        <f t="shared" si="33"/>
        <v>3147-21FLWPB G5SE0069</v>
      </c>
      <c r="M793" t="s">
        <v>1222</v>
      </c>
      <c r="N793">
        <v>27.693611000000001</v>
      </c>
      <c r="O793">
        <v>-80.462638999999996</v>
      </c>
      <c r="P793">
        <v>0</v>
      </c>
      <c r="Q793" t="s">
        <v>2613</v>
      </c>
      <c r="R793" t="s">
        <v>2688</v>
      </c>
    </row>
    <row r="794" spans="1:18" x14ac:dyDescent="0.25">
      <c r="A794" t="s">
        <v>558</v>
      </c>
      <c r="B794" t="s">
        <v>81</v>
      </c>
      <c r="C794" t="s">
        <v>1553</v>
      </c>
      <c r="D794" s="53" t="s">
        <v>639</v>
      </c>
      <c r="E794" t="s">
        <v>9</v>
      </c>
      <c r="F794" t="s">
        <v>10</v>
      </c>
      <c r="G794" t="s">
        <v>11</v>
      </c>
      <c r="H794" t="s">
        <v>92</v>
      </c>
      <c r="I794">
        <v>6</v>
      </c>
      <c r="J794" t="s">
        <v>640</v>
      </c>
      <c r="K794" t="s">
        <v>2300</v>
      </c>
      <c r="L794" t="str">
        <f t="shared" si="33"/>
        <v>3147-21FLWPB G5SE0069</v>
      </c>
      <c r="M794" t="s">
        <v>1222</v>
      </c>
      <c r="N794">
        <v>27.693611000000001</v>
      </c>
      <c r="O794">
        <v>-80.462638999999996</v>
      </c>
      <c r="P794">
        <v>0</v>
      </c>
      <c r="Q794" t="s">
        <v>2613</v>
      </c>
      <c r="R794" t="s">
        <v>2688</v>
      </c>
    </row>
    <row r="795" spans="1:18" x14ac:dyDescent="0.25">
      <c r="A795" t="s">
        <v>558</v>
      </c>
      <c r="B795" t="s">
        <v>81</v>
      </c>
      <c r="C795" t="s">
        <v>1554</v>
      </c>
      <c r="D795" s="53" t="s">
        <v>641</v>
      </c>
      <c r="E795" t="s">
        <v>9</v>
      </c>
      <c r="F795" t="s">
        <v>10</v>
      </c>
      <c r="G795" t="s">
        <v>11</v>
      </c>
      <c r="H795" t="s">
        <v>73</v>
      </c>
      <c r="I795">
        <v>6</v>
      </c>
      <c r="J795" t="s">
        <v>642</v>
      </c>
      <c r="K795" t="s">
        <v>2301</v>
      </c>
      <c r="L795" t="str">
        <f t="shared" si="33"/>
        <v>3158-21FLWPB G5SE0086</v>
      </c>
      <c r="M795" t="s">
        <v>1222</v>
      </c>
      <c r="N795">
        <v>27.599099987999999</v>
      </c>
      <c r="O795">
        <v>-80.406000000000006</v>
      </c>
      <c r="P795">
        <v>0</v>
      </c>
      <c r="Q795" t="s">
        <v>2613</v>
      </c>
      <c r="R795" t="s">
        <v>2688</v>
      </c>
    </row>
    <row r="796" spans="1:18" x14ac:dyDescent="0.25">
      <c r="A796" t="s">
        <v>558</v>
      </c>
      <c r="B796" t="s">
        <v>81</v>
      </c>
      <c r="C796" t="s">
        <v>1554</v>
      </c>
      <c r="D796" s="53" t="s">
        <v>641</v>
      </c>
      <c r="E796" t="s">
        <v>9</v>
      </c>
      <c r="F796" t="s">
        <v>10</v>
      </c>
      <c r="G796" t="s">
        <v>11</v>
      </c>
      <c r="H796" t="s">
        <v>91</v>
      </c>
      <c r="I796">
        <v>6</v>
      </c>
      <c r="J796" t="s">
        <v>642</v>
      </c>
      <c r="K796" t="s">
        <v>2301</v>
      </c>
      <c r="L796" t="str">
        <f t="shared" si="33"/>
        <v>3158-21FLWPB G5SE0086</v>
      </c>
      <c r="M796" t="s">
        <v>1222</v>
      </c>
      <c r="N796">
        <v>27.599099987999999</v>
      </c>
      <c r="O796">
        <v>-80.406000000000006</v>
      </c>
      <c r="P796">
        <v>0</v>
      </c>
      <c r="Q796" t="s">
        <v>2613</v>
      </c>
      <c r="R796" t="s">
        <v>2688</v>
      </c>
    </row>
    <row r="797" spans="1:18" x14ac:dyDescent="0.25">
      <c r="A797" t="s">
        <v>558</v>
      </c>
      <c r="B797" t="s">
        <v>81</v>
      </c>
      <c r="C797" t="s">
        <v>1554</v>
      </c>
      <c r="D797" s="53" t="s">
        <v>641</v>
      </c>
      <c r="E797" t="s">
        <v>9</v>
      </c>
      <c r="F797" t="s">
        <v>10</v>
      </c>
      <c r="G797" t="s">
        <v>11</v>
      </c>
      <c r="H797" t="s">
        <v>85</v>
      </c>
      <c r="I797">
        <v>6</v>
      </c>
      <c r="J797" t="s">
        <v>642</v>
      </c>
      <c r="K797" t="s">
        <v>2301</v>
      </c>
      <c r="L797" t="str">
        <f t="shared" si="33"/>
        <v>3158-21FLWPB G5SE0086</v>
      </c>
      <c r="M797" t="s">
        <v>1222</v>
      </c>
      <c r="N797">
        <v>27.599099987999999</v>
      </c>
      <c r="O797">
        <v>-80.406000000000006</v>
      </c>
      <c r="P797">
        <v>0</v>
      </c>
      <c r="Q797" t="s">
        <v>2613</v>
      </c>
      <c r="R797" t="s">
        <v>2688</v>
      </c>
    </row>
    <row r="798" spans="1:18" x14ac:dyDescent="0.25">
      <c r="A798" t="s">
        <v>558</v>
      </c>
      <c r="B798" t="s">
        <v>81</v>
      </c>
      <c r="C798" t="s">
        <v>1554</v>
      </c>
      <c r="D798" s="53" t="s">
        <v>641</v>
      </c>
      <c r="E798" t="s">
        <v>9</v>
      </c>
      <c r="F798" t="s">
        <v>10</v>
      </c>
      <c r="G798" t="s">
        <v>11</v>
      </c>
      <c r="H798" t="s">
        <v>92</v>
      </c>
      <c r="I798">
        <v>6</v>
      </c>
      <c r="J798" t="s">
        <v>642</v>
      </c>
      <c r="K798" t="s">
        <v>2301</v>
      </c>
      <c r="L798" t="str">
        <f t="shared" si="33"/>
        <v>3158-21FLWPB G5SE0086</v>
      </c>
      <c r="M798" t="s">
        <v>1222</v>
      </c>
      <c r="N798">
        <v>27.599099987999999</v>
      </c>
      <c r="O798">
        <v>-80.406000000000006</v>
      </c>
      <c r="P798">
        <v>0</v>
      </c>
      <c r="Q798" t="s">
        <v>2613</v>
      </c>
      <c r="R798" t="s">
        <v>2688</v>
      </c>
    </row>
    <row r="799" spans="1:18" x14ac:dyDescent="0.25">
      <c r="A799" t="s">
        <v>558</v>
      </c>
      <c r="B799" t="s">
        <v>81</v>
      </c>
      <c r="C799" t="s">
        <v>1555</v>
      </c>
      <c r="D799" s="53" t="s">
        <v>669</v>
      </c>
      <c r="E799" t="s">
        <v>9</v>
      </c>
      <c r="F799" t="s">
        <v>10</v>
      </c>
      <c r="G799" t="s">
        <v>11</v>
      </c>
      <c r="H799" t="s">
        <v>73</v>
      </c>
      <c r="I799">
        <v>6</v>
      </c>
      <c r="J799" t="s">
        <v>2826</v>
      </c>
      <c r="K799" t="s">
        <v>2827</v>
      </c>
      <c r="L799" t="str">
        <f t="shared" si="33"/>
        <v>3129B2-N27.77161,W-80.507601</v>
      </c>
      <c r="M799" t="s">
        <v>1222</v>
      </c>
      <c r="N799">
        <v>27.771609999999999</v>
      </c>
      <c r="O799">
        <v>-80.507600999999994</v>
      </c>
      <c r="P799">
        <v>0</v>
      </c>
      <c r="Q799" t="s">
        <v>2614</v>
      </c>
      <c r="R799" t="s">
        <v>2688</v>
      </c>
    </row>
    <row r="800" spans="1:18" x14ac:dyDescent="0.25">
      <c r="A800" t="s">
        <v>558</v>
      </c>
      <c r="B800" t="s">
        <v>81</v>
      </c>
      <c r="C800" t="s">
        <v>1555</v>
      </c>
      <c r="D800" s="53" t="s">
        <v>669</v>
      </c>
      <c r="E800" t="s">
        <v>9</v>
      </c>
      <c r="F800" t="s">
        <v>10</v>
      </c>
      <c r="G800" t="s">
        <v>11</v>
      </c>
      <c r="H800" t="s">
        <v>91</v>
      </c>
      <c r="I800">
        <v>6</v>
      </c>
      <c r="J800" t="s">
        <v>2826</v>
      </c>
      <c r="K800" t="s">
        <v>2827</v>
      </c>
      <c r="L800" t="str">
        <f t="shared" si="33"/>
        <v>3129B2-N27.77161,W-80.507601</v>
      </c>
      <c r="M800" t="s">
        <v>1222</v>
      </c>
      <c r="N800">
        <v>27.771609999999999</v>
      </c>
      <c r="O800">
        <v>-80.507600999999994</v>
      </c>
      <c r="P800">
        <v>0</v>
      </c>
      <c r="Q800" t="s">
        <v>2614</v>
      </c>
      <c r="R800" t="s">
        <v>2688</v>
      </c>
    </row>
    <row r="801" spans="1:18" x14ac:dyDescent="0.25">
      <c r="A801" t="s">
        <v>558</v>
      </c>
      <c r="B801" t="s">
        <v>81</v>
      </c>
      <c r="C801" t="s">
        <v>1555</v>
      </c>
      <c r="D801" s="53" t="s">
        <v>669</v>
      </c>
      <c r="E801" t="s">
        <v>9</v>
      </c>
      <c r="F801" t="s">
        <v>10</v>
      </c>
      <c r="G801" t="s">
        <v>11</v>
      </c>
      <c r="H801" t="s">
        <v>85</v>
      </c>
      <c r="I801">
        <v>6</v>
      </c>
      <c r="J801" t="s">
        <v>2826</v>
      </c>
      <c r="K801" t="s">
        <v>2827</v>
      </c>
      <c r="L801" t="str">
        <f t="shared" si="33"/>
        <v>3129B2-N27.77161,W-80.507601</v>
      </c>
      <c r="M801" t="s">
        <v>1222</v>
      </c>
      <c r="N801">
        <v>27.771609999999999</v>
      </c>
      <c r="O801">
        <v>-80.507600999999994</v>
      </c>
      <c r="P801">
        <v>0</v>
      </c>
      <c r="Q801" t="s">
        <v>2614</v>
      </c>
      <c r="R801" t="s">
        <v>2688</v>
      </c>
    </row>
    <row r="802" spans="1:18" x14ac:dyDescent="0.25">
      <c r="A802" t="s">
        <v>558</v>
      </c>
      <c r="B802" t="s">
        <v>81</v>
      </c>
      <c r="C802" t="s">
        <v>1555</v>
      </c>
      <c r="D802" s="53" t="s">
        <v>669</v>
      </c>
      <c r="E802" t="s">
        <v>9</v>
      </c>
      <c r="F802" t="s">
        <v>10</v>
      </c>
      <c r="G802" t="s">
        <v>11</v>
      </c>
      <c r="H802" t="s">
        <v>92</v>
      </c>
      <c r="I802">
        <v>6</v>
      </c>
      <c r="J802" t="s">
        <v>2826</v>
      </c>
      <c r="K802" t="s">
        <v>2827</v>
      </c>
      <c r="L802" t="str">
        <f t="shared" si="33"/>
        <v>3129B2-N27.77161,W-80.507601</v>
      </c>
      <c r="M802" t="s">
        <v>1222</v>
      </c>
      <c r="N802">
        <v>27.771609999999999</v>
      </c>
      <c r="O802">
        <v>-80.507600999999994</v>
      </c>
      <c r="P802">
        <v>0</v>
      </c>
      <c r="Q802" t="s">
        <v>2614</v>
      </c>
      <c r="R802" t="s">
        <v>2688</v>
      </c>
    </row>
    <row r="803" spans="1:18" x14ac:dyDescent="0.25">
      <c r="A803" t="s">
        <v>558</v>
      </c>
      <c r="B803" t="s">
        <v>81</v>
      </c>
      <c r="C803" t="s">
        <v>1556</v>
      </c>
      <c r="D803" s="53" t="s">
        <v>676</v>
      </c>
      <c r="E803" t="s">
        <v>9</v>
      </c>
      <c r="F803" t="s">
        <v>10</v>
      </c>
      <c r="G803" t="s">
        <v>11</v>
      </c>
      <c r="H803" t="s">
        <v>73</v>
      </c>
      <c r="I803">
        <v>6</v>
      </c>
      <c r="J803" t="s">
        <v>677</v>
      </c>
      <c r="K803" t="s">
        <v>2302</v>
      </c>
      <c r="L803" t="str">
        <f t="shared" si="33"/>
        <v>3153A-21FLWPB G5SE0115</v>
      </c>
      <c r="M803" t="s">
        <v>1222</v>
      </c>
      <c r="N803">
        <v>27.633824988000001</v>
      </c>
      <c r="O803">
        <v>-80.447255999999996</v>
      </c>
      <c r="P803">
        <v>0</v>
      </c>
      <c r="Q803" t="s">
        <v>2613</v>
      </c>
      <c r="R803" t="s">
        <v>2688</v>
      </c>
    </row>
    <row r="804" spans="1:18" x14ac:dyDescent="0.25">
      <c r="A804" t="s">
        <v>558</v>
      </c>
      <c r="B804" t="s">
        <v>81</v>
      </c>
      <c r="C804" t="s">
        <v>1556</v>
      </c>
      <c r="D804" s="53" t="s">
        <v>676</v>
      </c>
      <c r="E804" t="s">
        <v>9</v>
      </c>
      <c r="F804" t="s">
        <v>10</v>
      </c>
      <c r="G804" t="s">
        <v>11</v>
      </c>
      <c r="H804" t="s">
        <v>91</v>
      </c>
      <c r="I804">
        <v>6</v>
      </c>
      <c r="J804" t="s">
        <v>677</v>
      </c>
      <c r="K804" t="s">
        <v>2302</v>
      </c>
      <c r="L804" t="str">
        <f t="shared" si="33"/>
        <v>3153A-21FLWPB G5SE0115</v>
      </c>
      <c r="M804" t="s">
        <v>1222</v>
      </c>
      <c r="N804">
        <v>27.633824988000001</v>
      </c>
      <c r="O804">
        <v>-80.447255999999996</v>
      </c>
      <c r="P804">
        <v>0</v>
      </c>
      <c r="Q804" t="s">
        <v>2613</v>
      </c>
      <c r="R804" t="s">
        <v>2688</v>
      </c>
    </row>
    <row r="805" spans="1:18" x14ac:dyDescent="0.25">
      <c r="A805" t="s">
        <v>558</v>
      </c>
      <c r="B805" t="s">
        <v>81</v>
      </c>
      <c r="C805" t="s">
        <v>1556</v>
      </c>
      <c r="D805" s="53" t="s">
        <v>676</v>
      </c>
      <c r="E805" t="s">
        <v>9</v>
      </c>
      <c r="F805" t="s">
        <v>10</v>
      </c>
      <c r="G805" t="s">
        <v>11</v>
      </c>
      <c r="H805" t="s">
        <v>85</v>
      </c>
      <c r="I805">
        <v>6</v>
      </c>
      <c r="J805" t="s">
        <v>677</v>
      </c>
      <c r="K805" t="s">
        <v>2302</v>
      </c>
      <c r="L805" t="str">
        <f t="shared" si="33"/>
        <v>3153A-21FLWPB G5SE0115</v>
      </c>
      <c r="M805" t="s">
        <v>1222</v>
      </c>
      <c r="N805">
        <v>27.633824988000001</v>
      </c>
      <c r="O805">
        <v>-80.447255999999996</v>
      </c>
      <c r="P805">
        <v>0</v>
      </c>
      <c r="Q805" t="s">
        <v>2613</v>
      </c>
      <c r="R805" t="s">
        <v>2688</v>
      </c>
    </row>
    <row r="806" spans="1:18" x14ac:dyDescent="0.25">
      <c r="A806" t="s">
        <v>558</v>
      </c>
      <c r="B806" t="s">
        <v>81</v>
      </c>
      <c r="C806" t="s">
        <v>1556</v>
      </c>
      <c r="D806" s="53" t="s">
        <v>676</v>
      </c>
      <c r="E806" t="s">
        <v>9</v>
      </c>
      <c r="F806" t="s">
        <v>10</v>
      </c>
      <c r="G806" t="s">
        <v>11</v>
      </c>
      <c r="H806" t="s">
        <v>92</v>
      </c>
      <c r="I806">
        <v>6</v>
      </c>
      <c r="J806" t="s">
        <v>677</v>
      </c>
      <c r="K806" t="s">
        <v>2302</v>
      </c>
      <c r="L806" t="str">
        <f t="shared" si="33"/>
        <v>3153A-21FLWPB G5SE0115</v>
      </c>
      <c r="M806" t="s">
        <v>1222</v>
      </c>
      <c r="N806">
        <v>27.633824988000001</v>
      </c>
      <c r="O806">
        <v>-80.447255999999996</v>
      </c>
      <c r="P806">
        <v>0</v>
      </c>
      <c r="Q806" t="s">
        <v>2613</v>
      </c>
      <c r="R806" t="s">
        <v>2688</v>
      </c>
    </row>
    <row r="807" spans="1:18" x14ac:dyDescent="0.25">
      <c r="A807" t="s">
        <v>558</v>
      </c>
      <c r="B807" t="s">
        <v>81</v>
      </c>
      <c r="C807" t="s">
        <v>1557</v>
      </c>
      <c r="D807" s="53" t="s">
        <v>654</v>
      </c>
      <c r="E807" t="s">
        <v>9</v>
      </c>
      <c r="F807" t="s">
        <v>10</v>
      </c>
      <c r="G807" t="s">
        <v>11</v>
      </c>
      <c r="H807" t="s">
        <v>97</v>
      </c>
      <c r="I807">
        <v>6</v>
      </c>
      <c r="J807" t="s">
        <v>655</v>
      </c>
      <c r="K807" t="s">
        <v>2303</v>
      </c>
      <c r="L807" t="str">
        <f t="shared" si="33"/>
        <v>3302-21FLWPB G4SE0066</v>
      </c>
      <c r="M807" t="s">
        <v>1230</v>
      </c>
      <c r="N807">
        <v>25.474499900000001</v>
      </c>
      <c r="O807">
        <v>-80.435833299999999</v>
      </c>
      <c r="P807">
        <v>0</v>
      </c>
      <c r="Q807" t="s">
        <v>2614</v>
      </c>
      <c r="R807" t="s">
        <v>2690</v>
      </c>
    </row>
    <row r="808" spans="1:18" x14ac:dyDescent="0.25">
      <c r="A808" t="s">
        <v>558</v>
      </c>
      <c r="B808" t="s">
        <v>81</v>
      </c>
      <c r="C808" t="s">
        <v>1557</v>
      </c>
      <c r="D808" s="53" t="s">
        <v>654</v>
      </c>
      <c r="E808" t="s">
        <v>9</v>
      </c>
      <c r="F808" t="s">
        <v>10</v>
      </c>
      <c r="G808" t="s">
        <v>11</v>
      </c>
      <c r="H808" t="s">
        <v>97</v>
      </c>
      <c r="I808">
        <v>6</v>
      </c>
      <c r="J808" t="s">
        <v>2834</v>
      </c>
      <c r="K808" t="s">
        <v>2834</v>
      </c>
      <c r="L808" t="str">
        <f t="shared" si="33"/>
        <v>3302-N25.4995749,W-80.4189455</v>
      </c>
      <c r="M808" t="s">
        <v>1230</v>
      </c>
      <c r="N808">
        <v>25.499574899999999</v>
      </c>
      <c r="O808">
        <v>-80.418945500000007</v>
      </c>
      <c r="P808">
        <v>0</v>
      </c>
      <c r="Q808" t="s">
        <v>2614</v>
      </c>
      <c r="R808" t="s">
        <v>2690</v>
      </c>
    </row>
    <row r="809" spans="1:18" x14ac:dyDescent="0.25">
      <c r="A809" t="s">
        <v>558</v>
      </c>
      <c r="B809" t="s">
        <v>81</v>
      </c>
      <c r="C809" t="s">
        <v>1558</v>
      </c>
      <c r="D809" s="53" t="s">
        <v>646</v>
      </c>
      <c r="E809" t="s">
        <v>9</v>
      </c>
      <c r="F809" t="s">
        <v>10</v>
      </c>
      <c r="G809" t="s">
        <v>11</v>
      </c>
      <c r="H809" t="s">
        <v>73</v>
      </c>
      <c r="I809">
        <v>6</v>
      </c>
      <c r="J809" t="s">
        <v>647</v>
      </c>
      <c r="K809" t="s">
        <v>2304</v>
      </c>
      <c r="L809" t="str">
        <f t="shared" si="33"/>
        <v>3189-21FLWPB 28042343</v>
      </c>
      <c r="M809" t="s">
        <v>1229</v>
      </c>
      <c r="N809">
        <v>27.4503333</v>
      </c>
      <c r="O809">
        <v>-80.718080499999999</v>
      </c>
      <c r="P809">
        <v>0</v>
      </c>
      <c r="Q809" t="s">
        <v>2614</v>
      </c>
      <c r="R809" t="s">
        <v>2688</v>
      </c>
    </row>
    <row r="810" spans="1:18" x14ac:dyDescent="0.25">
      <c r="A810" t="s">
        <v>558</v>
      </c>
      <c r="B810" t="s">
        <v>81</v>
      </c>
      <c r="C810" t="s">
        <v>1558</v>
      </c>
      <c r="D810" s="53" t="s">
        <v>646</v>
      </c>
      <c r="E810" t="s">
        <v>9</v>
      </c>
      <c r="F810" t="s">
        <v>10</v>
      </c>
      <c r="G810" t="s">
        <v>11</v>
      </c>
      <c r="H810" t="s">
        <v>91</v>
      </c>
      <c r="I810">
        <v>6</v>
      </c>
      <c r="J810" t="s">
        <v>647</v>
      </c>
      <c r="K810" t="s">
        <v>2304</v>
      </c>
      <c r="L810" t="str">
        <f t="shared" si="33"/>
        <v>3189-21FLWPB 28042343</v>
      </c>
      <c r="M810" t="s">
        <v>1229</v>
      </c>
      <c r="N810">
        <v>27.4503333</v>
      </c>
      <c r="O810">
        <v>-80.718080499999999</v>
      </c>
      <c r="P810">
        <v>0</v>
      </c>
      <c r="Q810" t="s">
        <v>2614</v>
      </c>
      <c r="R810" t="s">
        <v>2688</v>
      </c>
    </row>
    <row r="811" spans="1:18" x14ac:dyDescent="0.25">
      <c r="A811" t="s">
        <v>558</v>
      </c>
      <c r="B811" t="s">
        <v>81</v>
      </c>
      <c r="C811" t="s">
        <v>1558</v>
      </c>
      <c r="D811" s="53" t="s">
        <v>646</v>
      </c>
      <c r="E811" t="s">
        <v>9</v>
      </c>
      <c r="F811" t="s">
        <v>10</v>
      </c>
      <c r="G811" t="s">
        <v>11</v>
      </c>
      <c r="H811" t="s">
        <v>85</v>
      </c>
      <c r="I811">
        <v>6</v>
      </c>
      <c r="J811" t="s">
        <v>647</v>
      </c>
      <c r="K811" t="s">
        <v>2304</v>
      </c>
      <c r="L811" t="str">
        <f t="shared" si="33"/>
        <v>3189-21FLWPB 28042343</v>
      </c>
      <c r="M811" t="s">
        <v>1229</v>
      </c>
      <c r="N811">
        <v>27.4503333</v>
      </c>
      <c r="O811">
        <v>-80.718080499999999</v>
      </c>
      <c r="P811">
        <v>0</v>
      </c>
      <c r="Q811" t="s">
        <v>2614</v>
      </c>
      <c r="R811" t="s">
        <v>2688</v>
      </c>
    </row>
    <row r="812" spans="1:18" x14ac:dyDescent="0.25">
      <c r="A812" t="s">
        <v>558</v>
      </c>
      <c r="B812" t="s">
        <v>81</v>
      </c>
      <c r="C812" t="s">
        <v>1558</v>
      </c>
      <c r="D812" s="53" t="s">
        <v>646</v>
      </c>
      <c r="E812" t="s">
        <v>9</v>
      </c>
      <c r="F812" t="s">
        <v>10</v>
      </c>
      <c r="G812" t="s">
        <v>11</v>
      </c>
      <c r="H812" t="s">
        <v>92</v>
      </c>
      <c r="I812">
        <v>6</v>
      </c>
      <c r="J812" t="s">
        <v>647</v>
      </c>
      <c r="K812" t="s">
        <v>2304</v>
      </c>
      <c r="L812" t="str">
        <f t="shared" si="33"/>
        <v>3189-21FLWPB 28042343</v>
      </c>
      <c r="M812" t="s">
        <v>1229</v>
      </c>
      <c r="N812">
        <v>27.4503333</v>
      </c>
      <c r="O812">
        <v>-80.718080499999999</v>
      </c>
      <c r="P812">
        <v>0</v>
      </c>
      <c r="Q812" t="s">
        <v>2614</v>
      </c>
      <c r="R812" t="s">
        <v>2688</v>
      </c>
    </row>
    <row r="813" spans="1:18" x14ac:dyDescent="0.25">
      <c r="A813" t="s">
        <v>558</v>
      </c>
      <c r="B813" t="s">
        <v>81</v>
      </c>
      <c r="C813" t="s">
        <v>1559</v>
      </c>
      <c r="D813" s="53" t="s">
        <v>678</v>
      </c>
      <c r="E813" t="s">
        <v>9</v>
      </c>
      <c r="F813" t="s">
        <v>10</v>
      </c>
      <c r="G813" t="s">
        <v>11</v>
      </c>
      <c r="H813" t="s">
        <v>85</v>
      </c>
      <c r="I813">
        <v>6</v>
      </c>
      <c r="J813" t="s">
        <v>679</v>
      </c>
      <c r="K813" t="s">
        <v>2305</v>
      </c>
      <c r="L813" t="str">
        <f t="shared" si="33"/>
        <v>3154A-21FLWPB G3SE0046</v>
      </c>
      <c r="M813" t="s">
        <v>1229</v>
      </c>
      <c r="N813">
        <v>27.486319000999998</v>
      </c>
      <c r="O813">
        <v>-80.806438</v>
      </c>
      <c r="P813">
        <v>0</v>
      </c>
      <c r="Q813" t="s">
        <v>2613</v>
      </c>
      <c r="R813" t="s">
        <v>2689</v>
      </c>
    </row>
    <row r="814" spans="1:18" x14ac:dyDescent="0.25">
      <c r="A814" t="s">
        <v>558</v>
      </c>
      <c r="B814" t="s">
        <v>81</v>
      </c>
      <c r="C814" t="s">
        <v>1560</v>
      </c>
      <c r="D814" s="53" t="s">
        <v>682</v>
      </c>
      <c r="E814" t="s">
        <v>9</v>
      </c>
      <c r="F814" t="s">
        <v>10</v>
      </c>
      <c r="G814" t="s">
        <v>11</v>
      </c>
      <c r="H814" t="s">
        <v>73</v>
      </c>
      <c r="I814">
        <v>6</v>
      </c>
      <c r="J814" t="s">
        <v>683</v>
      </c>
      <c r="K814" t="s">
        <v>2306</v>
      </c>
      <c r="L814" t="str">
        <f t="shared" si="33"/>
        <v>3187E-21FLWPB G4SE0153</v>
      </c>
      <c r="M814" t="s">
        <v>1229</v>
      </c>
      <c r="N814">
        <v>27.583446888000001</v>
      </c>
      <c r="O814">
        <v>-81.022902999999999</v>
      </c>
      <c r="P814">
        <v>0</v>
      </c>
      <c r="Q814" t="s">
        <v>2613</v>
      </c>
      <c r="R814" t="s">
        <v>2690</v>
      </c>
    </row>
    <row r="815" spans="1:18" x14ac:dyDescent="0.25">
      <c r="A815" t="s">
        <v>558</v>
      </c>
      <c r="B815" t="s">
        <v>81</v>
      </c>
      <c r="C815" t="s">
        <v>1560</v>
      </c>
      <c r="D815" s="53" t="s">
        <v>682</v>
      </c>
      <c r="E815" t="s">
        <v>9</v>
      </c>
      <c r="F815" t="s">
        <v>10</v>
      </c>
      <c r="G815" t="s">
        <v>11</v>
      </c>
      <c r="H815" t="s">
        <v>85</v>
      </c>
      <c r="I815">
        <v>6</v>
      </c>
      <c r="J815" t="s">
        <v>683</v>
      </c>
      <c r="K815" t="s">
        <v>2306</v>
      </c>
      <c r="L815" t="str">
        <f t="shared" si="33"/>
        <v>3187E-21FLWPB G4SE0153</v>
      </c>
      <c r="M815" t="s">
        <v>1229</v>
      </c>
      <c r="N815">
        <v>27.583446888000001</v>
      </c>
      <c r="O815">
        <v>-81.022902999999999</v>
      </c>
      <c r="P815">
        <v>0</v>
      </c>
      <c r="Q815" t="s">
        <v>2613</v>
      </c>
      <c r="R815" t="s">
        <v>2690</v>
      </c>
    </row>
    <row r="816" spans="1:18" x14ac:dyDescent="0.25">
      <c r="A816" t="s">
        <v>558</v>
      </c>
      <c r="B816" t="s">
        <v>81</v>
      </c>
      <c r="C816" t="s">
        <v>1561</v>
      </c>
      <c r="D816" s="53" t="s">
        <v>684</v>
      </c>
      <c r="E816" t="s">
        <v>9</v>
      </c>
      <c r="F816" t="s">
        <v>10</v>
      </c>
      <c r="G816" t="s">
        <v>11</v>
      </c>
      <c r="H816" t="s">
        <v>73</v>
      </c>
      <c r="I816">
        <v>6</v>
      </c>
      <c r="J816" t="s">
        <v>685</v>
      </c>
      <c r="K816" t="s">
        <v>2307</v>
      </c>
      <c r="L816" t="str">
        <f t="shared" si="33"/>
        <v>3188A-21FLWPB G4SE0141</v>
      </c>
      <c r="M816" t="s">
        <v>1229</v>
      </c>
      <c r="N816">
        <v>27.381409988000001</v>
      </c>
      <c r="O816">
        <v>-80.991579999999999</v>
      </c>
      <c r="P816">
        <v>0</v>
      </c>
      <c r="Q816" t="s">
        <v>2613</v>
      </c>
      <c r="R816" t="s">
        <v>2690</v>
      </c>
    </row>
    <row r="817" spans="1:18" x14ac:dyDescent="0.25">
      <c r="A817" t="s">
        <v>558</v>
      </c>
      <c r="B817" t="s">
        <v>81</v>
      </c>
      <c r="C817" t="s">
        <v>1561</v>
      </c>
      <c r="D817" s="53" t="s">
        <v>684</v>
      </c>
      <c r="E817" t="s">
        <v>9</v>
      </c>
      <c r="F817" t="s">
        <v>10</v>
      </c>
      <c r="G817" t="s">
        <v>11</v>
      </c>
      <c r="H817" t="s">
        <v>85</v>
      </c>
      <c r="I817">
        <v>6</v>
      </c>
      <c r="J817" t="s">
        <v>685</v>
      </c>
      <c r="K817" t="s">
        <v>2307</v>
      </c>
      <c r="L817" t="str">
        <f t="shared" si="33"/>
        <v>3188A-21FLWPB G4SE0141</v>
      </c>
      <c r="M817" t="s">
        <v>1229</v>
      </c>
      <c r="N817">
        <v>27.381409988000001</v>
      </c>
      <c r="O817">
        <v>-80.991579999999999</v>
      </c>
      <c r="P817">
        <v>0</v>
      </c>
      <c r="Q817" t="s">
        <v>2613</v>
      </c>
      <c r="R817" t="s">
        <v>2690</v>
      </c>
    </row>
    <row r="818" spans="1:18" x14ac:dyDescent="0.25">
      <c r="A818" t="s">
        <v>558</v>
      </c>
      <c r="B818" t="s">
        <v>81</v>
      </c>
      <c r="C818" t="s">
        <v>1562</v>
      </c>
      <c r="D818" s="53" t="s">
        <v>686</v>
      </c>
      <c r="E818" t="s">
        <v>9</v>
      </c>
      <c r="F818" t="s">
        <v>10</v>
      </c>
      <c r="G818" t="s">
        <v>11</v>
      </c>
      <c r="H818" t="s">
        <v>73</v>
      </c>
      <c r="I818">
        <v>6</v>
      </c>
      <c r="J818" t="s">
        <v>687</v>
      </c>
      <c r="K818" t="s">
        <v>2308</v>
      </c>
      <c r="L818" t="str">
        <f t="shared" si="33"/>
        <v>3192B-21FLWPB G4SE0144</v>
      </c>
      <c r="M818" t="s">
        <v>1229</v>
      </c>
      <c r="N818">
        <v>27.466659988</v>
      </c>
      <c r="O818">
        <v>-81.144710000000003</v>
      </c>
      <c r="P818">
        <v>0</v>
      </c>
      <c r="Q818" t="s">
        <v>2613</v>
      </c>
      <c r="R818" t="s">
        <v>2690</v>
      </c>
    </row>
    <row r="819" spans="1:18" x14ac:dyDescent="0.25">
      <c r="A819" t="s">
        <v>558</v>
      </c>
      <c r="B819" t="s">
        <v>81</v>
      </c>
      <c r="C819" t="s">
        <v>1562</v>
      </c>
      <c r="D819" s="53" t="s">
        <v>686</v>
      </c>
      <c r="E819" t="s">
        <v>9</v>
      </c>
      <c r="F819" t="s">
        <v>10</v>
      </c>
      <c r="G819" t="s">
        <v>11</v>
      </c>
      <c r="H819" t="s">
        <v>85</v>
      </c>
      <c r="I819">
        <v>6</v>
      </c>
      <c r="J819" t="s">
        <v>687</v>
      </c>
      <c r="K819" t="s">
        <v>2308</v>
      </c>
      <c r="L819" t="str">
        <f t="shared" si="33"/>
        <v>3192B-21FLWPB G4SE0144</v>
      </c>
      <c r="M819" t="s">
        <v>1229</v>
      </c>
      <c r="N819">
        <v>27.466659988</v>
      </c>
      <c r="O819">
        <v>-81.144710000000003</v>
      </c>
      <c r="P819">
        <v>0</v>
      </c>
      <c r="Q819" t="s">
        <v>2613</v>
      </c>
      <c r="R819" t="s">
        <v>2690</v>
      </c>
    </row>
    <row r="820" spans="1:18" x14ac:dyDescent="0.25">
      <c r="A820" t="s">
        <v>558</v>
      </c>
      <c r="B820" t="s">
        <v>81</v>
      </c>
      <c r="C820" t="s">
        <v>1490</v>
      </c>
      <c r="D820" s="53" t="s">
        <v>688</v>
      </c>
      <c r="E820" t="s">
        <v>9</v>
      </c>
      <c r="F820" t="s">
        <v>10</v>
      </c>
      <c r="G820" t="s">
        <v>11</v>
      </c>
      <c r="H820" t="s">
        <v>73</v>
      </c>
      <c r="I820">
        <v>6</v>
      </c>
      <c r="J820" t="s">
        <v>689</v>
      </c>
      <c r="K820" t="s">
        <v>2309</v>
      </c>
      <c r="L820" t="str">
        <f t="shared" si="33"/>
        <v>3192C-21FLWPB G4SE0080</v>
      </c>
      <c r="M820" t="s">
        <v>1229</v>
      </c>
      <c r="N820">
        <v>27.449958000999999</v>
      </c>
      <c r="O820">
        <v>-81.128573000000003</v>
      </c>
      <c r="P820">
        <v>0</v>
      </c>
      <c r="Q820" t="s">
        <v>2613</v>
      </c>
      <c r="R820" t="s">
        <v>2690</v>
      </c>
    </row>
    <row r="821" spans="1:18" x14ac:dyDescent="0.25">
      <c r="A821" t="s">
        <v>558</v>
      </c>
      <c r="B821" t="s">
        <v>81</v>
      </c>
      <c r="C821" t="s">
        <v>1490</v>
      </c>
      <c r="D821" s="53" t="s">
        <v>688</v>
      </c>
      <c r="E821" t="s">
        <v>9</v>
      </c>
      <c r="F821" t="s">
        <v>10</v>
      </c>
      <c r="G821" t="s">
        <v>11</v>
      </c>
      <c r="H821" t="s">
        <v>97</v>
      </c>
      <c r="I821">
        <v>6</v>
      </c>
      <c r="J821" t="s">
        <v>689</v>
      </c>
      <c r="K821" t="s">
        <v>2309</v>
      </c>
      <c r="L821" t="str">
        <f t="shared" si="33"/>
        <v>3192C-21FLWPB G4SE0080</v>
      </c>
      <c r="M821" t="s">
        <v>1229</v>
      </c>
      <c r="N821">
        <v>27.449958000999999</v>
      </c>
      <c r="O821">
        <v>-81.128573000000003</v>
      </c>
      <c r="P821">
        <v>0</v>
      </c>
      <c r="Q821" t="s">
        <v>2613</v>
      </c>
      <c r="R821" t="s">
        <v>2690</v>
      </c>
    </row>
    <row r="822" spans="1:18" x14ac:dyDescent="0.25">
      <c r="A822" t="s">
        <v>558</v>
      </c>
      <c r="B822" t="s">
        <v>81</v>
      </c>
      <c r="C822" t="s">
        <v>1490</v>
      </c>
      <c r="D822" s="53" t="s">
        <v>688</v>
      </c>
      <c r="E822" t="s">
        <v>9</v>
      </c>
      <c r="F822" t="s">
        <v>10</v>
      </c>
      <c r="G822" t="s">
        <v>11</v>
      </c>
      <c r="H822" t="s">
        <v>85</v>
      </c>
      <c r="I822">
        <v>6</v>
      </c>
      <c r="J822" t="s">
        <v>689</v>
      </c>
      <c r="K822" t="s">
        <v>2309</v>
      </c>
      <c r="L822" t="str">
        <f t="shared" si="33"/>
        <v>3192C-21FLWPB G4SE0080</v>
      </c>
      <c r="M822" t="s">
        <v>1229</v>
      </c>
      <c r="N822">
        <v>27.449958000999999</v>
      </c>
      <c r="O822">
        <v>-81.128573000000003</v>
      </c>
      <c r="P822">
        <v>0</v>
      </c>
      <c r="Q822" t="s">
        <v>2613</v>
      </c>
      <c r="R822" t="s">
        <v>2690</v>
      </c>
    </row>
    <row r="823" spans="1:18" x14ac:dyDescent="0.25">
      <c r="A823" t="s">
        <v>558</v>
      </c>
      <c r="B823" t="s">
        <v>81</v>
      </c>
      <c r="C823" t="s">
        <v>1563</v>
      </c>
      <c r="D823" s="53" t="s">
        <v>690</v>
      </c>
      <c r="E823" t="s">
        <v>9</v>
      </c>
      <c r="F823" t="s">
        <v>10</v>
      </c>
      <c r="G823" t="s">
        <v>11</v>
      </c>
      <c r="H823" t="s">
        <v>97</v>
      </c>
      <c r="I823">
        <v>6</v>
      </c>
      <c r="J823" t="s">
        <v>691</v>
      </c>
      <c r="K823" t="s">
        <v>2310</v>
      </c>
      <c r="L823" t="str">
        <f t="shared" si="33"/>
        <v>3203A-21FLWPB G1SE0004</v>
      </c>
      <c r="M823" t="s">
        <v>1229</v>
      </c>
      <c r="N823">
        <v>27.205753553000001</v>
      </c>
      <c r="O823">
        <v>-80.742199257999999</v>
      </c>
      <c r="P823">
        <v>0</v>
      </c>
      <c r="Q823" t="s">
        <v>2613</v>
      </c>
      <c r="R823" t="s">
        <v>2691</v>
      </c>
    </row>
    <row r="824" spans="1:18" x14ac:dyDescent="0.25">
      <c r="A824" t="s">
        <v>558</v>
      </c>
      <c r="B824" t="s">
        <v>81</v>
      </c>
      <c r="C824" t="s">
        <v>1563</v>
      </c>
      <c r="D824" s="53" t="s">
        <v>690</v>
      </c>
      <c r="E824" t="s">
        <v>9</v>
      </c>
      <c r="F824" t="s">
        <v>10</v>
      </c>
      <c r="G824" t="s">
        <v>11</v>
      </c>
      <c r="H824" t="s">
        <v>73</v>
      </c>
      <c r="I824">
        <v>6</v>
      </c>
      <c r="J824" t="s">
        <v>692</v>
      </c>
      <c r="K824" t="s">
        <v>2311</v>
      </c>
      <c r="L824" t="str">
        <f t="shared" si="33"/>
        <v>3203A-21FLWPB G1SE0031</v>
      </c>
      <c r="M824" t="s">
        <v>1229</v>
      </c>
      <c r="N824">
        <v>27.218812988</v>
      </c>
      <c r="O824">
        <v>-80.730205999999995</v>
      </c>
      <c r="P824">
        <v>0</v>
      </c>
      <c r="Q824" t="s">
        <v>2613</v>
      </c>
      <c r="R824" t="s">
        <v>2691</v>
      </c>
    </row>
    <row r="825" spans="1:18" x14ac:dyDescent="0.25">
      <c r="A825" t="s">
        <v>558</v>
      </c>
      <c r="B825" t="s">
        <v>81</v>
      </c>
      <c r="C825" t="s">
        <v>1563</v>
      </c>
      <c r="D825" s="53" t="s">
        <v>690</v>
      </c>
      <c r="E825" t="s">
        <v>9</v>
      </c>
      <c r="F825" t="s">
        <v>10</v>
      </c>
      <c r="G825" t="s">
        <v>11</v>
      </c>
      <c r="H825" t="s">
        <v>91</v>
      </c>
      <c r="I825">
        <v>6</v>
      </c>
      <c r="J825" t="s">
        <v>692</v>
      </c>
      <c r="K825" t="s">
        <v>2311</v>
      </c>
      <c r="L825" t="str">
        <f t="shared" si="33"/>
        <v>3203A-21FLWPB G1SE0031</v>
      </c>
      <c r="M825" t="s">
        <v>1229</v>
      </c>
      <c r="N825">
        <v>27.218812988</v>
      </c>
      <c r="O825">
        <v>-80.730205999999995</v>
      </c>
      <c r="P825">
        <v>0</v>
      </c>
      <c r="Q825" t="s">
        <v>2613</v>
      </c>
      <c r="R825" t="s">
        <v>2691</v>
      </c>
    </row>
    <row r="826" spans="1:18" x14ac:dyDescent="0.25">
      <c r="A826" t="s">
        <v>558</v>
      </c>
      <c r="B826" t="s">
        <v>81</v>
      </c>
      <c r="C826" t="s">
        <v>1563</v>
      </c>
      <c r="D826" s="53" t="s">
        <v>690</v>
      </c>
      <c r="E826" t="s">
        <v>9</v>
      </c>
      <c r="F826" t="s">
        <v>10</v>
      </c>
      <c r="G826" t="s">
        <v>11</v>
      </c>
      <c r="H826" t="s">
        <v>92</v>
      </c>
      <c r="I826">
        <v>6</v>
      </c>
      <c r="J826" t="s">
        <v>692</v>
      </c>
      <c r="K826" t="s">
        <v>2311</v>
      </c>
      <c r="L826" t="str">
        <f t="shared" si="33"/>
        <v>3203A-21FLWPB G1SE0031</v>
      </c>
      <c r="M826" t="s">
        <v>1229</v>
      </c>
      <c r="N826">
        <v>27.218812988</v>
      </c>
      <c r="O826">
        <v>-80.730205999999995</v>
      </c>
      <c r="P826">
        <v>0</v>
      </c>
      <c r="Q826" t="s">
        <v>2613</v>
      </c>
      <c r="R826" t="s">
        <v>2691</v>
      </c>
    </row>
    <row r="827" spans="1:18" x14ac:dyDescent="0.25">
      <c r="A827" t="s">
        <v>558</v>
      </c>
      <c r="B827" t="s">
        <v>81</v>
      </c>
      <c r="C827" t="s">
        <v>1564</v>
      </c>
      <c r="D827" s="53" t="s">
        <v>693</v>
      </c>
      <c r="E827" t="s">
        <v>9</v>
      </c>
      <c r="F827" t="s">
        <v>10</v>
      </c>
      <c r="G827" t="s">
        <v>11</v>
      </c>
      <c r="H827" t="s">
        <v>86</v>
      </c>
      <c r="I827">
        <v>6</v>
      </c>
      <c r="J827" t="s">
        <v>694</v>
      </c>
      <c r="K827" t="s">
        <v>2312</v>
      </c>
      <c r="L827" t="str">
        <f t="shared" si="33"/>
        <v>3205B-21FLWPB G1SE0025</v>
      </c>
      <c r="M827" t="s">
        <v>1229</v>
      </c>
      <c r="N827">
        <v>27.209981000999999</v>
      </c>
      <c r="O827">
        <v>-80.798193999999995</v>
      </c>
      <c r="P827">
        <v>0</v>
      </c>
      <c r="Q827" t="s">
        <v>2613</v>
      </c>
      <c r="R827" t="s">
        <v>2691</v>
      </c>
    </row>
    <row r="828" spans="1:18" x14ac:dyDescent="0.25">
      <c r="A828" t="s">
        <v>558</v>
      </c>
      <c r="B828" t="s">
        <v>81</v>
      </c>
      <c r="C828" t="s">
        <v>1564</v>
      </c>
      <c r="D828" s="53" t="s">
        <v>693</v>
      </c>
      <c r="E828" t="s">
        <v>9</v>
      </c>
      <c r="F828" t="s">
        <v>10</v>
      </c>
      <c r="G828" t="s">
        <v>11</v>
      </c>
      <c r="H828" t="s">
        <v>87</v>
      </c>
      <c r="I828">
        <v>6</v>
      </c>
      <c r="J828" t="s">
        <v>694</v>
      </c>
      <c r="K828" t="s">
        <v>2312</v>
      </c>
      <c r="L828" t="str">
        <f t="shared" si="33"/>
        <v>3205B-21FLWPB G1SE0025</v>
      </c>
      <c r="M828" t="s">
        <v>1229</v>
      </c>
      <c r="N828">
        <v>27.209981000999999</v>
      </c>
      <c r="O828">
        <v>-80.798193999999995</v>
      </c>
      <c r="P828">
        <v>0</v>
      </c>
      <c r="Q828" t="s">
        <v>2613</v>
      </c>
      <c r="R828" t="s">
        <v>2691</v>
      </c>
    </row>
    <row r="829" spans="1:18" x14ac:dyDescent="0.25">
      <c r="A829" t="s">
        <v>558</v>
      </c>
      <c r="B829" t="s">
        <v>81</v>
      </c>
      <c r="C829" t="s">
        <v>1564</v>
      </c>
      <c r="D829" s="53" t="s">
        <v>693</v>
      </c>
      <c r="E829" t="s">
        <v>9</v>
      </c>
      <c r="F829" t="s">
        <v>10</v>
      </c>
      <c r="G829" t="s">
        <v>11</v>
      </c>
      <c r="H829" t="s">
        <v>88</v>
      </c>
      <c r="I829">
        <v>6</v>
      </c>
      <c r="J829" t="s">
        <v>694</v>
      </c>
      <c r="K829" t="s">
        <v>2312</v>
      </c>
      <c r="L829" t="str">
        <f t="shared" si="33"/>
        <v>3205B-21FLWPB G1SE0025</v>
      </c>
      <c r="M829" t="s">
        <v>1229</v>
      </c>
      <c r="N829">
        <v>27.209981000999999</v>
      </c>
      <c r="O829">
        <v>-80.798193999999995</v>
      </c>
      <c r="P829">
        <v>0</v>
      </c>
      <c r="Q829" t="s">
        <v>2613</v>
      </c>
      <c r="R829" t="s">
        <v>2691</v>
      </c>
    </row>
    <row r="830" spans="1:18" x14ac:dyDescent="0.25">
      <c r="A830" t="s">
        <v>558</v>
      </c>
      <c r="B830" t="s">
        <v>81</v>
      </c>
      <c r="C830" t="s">
        <v>1453</v>
      </c>
      <c r="D830" s="53" t="s">
        <v>695</v>
      </c>
      <c r="E830" t="s">
        <v>9</v>
      </c>
      <c r="F830" t="s">
        <v>10</v>
      </c>
      <c r="G830" t="s">
        <v>11</v>
      </c>
      <c r="H830" t="s">
        <v>73</v>
      </c>
      <c r="I830">
        <v>6</v>
      </c>
      <c r="J830" t="s">
        <v>696</v>
      </c>
      <c r="K830" t="s">
        <v>2313</v>
      </c>
      <c r="L830" t="str">
        <f t="shared" si="33"/>
        <v>3205D-21FLWPB G1SE0007</v>
      </c>
      <c r="M830" t="s">
        <v>1229</v>
      </c>
      <c r="N830">
        <v>27.401197633999999</v>
      </c>
      <c r="O830">
        <v>-80.815193119</v>
      </c>
      <c r="P830">
        <v>0</v>
      </c>
      <c r="Q830" t="s">
        <v>2614</v>
      </c>
      <c r="R830" t="s">
        <v>2691</v>
      </c>
    </row>
    <row r="831" spans="1:18" x14ac:dyDescent="0.25">
      <c r="A831" t="s">
        <v>558</v>
      </c>
      <c r="B831" t="s">
        <v>81</v>
      </c>
      <c r="C831" t="s">
        <v>1453</v>
      </c>
      <c r="D831" s="53" t="s">
        <v>695</v>
      </c>
      <c r="E831" t="s">
        <v>9</v>
      </c>
      <c r="F831" t="s">
        <v>10</v>
      </c>
      <c r="G831" t="s">
        <v>11</v>
      </c>
      <c r="H831" t="s">
        <v>85</v>
      </c>
      <c r="I831">
        <v>6</v>
      </c>
      <c r="J831" t="s">
        <v>696</v>
      </c>
      <c r="K831" t="s">
        <v>2313</v>
      </c>
      <c r="L831" t="str">
        <f t="shared" si="33"/>
        <v>3205D-21FLWPB G1SE0007</v>
      </c>
      <c r="M831" t="s">
        <v>1229</v>
      </c>
      <c r="N831">
        <v>27.401197633999999</v>
      </c>
      <c r="O831">
        <v>-80.815193119</v>
      </c>
      <c r="P831">
        <v>0</v>
      </c>
      <c r="Q831" t="s">
        <v>2614</v>
      </c>
      <c r="R831" t="s">
        <v>2691</v>
      </c>
    </row>
    <row r="832" spans="1:18" x14ac:dyDescent="0.25">
      <c r="A832" t="s">
        <v>558</v>
      </c>
      <c r="B832" t="s">
        <v>81</v>
      </c>
      <c r="C832" t="s">
        <v>1565</v>
      </c>
      <c r="D832" s="53" t="s">
        <v>697</v>
      </c>
      <c r="E832" t="s">
        <v>9</v>
      </c>
      <c r="F832" t="s">
        <v>10</v>
      </c>
      <c r="G832" t="s">
        <v>11</v>
      </c>
      <c r="H832" t="s">
        <v>97</v>
      </c>
      <c r="I832">
        <v>6</v>
      </c>
      <c r="J832" t="s">
        <v>698</v>
      </c>
      <c r="K832" t="s">
        <v>2314</v>
      </c>
      <c r="L832" t="str">
        <f t="shared" si="33"/>
        <v>3213B-21FLWPB G1SE0030</v>
      </c>
      <c r="M832" t="s">
        <v>1229</v>
      </c>
      <c r="N832">
        <v>27.184305987999998</v>
      </c>
      <c r="O832">
        <v>-80.694193999999996</v>
      </c>
      <c r="P832">
        <v>0</v>
      </c>
      <c r="Q832" t="s">
        <v>2613</v>
      </c>
      <c r="R832" t="s">
        <v>2691</v>
      </c>
    </row>
    <row r="833" spans="1:18" x14ac:dyDescent="0.25">
      <c r="A833" t="s">
        <v>558</v>
      </c>
      <c r="B833" t="s">
        <v>81</v>
      </c>
      <c r="C833" t="s">
        <v>1566</v>
      </c>
      <c r="D833" s="53" t="s">
        <v>650</v>
      </c>
      <c r="E833" t="s">
        <v>9</v>
      </c>
      <c r="F833" t="s">
        <v>10</v>
      </c>
      <c r="G833" t="s">
        <v>11</v>
      </c>
      <c r="H833" t="s">
        <v>73</v>
      </c>
      <c r="I833">
        <v>6</v>
      </c>
      <c r="J833" t="s">
        <v>651</v>
      </c>
      <c r="K833" t="s">
        <v>2315</v>
      </c>
      <c r="L833" t="str">
        <f t="shared" si="33"/>
        <v>3238-21FLWPB G5SE0091</v>
      </c>
      <c r="M833" t="s">
        <v>1227</v>
      </c>
      <c r="N833">
        <v>26.812835988</v>
      </c>
      <c r="O833">
        <v>-80.563874999999996</v>
      </c>
      <c r="P833">
        <v>0</v>
      </c>
      <c r="Q833" t="s">
        <v>2613</v>
      </c>
      <c r="R833" t="s">
        <v>2688</v>
      </c>
    </row>
    <row r="834" spans="1:18" x14ac:dyDescent="0.25">
      <c r="A834" t="s">
        <v>558</v>
      </c>
      <c r="B834" t="s">
        <v>81</v>
      </c>
      <c r="C834" t="s">
        <v>1566</v>
      </c>
      <c r="D834" s="53" t="s">
        <v>650</v>
      </c>
      <c r="E834" t="s">
        <v>9</v>
      </c>
      <c r="F834" t="s">
        <v>10</v>
      </c>
      <c r="G834" t="s">
        <v>11</v>
      </c>
      <c r="H834" t="s">
        <v>97</v>
      </c>
      <c r="I834">
        <v>6</v>
      </c>
      <c r="J834" t="s">
        <v>651</v>
      </c>
      <c r="K834" t="s">
        <v>2315</v>
      </c>
      <c r="L834" t="str">
        <f t="shared" si="33"/>
        <v>3238-21FLWPB G5SE0091</v>
      </c>
      <c r="M834" t="s">
        <v>1227</v>
      </c>
      <c r="N834">
        <v>26.812835988</v>
      </c>
      <c r="O834">
        <v>-80.563874999999996</v>
      </c>
      <c r="P834">
        <v>0</v>
      </c>
      <c r="Q834" t="s">
        <v>2613</v>
      </c>
      <c r="R834" t="s">
        <v>2688</v>
      </c>
    </row>
    <row r="835" spans="1:18" x14ac:dyDescent="0.25">
      <c r="A835" t="s">
        <v>558</v>
      </c>
      <c r="B835" t="s">
        <v>81</v>
      </c>
      <c r="C835" t="s">
        <v>1566</v>
      </c>
      <c r="D835" s="53" t="s">
        <v>650</v>
      </c>
      <c r="E835" t="s">
        <v>9</v>
      </c>
      <c r="F835" t="s">
        <v>10</v>
      </c>
      <c r="G835" t="s">
        <v>11</v>
      </c>
      <c r="H835" t="s">
        <v>85</v>
      </c>
      <c r="I835">
        <v>6</v>
      </c>
      <c r="J835" t="s">
        <v>651</v>
      </c>
      <c r="K835" t="s">
        <v>2315</v>
      </c>
      <c r="L835" t="str">
        <f t="shared" si="33"/>
        <v>3238-21FLWPB G5SE0091</v>
      </c>
      <c r="M835" t="s">
        <v>1227</v>
      </c>
      <c r="N835">
        <v>26.812835988</v>
      </c>
      <c r="O835">
        <v>-80.563874999999996</v>
      </c>
      <c r="P835">
        <v>0</v>
      </c>
      <c r="Q835" t="s">
        <v>2613</v>
      </c>
      <c r="R835" t="s">
        <v>2688</v>
      </c>
    </row>
    <row r="836" spans="1:18" x14ac:dyDescent="0.25">
      <c r="A836" t="s">
        <v>558</v>
      </c>
      <c r="B836" t="s">
        <v>81</v>
      </c>
      <c r="C836" t="s">
        <v>1566</v>
      </c>
      <c r="D836" s="53" t="s">
        <v>650</v>
      </c>
      <c r="E836" t="s">
        <v>9</v>
      </c>
      <c r="F836" t="s">
        <v>10</v>
      </c>
      <c r="G836" t="s">
        <v>11</v>
      </c>
      <c r="H836" t="s">
        <v>86</v>
      </c>
      <c r="I836">
        <v>6</v>
      </c>
      <c r="J836" t="s">
        <v>651</v>
      </c>
      <c r="K836" t="s">
        <v>2315</v>
      </c>
      <c r="L836" t="str">
        <f t="shared" ref="L836:L912" si="35">_xlfn.CONCAT(D836:E836,J836)</f>
        <v>3238-21FLWPB G5SE0091</v>
      </c>
      <c r="M836" t="s">
        <v>1227</v>
      </c>
      <c r="N836">
        <v>26.812835988</v>
      </c>
      <c r="O836">
        <v>-80.563874999999996</v>
      </c>
      <c r="P836">
        <v>0</v>
      </c>
      <c r="Q836" t="s">
        <v>2613</v>
      </c>
      <c r="R836" t="s">
        <v>2688</v>
      </c>
    </row>
    <row r="837" spans="1:18" x14ac:dyDescent="0.25">
      <c r="A837" t="s">
        <v>558</v>
      </c>
      <c r="B837" t="s">
        <v>81</v>
      </c>
      <c r="C837" t="s">
        <v>1566</v>
      </c>
      <c r="D837" s="53" t="s">
        <v>650</v>
      </c>
      <c r="E837" t="s">
        <v>9</v>
      </c>
      <c r="F837" t="s">
        <v>10</v>
      </c>
      <c r="G837" t="s">
        <v>11</v>
      </c>
      <c r="H837" t="s">
        <v>87</v>
      </c>
      <c r="I837">
        <v>6</v>
      </c>
      <c r="J837" t="s">
        <v>651</v>
      </c>
      <c r="K837" t="s">
        <v>2315</v>
      </c>
      <c r="L837" t="str">
        <f t="shared" si="35"/>
        <v>3238-21FLWPB G5SE0091</v>
      </c>
      <c r="M837" t="s">
        <v>1227</v>
      </c>
      <c r="N837">
        <v>26.812835988</v>
      </c>
      <c r="O837">
        <v>-80.563874999999996</v>
      </c>
      <c r="P837">
        <v>0</v>
      </c>
      <c r="Q837" t="s">
        <v>2613</v>
      </c>
      <c r="R837" t="s">
        <v>2688</v>
      </c>
    </row>
    <row r="838" spans="1:18" x14ac:dyDescent="0.25">
      <c r="A838" t="s">
        <v>558</v>
      </c>
      <c r="B838" t="s">
        <v>81</v>
      </c>
      <c r="C838" t="s">
        <v>1566</v>
      </c>
      <c r="D838" s="53" t="s">
        <v>650</v>
      </c>
      <c r="E838" t="s">
        <v>9</v>
      </c>
      <c r="F838" t="s">
        <v>10</v>
      </c>
      <c r="G838" t="s">
        <v>11</v>
      </c>
      <c r="H838" t="s">
        <v>88</v>
      </c>
      <c r="I838">
        <v>6</v>
      </c>
      <c r="J838" t="s">
        <v>651</v>
      </c>
      <c r="K838" t="s">
        <v>2315</v>
      </c>
      <c r="L838" t="str">
        <f t="shared" si="35"/>
        <v>3238-21FLWPB G5SE0091</v>
      </c>
      <c r="M838" t="s">
        <v>1227</v>
      </c>
      <c r="N838">
        <v>26.812835988</v>
      </c>
      <c r="O838">
        <v>-80.563874999999996</v>
      </c>
      <c r="P838">
        <v>0</v>
      </c>
      <c r="Q838" t="s">
        <v>2613</v>
      </c>
      <c r="R838" t="s">
        <v>2688</v>
      </c>
    </row>
    <row r="839" spans="1:18" x14ac:dyDescent="0.25">
      <c r="A839" t="s">
        <v>558</v>
      </c>
      <c r="B839" t="s">
        <v>81</v>
      </c>
      <c r="C839" t="s">
        <v>1567</v>
      </c>
      <c r="D839" s="53" t="s">
        <v>652</v>
      </c>
      <c r="E839" t="s">
        <v>9</v>
      </c>
      <c r="F839" t="s">
        <v>10</v>
      </c>
      <c r="G839" t="s">
        <v>11</v>
      </c>
      <c r="H839" t="s">
        <v>73</v>
      </c>
      <c r="I839">
        <v>6</v>
      </c>
      <c r="J839" t="s">
        <v>653</v>
      </c>
      <c r="K839" t="s">
        <v>2316</v>
      </c>
      <c r="L839" t="str">
        <f t="shared" si="35"/>
        <v>3244-21FLWPB G5SE0059</v>
      </c>
      <c r="M839" t="s">
        <v>1227</v>
      </c>
      <c r="N839">
        <v>26.802778</v>
      </c>
      <c r="O839">
        <v>-80.674999999999997</v>
      </c>
      <c r="P839">
        <v>0</v>
      </c>
      <c r="Q839" t="s">
        <v>2614</v>
      </c>
      <c r="R839" t="s">
        <v>2688</v>
      </c>
    </row>
    <row r="840" spans="1:18" x14ac:dyDescent="0.25">
      <c r="A840" t="s">
        <v>558</v>
      </c>
      <c r="B840" t="s">
        <v>81</v>
      </c>
      <c r="C840" t="s">
        <v>1567</v>
      </c>
      <c r="D840" s="53" t="s">
        <v>652</v>
      </c>
      <c r="E840" t="s">
        <v>9</v>
      </c>
      <c r="F840" t="s">
        <v>10</v>
      </c>
      <c r="G840" t="s">
        <v>11</v>
      </c>
      <c r="H840" t="s">
        <v>85</v>
      </c>
      <c r="I840">
        <v>6</v>
      </c>
      <c r="J840" t="s">
        <v>653</v>
      </c>
      <c r="K840" t="s">
        <v>2316</v>
      </c>
      <c r="L840" t="str">
        <f t="shared" si="35"/>
        <v>3244-21FLWPB G5SE0059</v>
      </c>
      <c r="M840" t="s">
        <v>1227</v>
      </c>
      <c r="N840">
        <v>26.802778</v>
      </c>
      <c r="O840">
        <v>-80.674999999999997</v>
      </c>
      <c r="P840">
        <v>0</v>
      </c>
      <c r="Q840" t="s">
        <v>2614</v>
      </c>
      <c r="R840" t="s">
        <v>2688</v>
      </c>
    </row>
    <row r="841" spans="1:18" x14ac:dyDescent="0.25">
      <c r="A841" t="s">
        <v>558</v>
      </c>
      <c r="B841" t="s">
        <v>81</v>
      </c>
      <c r="C841" t="s">
        <v>1568</v>
      </c>
      <c r="D841" s="53" t="s">
        <v>699</v>
      </c>
      <c r="E841" t="s">
        <v>9</v>
      </c>
      <c r="F841" t="s">
        <v>10</v>
      </c>
      <c r="G841" t="s">
        <v>11</v>
      </c>
      <c r="H841" t="s">
        <v>73</v>
      </c>
      <c r="I841">
        <v>6</v>
      </c>
      <c r="J841" t="s">
        <v>700</v>
      </c>
      <c r="K841" t="s">
        <v>2317</v>
      </c>
      <c r="L841" t="str">
        <f t="shared" si="35"/>
        <v>3245F-21FLWPB G3SE0053</v>
      </c>
      <c r="M841" t="s">
        <v>1227</v>
      </c>
      <c r="N841">
        <v>26.690506987999999</v>
      </c>
      <c r="O841">
        <v>-80.071377999999996</v>
      </c>
      <c r="P841">
        <v>1</v>
      </c>
      <c r="Q841" t="s">
        <v>2613</v>
      </c>
      <c r="R841" t="s">
        <v>2689</v>
      </c>
    </row>
    <row r="842" spans="1:18" x14ac:dyDescent="0.25">
      <c r="A842" t="s">
        <v>558</v>
      </c>
      <c r="B842" t="s">
        <v>81</v>
      </c>
      <c r="C842" t="s">
        <v>1568</v>
      </c>
      <c r="D842" s="53" t="s">
        <v>699</v>
      </c>
      <c r="E842" t="s">
        <v>9</v>
      </c>
      <c r="F842" t="s">
        <v>10</v>
      </c>
      <c r="G842" t="s">
        <v>11</v>
      </c>
      <c r="H842" t="s">
        <v>85</v>
      </c>
      <c r="I842">
        <v>6</v>
      </c>
      <c r="J842" t="s">
        <v>700</v>
      </c>
      <c r="K842" t="s">
        <v>2317</v>
      </c>
      <c r="L842" t="str">
        <f t="shared" si="35"/>
        <v>3245F-21FLWPB G3SE0053</v>
      </c>
      <c r="M842" t="s">
        <v>1227</v>
      </c>
      <c r="N842">
        <v>26.690506987999999</v>
      </c>
      <c r="O842">
        <v>-80.071377999999996</v>
      </c>
      <c r="P842">
        <v>0</v>
      </c>
      <c r="Q842" t="s">
        <v>2613</v>
      </c>
      <c r="R842" t="s">
        <v>2689</v>
      </c>
    </row>
    <row r="843" spans="1:18" x14ac:dyDescent="0.25">
      <c r="A843" t="s">
        <v>558</v>
      </c>
      <c r="B843" t="s">
        <v>81</v>
      </c>
      <c r="C843" t="s">
        <v>1568</v>
      </c>
      <c r="D843" s="53" t="s">
        <v>699</v>
      </c>
      <c r="E843" t="s">
        <v>9</v>
      </c>
      <c r="F843" t="s">
        <v>10</v>
      </c>
      <c r="G843" t="s">
        <v>11</v>
      </c>
      <c r="H843" t="s">
        <v>73</v>
      </c>
      <c r="I843">
        <v>6</v>
      </c>
      <c r="J843" t="s">
        <v>701</v>
      </c>
      <c r="K843" t="s">
        <v>2318</v>
      </c>
      <c r="L843" t="str">
        <f t="shared" si="35"/>
        <v>3245F-21FLWPB G3SE0072</v>
      </c>
      <c r="M843" t="s">
        <v>1227</v>
      </c>
      <c r="N843">
        <v>26.661969987999999</v>
      </c>
      <c r="O843">
        <v>-80.088120000000004</v>
      </c>
      <c r="P843">
        <v>1</v>
      </c>
      <c r="Q843" t="s">
        <v>2613</v>
      </c>
      <c r="R843" t="s">
        <v>2689</v>
      </c>
    </row>
    <row r="844" spans="1:18" x14ac:dyDescent="0.25">
      <c r="A844" t="s">
        <v>558</v>
      </c>
      <c r="B844" t="s">
        <v>81</v>
      </c>
      <c r="C844" t="s">
        <v>1568</v>
      </c>
      <c r="D844" s="53" t="s">
        <v>699</v>
      </c>
      <c r="E844" t="s">
        <v>9</v>
      </c>
      <c r="F844" t="s">
        <v>10</v>
      </c>
      <c r="G844" t="s">
        <v>11</v>
      </c>
      <c r="H844" t="s">
        <v>85</v>
      </c>
      <c r="I844">
        <v>6</v>
      </c>
      <c r="J844" t="s">
        <v>701</v>
      </c>
      <c r="K844" t="s">
        <v>2318</v>
      </c>
      <c r="L844" t="str">
        <f t="shared" si="35"/>
        <v>3245F-21FLWPB G3SE0072</v>
      </c>
      <c r="M844" t="s">
        <v>1227</v>
      </c>
      <c r="N844">
        <v>26.661969987999999</v>
      </c>
      <c r="O844">
        <v>-80.088120000000004</v>
      </c>
      <c r="P844">
        <v>0</v>
      </c>
      <c r="Q844" t="s">
        <v>2613</v>
      </c>
      <c r="R844" t="s">
        <v>2689</v>
      </c>
    </row>
    <row r="845" spans="1:18" x14ac:dyDescent="0.25">
      <c r="A845" t="s">
        <v>558</v>
      </c>
      <c r="B845" t="s">
        <v>81</v>
      </c>
      <c r="C845" t="s">
        <v>1568</v>
      </c>
      <c r="D845" s="53" t="s">
        <v>699</v>
      </c>
      <c r="E845" t="s">
        <v>9</v>
      </c>
      <c r="F845" t="s">
        <v>10</v>
      </c>
      <c r="G845" t="s">
        <v>11</v>
      </c>
      <c r="H845" t="s">
        <v>73</v>
      </c>
      <c r="I845">
        <v>6</v>
      </c>
      <c r="J845" t="s">
        <v>702</v>
      </c>
      <c r="K845" t="s">
        <v>2319</v>
      </c>
      <c r="L845" t="str">
        <f t="shared" si="35"/>
        <v>3245F-21FLWPB G3SE0073</v>
      </c>
      <c r="M845" t="s">
        <v>1227</v>
      </c>
      <c r="N845">
        <v>26.654529988</v>
      </c>
      <c r="O845">
        <v>-80.087959999999995</v>
      </c>
      <c r="P845">
        <v>1</v>
      </c>
      <c r="Q845" t="s">
        <v>2613</v>
      </c>
      <c r="R845" t="s">
        <v>2689</v>
      </c>
    </row>
    <row r="846" spans="1:18" x14ac:dyDescent="0.25">
      <c r="A846" t="s">
        <v>558</v>
      </c>
      <c r="B846" t="s">
        <v>81</v>
      </c>
      <c r="C846" t="s">
        <v>1568</v>
      </c>
      <c r="D846" s="53" t="s">
        <v>699</v>
      </c>
      <c r="E846" t="s">
        <v>9</v>
      </c>
      <c r="F846" t="s">
        <v>10</v>
      </c>
      <c r="G846" t="s">
        <v>11</v>
      </c>
      <c r="H846" t="s">
        <v>85</v>
      </c>
      <c r="I846">
        <v>6</v>
      </c>
      <c r="J846" t="s">
        <v>702</v>
      </c>
      <c r="K846" t="s">
        <v>2319</v>
      </c>
      <c r="L846" t="str">
        <f t="shared" si="35"/>
        <v>3245F-21FLWPB G3SE0073</v>
      </c>
      <c r="M846" t="s">
        <v>1227</v>
      </c>
      <c r="N846">
        <v>26.654529988</v>
      </c>
      <c r="O846">
        <v>-80.087959999999995</v>
      </c>
      <c r="P846">
        <v>0</v>
      </c>
      <c r="Q846" t="s">
        <v>2613</v>
      </c>
      <c r="R846" t="s">
        <v>2689</v>
      </c>
    </row>
    <row r="847" spans="1:18" x14ac:dyDescent="0.25">
      <c r="A847" t="s">
        <v>558</v>
      </c>
      <c r="B847" t="s">
        <v>81</v>
      </c>
      <c r="C847" t="s">
        <v>1568</v>
      </c>
      <c r="D847" s="53" t="s">
        <v>699</v>
      </c>
      <c r="E847" t="s">
        <v>9</v>
      </c>
      <c r="F847" t="s">
        <v>10</v>
      </c>
      <c r="G847" t="s">
        <v>11</v>
      </c>
      <c r="H847" t="s">
        <v>73</v>
      </c>
      <c r="I847">
        <v>6</v>
      </c>
      <c r="J847" t="s">
        <v>703</v>
      </c>
      <c r="K847" t="s">
        <v>2320</v>
      </c>
      <c r="L847" t="str">
        <f t="shared" si="35"/>
        <v>3245F-21FLWPB G3SE0074</v>
      </c>
      <c r="M847" t="s">
        <v>1227</v>
      </c>
      <c r="N847">
        <v>26.647179988000001</v>
      </c>
      <c r="O847">
        <v>-80.087850000000003</v>
      </c>
      <c r="P847">
        <v>1</v>
      </c>
      <c r="Q847" t="s">
        <v>2613</v>
      </c>
      <c r="R847" t="s">
        <v>2689</v>
      </c>
    </row>
    <row r="848" spans="1:18" x14ac:dyDescent="0.25">
      <c r="A848" t="s">
        <v>558</v>
      </c>
      <c r="B848" t="s">
        <v>81</v>
      </c>
      <c r="C848" t="s">
        <v>1568</v>
      </c>
      <c r="D848" s="53" t="s">
        <v>699</v>
      </c>
      <c r="E848" t="s">
        <v>9</v>
      </c>
      <c r="F848" t="s">
        <v>10</v>
      </c>
      <c r="G848" t="s">
        <v>11</v>
      </c>
      <c r="H848" t="s">
        <v>85</v>
      </c>
      <c r="I848">
        <v>6</v>
      </c>
      <c r="J848" t="s">
        <v>703</v>
      </c>
      <c r="K848" t="s">
        <v>2320</v>
      </c>
      <c r="L848" t="str">
        <f t="shared" si="35"/>
        <v>3245F-21FLWPB G3SE0074</v>
      </c>
      <c r="M848" t="s">
        <v>1227</v>
      </c>
      <c r="N848">
        <v>26.647179988000001</v>
      </c>
      <c r="O848">
        <v>-80.087850000000003</v>
      </c>
      <c r="P848">
        <v>0</v>
      </c>
      <c r="Q848" t="s">
        <v>2613</v>
      </c>
      <c r="R848" t="s">
        <v>2689</v>
      </c>
    </row>
    <row r="849" spans="1:18" x14ac:dyDescent="0.25">
      <c r="A849" t="s">
        <v>558</v>
      </c>
      <c r="B849" t="s">
        <v>81</v>
      </c>
      <c r="C849" t="s">
        <v>1568</v>
      </c>
      <c r="D849" s="53" t="s">
        <v>699</v>
      </c>
      <c r="E849" t="s">
        <v>9</v>
      </c>
      <c r="F849" t="s">
        <v>10</v>
      </c>
      <c r="G849" t="s">
        <v>11</v>
      </c>
      <c r="H849" t="s">
        <v>73</v>
      </c>
      <c r="I849">
        <v>6</v>
      </c>
      <c r="J849" t="s">
        <v>704</v>
      </c>
      <c r="K849" t="s">
        <v>2321</v>
      </c>
      <c r="L849" t="str">
        <f t="shared" si="35"/>
        <v>3245F-21FLWPB G3SE0075</v>
      </c>
      <c r="M849" t="s">
        <v>1227</v>
      </c>
      <c r="N849">
        <v>26.639679988000001</v>
      </c>
      <c r="O849">
        <v>-80.088120000000004</v>
      </c>
      <c r="P849">
        <v>1</v>
      </c>
      <c r="Q849" t="s">
        <v>2613</v>
      </c>
      <c r="R849" t="s">
        <v>2689</v>
      </c>
    </row>
    <row r="850" spans="1:18" x14ac:dyDescent="0.25">
      <c r="A850" t="s">
        <v>558</v>
      </c>
      <c r="B850" t="s">
        <v>81</v>
      </c>
      <c r="C850" t="s">
        <v>1568</v>
      </c>
      <c r="D850" s="53" t="s">
        <v>699</v>
      </c>
      <c r="E850" t="s">
        <v>9</v>
      </c>
      <c r="F850" t="s">
        <v>10</v>
      </c>
      <c r="G850" t="s">
        <v>11</v>
      </c>
      <c r="H850" t="s">
        <v>85</v>
      </c>
      <c r="I850">
        <v>6</v>
      </c>
      <c r="J850" t="s">
        <v>704</v>
      </c>
      <c r="K850" t="s">
        <v>2321</v>
      </c>
      <c r="L850" t="str">
        <f t="shared" si="35"/>
        <v>3245F-21FLWPB G3SE0075</v>
      </c>
      <c r="M850" t="s">
        <v>1227</v>
      </c>
      <c r="N850">
        <v>26.639679988000001</v>
      </c>
      <c r="O850">
        <v>-80.088120000000004</v>
      </c>
      <c r="P850">
        <v>0</v>
      </c>
      <c r="Q850" t="s">
        <v>2613</v>
      </c>
      <c r="R850" t="s">
        <v>2689</v>
      </c>
    </row>
    <row r="851" spans="1:18" x14ac:dyDescent="0.25">
      <c r="A851" t="s">
        <v>558</v>
      </c>
      <c r="B851" t="s">
        <v>81</v>
      </c>
      <c r="C851" t="s">
        <v>1568</v>
      </c>
      <c r="D851" s="53" t="s">
        <v>699</v>
      </c>
      <c r="E851" t="s">
        <v>9</v>
      </c>
      <c r="F851" t="s">
        <v>10</v>
      </c>
      <c r="G851" t="s">
        <v>11</v>
      </c>
      <c r="H851" t="s">
        <v>73</v>
      </c>
      <c r="I851">
        <v>6</v>
      </c>
      <c r="J851" t="s">
        <v>705</v>
      </c>
      <c r="K851" t="s">
        <v>2322</v>
      </c>
      <c r="L851" t="str">
        <f t="shared" si="35"/>
        <v>3245F-21FLWPB G3SE0076</v>
      </c>
      <c r="M851" t="s">
        <v>1227</v>
      </c>
      <c r="N851">
        <v>26.632229987999999</v>
      </c>
      <c r="O851">
        <v>-80.088390000000004</v>
      </c>
      <c r="P851">
        <v>1</v>
      </c>
      <c r="Q851" t="s">
        <v>2613</v>
      </c>
      <c r="R851" t="s">
        <v>2689</v>
      </c>
    </row>
    <row r="852" spans="1:18" x14ac:dyDescent="0.25">
      <c r="A852" t="s">
        <v>558</v>
      </c>
      <c r="B852" t="s">
        <v>81</v>
      </c>
      <c r="C852" t="s">
        <v>1568</v>
      </c>
      <c r="D852" s="53" t="s">
        <v>699</v>
      </c>
      <c r="E852" t="s">
        <v>9</v>
      </c>
      <c r="F852" t="s">
        <v>10</v>
      </c>
      <c r="G852" t="s">
        <v>11</v>
      </c>
      <c r="H852" t="s">
        <v>85</v>
      </c>
      <c r="I852">
        <v>6</v>
      </c>
      <c r="J852" t="s">
        <v>705</v>
      </c>
      <c r="K852" t="s">
        <v>2322</v>
      </c>
      <c r="L852" t="str">
        <f t="shared" si="35"/>
        <v>3245F-21FLWPB G3SE0076</v>
      </c>
      <c r="M852" t="s">
        <v>1227</v>
      </c>
      <c r="N852">
        <v>26.632229987999999</v>
      </c>
      <c r="O852">
        <v>-80.088390000000004</v>
      </c>
      <c r="P852">
        <v>0</v>
      </c>
      <c r="Q852" t="s">
        <v>2613</v>
      </c>
      <c r="R852" t="s">
        <v>2689</v>
      </c>
    </row>
    <row r="853" spans="1:18" x14ac:dyDescent="0.25">
      <c r="A853" t="s">
        <v>558</v>
      </c>
      <c r="B853" t="s">
        <v>81</v>
      </c>
      <c r="C853" t="s">
        <v>1568</v>
      </c>
      <c r="D853" s="53" t="s">
        <v>699</v>
      </c>
      <c r="E853" t="s">
        <v>9</v>
      </c>
      <c r="F853" t="s">
        <v>10</v>
      </c>
      <c r="G853" t="s">
        <v>11</v>
      </c>
      <c r="H853" t="s">
        <v>73</v>
      </c>
      <c r="I853">
        <v>6</v>
      </c>
      <c r="J853" t="s">
        <v>706</v>
      </c>
      <c r="K853" t="s">
        <v>2323</v>
      </c>
      <c r="L853" t="str">
        <f t="shared" si="35"/>
        <v>3245F-21FLWPB G3SE0077</v>
      </c>
      <c r="M853" t="s">
        <v>1227</v>
      </c>
      <c r="N853">
        <v>26.646493988</v>
      </c>
      <c r="O853">
        <v>-80.072183999999993</v>
      </c>
      <c r="P853">
        <v>1</v>
      </c>
      <c r="Q853" t="s">
        <v>2613</v>
      </c>
      <c r="R853" t="s">
        <v>2689</v>
      </c>
    </row>
    <row r="854" spans="1:18" x14ac:dyDescent="0.25">
      <c r="A854" t="s">
        <v>558</v>
      </c>
      <c r="B854" t="s">
        <v>81</v>
      </c>
      <c r="C854" t="s">
        <v>1568</v>
      </c>
      <c r="D854" s="53" t="s">
        <v>699</v>
      </c>
      <c r="E854" t="s">
        <v>9</v>
      </c>
      <c r="F854" t="s">
        <v>10</v>
      </c>
      <c r="G854" t="s">
        <v>11</v>
      </c>
      <c r="H854" t="s">
        <v>85</v>
      </c>
      <c r="I854">
        <v>6</v>
      </c>
      <c r="J854" t="s">
        <v>706</v>
      </c>
      <c r="K854" t="s">
        <v>2323</v>
      </c>
      <c r="L854" t="str">
        <f t="shared" si="35"/>
        <v>3245F-21FLWPB G3SE0077</v>
      </c>
      <c r="M854" t="s">
        <v>1227</v>
      </c>
      <c r="N854">
        <v>26.646493988</v>
      </c>
      <c r="O854">
        <v>-80.072183999999993</v>
      </c>
      <c r="P854">
        <v>0</v>
      </c>
      <c r="Q854" t="s">
        <v>2613</v>
      </c>
      <c r="R854" t="s">
        <v>2689</v>
      </c>
    </row>
    <row r="855" spans="1:18" x14ac:dyDescent="0.25">
      <c r="A855" t="s">
        <v>558</v>
      </c>
      <c r="B855" t="s">
        <v>81</v>
      </c>
      <c r="C855" t="s">
        <v>1569</v>
      </c>
      <c r="D855" s="53" t="s">
        <v>707</v>
      </c>
      <c r="E855" t="s">
        <v>9</v>
      </c>
      <c r="F855" t="s">
        <v>10</v>
      </c>
      <c r="G855" t="s">
        <v>11</v>
      </c>
      <c r="H855" t="s">
        <v>73</v>
      </c>
      <c r="I855">
        <v>6</v>
      </c>
      <c r="J855" t="s">
        <v>708</v>
      </c>
      <c r="K855" t="s">
        <v>2324</v>
      </c>
      <c r="L855" t="str">
        <f t="shared" si="35"/>
        <v>3252B-21FLWPB G5SE0046</v>
      </c>
      <c r="M855" t="s">
        <v>1227</v>
      </c>
      <c r="N855">
        <v>26.675401656999998</v>
      </c>
      <c r="O855">
        <v>-80.380720909000004</v>
      </c>
      <c r="P855">
        <v>0</v>
      </c>
      <c r="Q855" t="s">
        <v>2613</v>
      </c>
      <c r="R855" t="s">
        <v>2688</v>
      </c>
    </row>
    <row r="856" spans="1:18" x14ac:dyDescent="0.25">
      <c r="A856" t="s">
        <v>558</v>
      </c>
      <c r="B856" t="s">
        <v>81</v>
      </c>
      <c r="C856" t="s">
        <v>1570</v>
      </c>
      <c r="D856" s="53" t="s">
        <v>709</v>
      </c>
      <c r="E856" t="s">
        <v>9</v>
      </c>
      <c r="F856" t="s">
        <v>10</v>
      </c>
      <c r="G856" t="s">
        <v>11</v>
      </c>
      <c r="H856" t="s">
        <v>92</v>
      </c>
      <c r="I856">
        <v>6</v>
      </c>
      <c r="J856" t="s">
        <v>710</v>
      </c>
      <c r="K856" t="s">
        <v>2325</v>
      </c>
      <c r="L856" t="str">
        <f t="shared" ref="L856:L862" si="36">_xlfn.CONCAT(D856:E856,J856)</f>
        <v>3264D-21FLWPB G3SE0019</v>
      </c>
      <c r="M856" t="s">
        <v>1227</v>
      </c>
      <c r="N856">
        <v>26.408029669000001</v>
      </c>
      <c r="O856">
        <v>-80.098982930000005</v>
      </c>
      <c r="P856">
        <v>0</v>
      </c>
      <c r="Q856" t="s">
        <v>2613</v>
      </c>
      <c r="R856" t="s">
        <v>2689</v>
      </c>
    </row>
    <row r="857" spans="1:18" x14ac:dyDescent="0.25">
      <c r="A857" t="s">
        <v>558</v>
      </c>
      <c r="B857" t="s">
        <v>81</v>
      </c>
      <c r="C857" t="s">
        <v>1570</v>
      </c>
      <c r="D857" s="53" t="s">
        <v>709</v>
      </c>
      <c r="E857" t="s">
        <v>9</v>
      </c>
      <c r="F857" t="s">
        <v>10</v>
      </c>
      <c r="G857" t="s">
        <v>11</v>
      </c>
      <c r="H857" t="s">
        <v>358</v>
      </c>
      <c r="I857">
        <v>6</v>
      </c>
      <c r="J857" t="s">
        <v>710</v>
      </c>
      <c r="K857" t="s">
        <v>2325</v>
      </c>
      <c r="L857" t="str">
        <f t="shared" si="36"/>
        <v>3264D-21FLWPB G3SE0019</v>
      </c>
      <c r="M857" t="s">
        <v>1227</v>
      </c>
      <c r="N857">
        <v>26.408029669000001</v>
      </c>
      <c r="O857">
        <v>-80.098982930000005</v>
      </c>
      <c r="P857">
        <v>0</v>
      </c>
      <c r="Q857" t="s">
        <v>2613</v>
      </c>
      <c r="R857" t="s">
        <v>2689</v>
      </c>
    </row>
    <row r="858" spans="1:18" x14ac:dyDescent="0.25">
      <c r="A858" t="s">
        <v>558</v>
      </c>
      <c r="B858" t="s">
        <v>81</v>
      </c>
      <c r="C858" t="s">
        <v>1570</v>
      </c>
      <c r="D858" s="53" t="s">
        <v>709</v>
      </c>
      <c r="E858" t="s">
        <v>9</v>
      </c>
      <c r="F858" t="s">
        <v>10</v>
      </c>
      <c r="G858" t="s">
        <v>11</v>
      </c>
      <c r="H858" t="s">
        <v>359</v>
      </c>
      <c r="I858">
        <v>6</v>
      </c>
      <c r="J858" t="s">
        <v>710</v>
      </c>
      <c r="K858" t="s">
        <v>2325</v>
      </c>
      <c r="L858" t="str">
        <f t="shared" si="36"/>
        <v>3264D-21FLWPB G3SE0019</v>
      </c>
      <c r="M858" t="s">
        <v>1227</v>
      </c>
      <c r="N858">
        <v>26.408029669000001</v>
      </c>
      <c r="O858">
        <v>-80.098982930000005</v>
      </c>
      <c r="P858">
        <v>0</v>
      </c>
      <c r="Q858" t="s">
        <v>2613</v>
      </c>
      <c r="R858" t="s">
        <v>2689</v>
      </c>
    </row>
    <row r="859" spans="1:18" x14ac:dyDescent="0.25">
      <c r="A859" t="s">
        <v>558</v>
      </c>
      <c r="B859" t="s">
        <v>81</v>
      </c>
      <c r="C859" t="s">
        <v>1570</v>
      </c>
      <c r="D859" s="53" t="s">
        <v>709</v>
      </c>
      <c r="E859" t="s">
        <v>9</v>
      </c>
      <c r="F859" t="s">
        <v>10</v>
      </c>
      <c r="G859" t="s">
        <v>11</v>
      </c>
      <c r="H859" t="s">
        <v>2842</v>
      </c>
      <c r="I859">
        <v>6</v>
      </c>
      <c r="J859" t="s">
        <v>710</v>
      </c>
      <c r="K859" t="s">
        <v>2325</v>
      </c>
      <c r="L859" t="str">
        <f t="shared" si="36"/>
        <v>3264D-21FLWPB G3SE0019</v>
      </c>
      <c r="M859" t="s">
        <v>1227</v>
      </c>
      <c r="N859">
        <v>26.408029669000001</v>
      </c>
      <c r="O859">
        <v>-80.098982930000005</v>
      </c>
      <c r="P859">
        <v>0</v>
      </c>
      <c r="Q859" t="s">
        <v>2613</v>
      </c>
      <c r="R859" t="s">
        <v>2689</v>
      </c>
    </row>
    <row r="860" spans="1:18" x14ac:dyDescent="0.25">
      <c r="A860" t="s">
        <v>558</v>
      </c>
      <c r="B860" t="s">
        <v>81</v>
      </c>
      <c r="C860" t="s">
        <v>1570</v>
      </c>
      <c r="D860" s="53" t="s">
        <v>709</v>
      </c>
      <c r="E860" t="s">
        <v>9</v>
      </c>
      <c r="F860" t="s">
        <v>10</v>
      </c>
      <c r="G860" t="s">
        <v>11</v>
      </c>
      <c r="H860" t="s">
        <v>87</v>
      </c>
      <c r="I860">
        <v>6</v>
      </c>
      <c r="J860" t="s">
        <v>710</v>
      </c>
      <c r="K860" t="s">
        <v>2325</v>
      </c>
      <c r="L860" t="str">
        <f t="shared" si="36"/>
        <v>3264D-21FLWPB G3SE0019</v>
      </c>
      <c r="M860" t="s">
        <v>1227</v>
      </c>
      <c r="N860">
        <v>26.408029669000001</v>
      </c>
      <c r="O860">
        <v>-80.098982930000005</v>
      </c>
      <c r="P860">
        <v>0</v>
      </c>
      <c r="Q860" t="s">
        <v>2613</v>
      </c>
      <c r="R860" t="s">
        <v>2689</v>
      </c>
    </row>
    <row r="861" spans="1:18" x14ac:dyDescent="0.25">
      <c r="A861" t="s">
        <v>558</v>
      </c>
      <c r="B861" t="s">
        <v>81</v>
      </c>
      <c r="C861" t="s">
        <v>1570</v>
      </c>
      <c r="D861" s="53" t="s">
        <v>709</v>
      </c>
      <c r="E861" t="s">
        <v>9</v>
      </c>
      <c r="F861" t="s">
        <v>10</v>
      </c>
      <c r="G861" t="s">
        <v>11</v>
      </c>
      <c r="H861" t="s">
        <v>88</v>
      </c>
      <c r="I861">
        <v>6</v>
      </c>
      <c r="J861" t="s">
        <v>710</v>
      </c>
      <c r="K861" t="s">
        <v>2325</v>
      </c>
      <c r="L861" t="str">
        <f t="shared" si="36"/>
        <v>3264D-21FLWPB G3SE0019</v>
      </c>
      <c r="M861" t="s">
        <v>1227</v>
      </c>
      <c r="N861">
        <v>26.408029669000001</v>
      </c>
      <c r="O861">
        <v>-80.098982930000005</v>
      </c>
      <c r="P861">
        <v>0</v>
      </c>
      <c r="Q861" t="s">
        <v>2613</v>
      </c>
      <c r="R861" t="s">
        <v>2689</v>
      </c>
    </row>
    <row r="862" spans="1:18" x14ac:dyDescent="0.25">
      <c r="A862" t="s">
        <v>558</v>
      </c>
      <c r="B862" t="s">
        <v>81</v>
      </c>
      <c r="C862" t="s">
        <v>1570</v>
      </c>
      <c r="D862" s="53" t="s">
        <v>709</v>
      </c>
      <c r="E862" t="s">
        <v>9</v>
      </c>
      <c r="F862" t="s">
        <v>10</v>
      </c>
      <c r="G862" t="s">
        <v>11</v>
      </c>
      <c r="H862" t="s">
        <v>86</v>
      </c>
      <c r="I862">
        <v>6</v>
      </c>
      <c r="J862" t="s">
        <v>710</v>
      </c>
      <c r="K862" t="s">
        <v>2325</v>
      </c>
      <c r="L862" t="str">
        <f t="shared" si="36"/>
        <v>3264D-21FLWPB G3SE0019</v>
      </c>
      <c r="M862" t="s">
        <v>1227</v>
      </c>
      <c r="N862">
        <v>26.408029669000001</v>
      </c>
      <c r="O862">
        <v>-80.098982930000005</v>
      </c>
      <c r="P862">
        <v>0</v>
      </c>
      <c r="Q862" t="s">
        <v>2613</v>
      </c>
      <c r="R862" t="s">
        <v>2689</v>
      </c>
    </row>
    <row r="863" spans="1:18" x14ac:dyDescent="0.25">
      <c r="A863" t="s">
        <v>558</v>
      </c>
      <c r="B863" t="s">
        <v>81</v>
      </c>
      <c r="C863" t="s">
        <v>1570</v>
      </c>
      <c r="D863" s="53" t="s">
        <v>709</v>
      </c>
      <c r="E863" t="s">
        <v>9</v>
      </c>
      <c r="F863" t="s">
        <v>10</v>
      </c>
      <c r="G863" t="s">
        <v>11</v>
      </c>
      <c r="H863" t="s">
        <v>73</v>
      </c>
      <c r="I863">
        <v>6</v>
      </c>
      <c r="J863" t="s">
        <v>710</v>
      </c>
      <c r="K863" t="s">
        <v>2325</v>
      </c>
      <c r="L863" t="str">
        <f t="shared" si="35"/>
        <v>3264D-21FLWPB G3SE0019</v>
      </c>
      <c r="M863" t="s">
        <v>1227</v>
      </c>
      <c r="N863">
        <v>26.408029669000001</v>
      </c>
      <c r="O863">
        <v>-80.098982930000005</v>
      </c>
      <c r="P863">
        <v>0</v>
      </c>
      <c r="Q863" t="s">
        <v>2613</v>
      </c>
      <c r="R863" t="s">
        <v>2689</v>
      </c>
    </row>
    <row r="864" spans="1:18" x14ac:dyDescent="0.25">
      <c r="A864" t="s">
        <v>558</v>
      </c>
      <c r="B864" t="s">
        <v>81</v>
      </c>
      <c r="C864" t="s">
        <v>1570</v>
      </c>
      <c r="D864" s="53" t="s">
        <v>709</v>
      </c>
      <c r="E864" t="s">
        <v>9</v>
      </c>
      <c r="F864" t="s">
        <v>10</v>
      </c>
      <c r="G864" t="s">
        <v>11</v>
      </c>
      <c r="H864" t="s">
        <v>85</v>
      </c>
      <c r="I864">
        <v>6</v>
      </c>
      <c r="J864" t="s">
        <v>710</v>
      </c>
      <c r="K864" t="s">
        <v>2325</v>
      </c>
      <c r="L864" t="str">
        <f t="shared" si="35"/>
        <v>3264D-21FLWPB G3SE0019</v>
      </c>
      <c r="M864" t="s">
        <v>1227</v>
      </c>
      <c r="N864">
        <v>26.408029669000001</v>
      </c>
      <c r="O864">
        <v>-80.098982930000005</v>
      </c>
      <c r="P864">
        <v>0</v>
      </c>
      <c r="Q864" t="s">
        <v>2613</v>
      </c>
      <c r="R864" t="s">
        <v>2689</v>
      </c>
    </row>
    <row r="865" spans="1:18" x14ac:dyDescent="0.25">
      <c r="A865" t="s">
        <v>558</v>
      </c>
      <c r="B865" t="s">
        <v>81</v>
      </c>
      <c r="C865" t="s">
        <v>1571</v>
      </c>
      <c r="D865" s="53" t="s">
        <v>643</v>
      </c>
      <c r="E865" t="s">
        <v>9</v>
      </c>
      <c r="F865" t="s">
        <v>10</v>
      </c>
      <c r="G865" t="s">
        <v>11</v>
      </c>
      <c r="H865" t="s">
        <v>73</v>
      </c>
      <c r="I865">
        <v>6</v>
      </c>
      <c r="J865" t="s">
        <v>2828</v>
      </c>
      <c r="K865" t="s">
        <v>2829</v>
      </c>
      <c r="L865" t="str">
        <f t="shared" si="35"/>
        <v xml:space="preserve">3160-21FLWPB G2SE0057 </v>
      </c>
      <c r="M865" t="s">
        <v>1228</v>
      </c>
      <c r="N865">
        <v>27.470541999999998</v>
      </c>
      <c r="O865">
        <v>-80.472972999999996</v>
      </c>
      <c r="P865">
        <v>0</v>
      </c>
      <c r="Q865" t="s">
        <v>2614</v>
      </c>
      <c r="R865" t="s">
        <v>2688</v>
      </c>
    </row>
    <row r="866" spans="1:18" x14ac:dyDescent="0.25">
      <c r="A866" t="s">
        <v>558</v>
      </c>
      <c r="B866" t="s">
        <v>81</v>
      </c>
      <c r="C866" t="s">
        <v>1571</v>
      </c>
      <c r="D866" s="53" t="s">
        <v>643</v>
      </c>
      <c r="E866" t="s">
        <v>9</v>
      </c>
      <c r="F866" t="s">
        <v>10</v>
      </c>
      <c r="G866" t="s">
        <v>11</v>
      </c>
      <c r="H866" t="s">
        <v>91</v>
      </c>
      <c r="I866">
        <v>6</v>
      </c>
      <c r="J866" t="s">
        <v>2828</v>
      </c>
      <c r="K866" t="s">
        <v>2829</v>
      </c>
      <c r="L866" t="str">
        <f t="shared" si="35"/>
        <v xml:space="preserve">3160-21FLWPB G2SE0057 </v>
      </c>
      <c r="M866" t="s">
        <v>1228</v>
      </c>
      <c r="N866">
        <v>27.470541999999998</v>
      </c>
      <c r="O866">
        <v>-80.472972999999996</v>
      </c>
      <c r="P866">
        <v>0</v>
      </c>
      <c r="Q866" t="s">
        <v>2614</v>
      </c>
      <c r="R866" t="s">
        <v>2688</v>
      </c>
    </row>
    <row r="867" spans="1:18" x14ac:dyDescent="0.25">
      <c r="A867" t="s">
        <v>558</v>
      </c>
      <c r="B867" t="s">
        <v>81</v>
      </c>
      <c r="C867" t="s">
        <v>1571</v>
      </c>
      <c r="D867" s="53" t="s">
        <v>643</v>
      </c>
      <c r="E867" t="s">
        <v>9</v>
      </c>
      <c r="F867" t="s">
        <v>10</v>
      </c>
      <c r="G867" t="s">
        <v>11</v>
      </c>
      <c r="H867" t="s">
        <v>85</v>
      </c>
      <c r="I867">
        <v>6</v>
      </c>
      <c r="J867" t="s">
        <v>2828</v>
      </c>
      <c r="K867" t="s">
        <v>2829</v>
      </c>
      <c r="L867" t="str">
        <f t="shared" si="35"/>
        <v xml:space="preserve">3160-21FLWPB G2SE0057 </v>
      </c>
      <c r="M867" t="s">
        <v>1228</v>
      </c>
      <c r="N867">
        <v>27.470541999999998</v>
      </c>
      <c r="O867">
        <v>-80.472972999999996</v>
      </c>
      <c r="P867">
        <v>0</v>
      </c>
      <c r="Q867" t="s">
        <v>2614</v>
      </c>
      <c r="R867" t="s">
        <v>2688</v>
      </c>
    </row>
    <row r="868" spans="1:18" x14ac:dyDescent="0.25">
      <c r="A868" t="s">
        <v>558</v>
      </c>
      <c r="B868" t="s">
        <v>81</v>
      </c>
      <c r="C868" t="s">
        <v>1571</v>
      </c>
      <c r="D868" s="53" t="s">
        <v>643</v>
      </c>
      <c r="E868" t="s">
        <v>9</v>
      </c>
      <c r="F868" t="s">
        <v>10</v>
      </c>
      <c r="G868" t="s">
        <v>11</v>
      </c>
      <c r="H868" t="s">
        <v>92</v>
      </c>
      <c r="I868">
        <v>6</v>
      </c>
      <c r="J868" t="s">
        <v>2828</v>
      </c>
      <c r="K868" t="s">
        <v>2829</v>
      </c>
      <c r="L868" t="str">
        <f t="shared" si="35"/>
        <v xml:space="preserve">3160-21FLWPB G2SE0057 </v>
      </c>
      <c r="M868" t="s">
        <v>1228</v>
      </c>
      <c r="N868">
        <v>27.470541999999998</v>
      </c>
      <c r="O868">
        <v>-80.472972999999996</v>
      </c>
      <c r="P868">
        <v>0</v>
      </c>
      <c r="Q868" t="s">
        <v>2614</v>
      </c>
      <c r="R868" t="s">
        <v>2688</v>
      </c>
    </row>
    <row r="869" spans="1:18" x14ac:dyDescent="0.25">
      <c r="A869" t="s">
        <v>558</v>
      </c>
      <c r="B869" t="s">
        <v>81</v>
      </c>
      <c r="C869" t="s">
        <v>1572</v>
      </c>
      <c r="D869" s="53" t="s">
        <v>644</v>
      </c>
      <c r="E869" t="s">
        <v>9</v>
      </c>
      <c r="F869" t="s">
        <v>10</v>
      </c>
      <c r="G869" t="s">
        <v>11</v>
      </c>
      <c r="H869" t="s">
        <v>358</v>
      </c>
      <c r="I869">
        <v>6</v>
      </c>
      <c r="J869" t="s">
        <v>645</v>
      </c>
      <c r="K869" t="s">
        <v>2326</v>
      </c>
      <c r="L869" t="str">
        <f t="shared" ref="L869:L874" si="37">_xlfn.CONCAT(D869:E869,J869)</f>
        <v>3163-21FLWPB G2SE0002</v>
      </c>
      <c r="M869" t="s">
        <v>1228</v>
      </c>
      <c r="N869">
        <v>27.476905197000001</v>
      </c>
      <c r="O869">
        <v>-80.390579161000005</v>
      </c>
      <c r="P869">
        <v>0</v>
      </c>
      <c r="Q869" t="s">
        <v>2613</v>
      </c>
      <c r="R869" t="s">
        <v>2688</v>
      </c>
    </row>
    <row r="870" spans="1:18" x14ac:dyDescent="0.25">
      <c r="A870" t="s">
        <v>558</v>
      </c>
      <c r="B870" t="s">
        <v>81</v>
      </c>
      <c r="C870" t="s">
        <v>1572</v>
      </c>
      <c r="D870" s="53" t="s">
        <v>644</v>
      </c>
      <c r="E870" t="s">
        <v>9</v>
      </c>
      <c r="F870" t="s">
        <v>10</v>
      </c>
      <c r="G870" t="s">
        <v>11</v>
      </c>
      <c r="H870" t="s">
        <v>359</v>
      </c>
      <c r="I870">
        <v>6</v>
      </c>
      <c r="J870" t="s">
        <v>645</v>
      </c>
      <c r="K870" t="s">
        <v>2326</v>
      </c>
      <c r="L870" t="str">
        <f t="shared" si="37"/>
        <v>3163-21FLWPB G2SE0002</v>
      </c>
      <c r="M870" t="s">
        <v>1228</v>
      </c>
      <c r="N870">
        <v>27.476905197000001</v>
      </c>
      <c r="O870">
        <v>-80.390579161000005</v>
      </c>
      <c r="P870">
        <v>0</v>
      </c>
      <c r="Q870" t="s">
        <v>2613</v>
      </c>
      <c r="R870" t="s">
        <v>2688</v>
      </c>
    </row>
    <row r="871" spans="1:18" x14ac:dyDescent="0.25">
      <c r="A871" t="s">
        <v>558</v>
      </c>
      <c r="B871" t="s">
        <v>81</v>
      </c>
      <c r="C871" t="s">
        <v>1572</v>
      </c>
      <c r="D871" s="53" t="s">
        <v>644</v>
      </c>
      <c r="E871" t="s">
        <v>9</v>
      </c>
      <c r="F871" t="s">
        <v>10</v>
      </c>
      <c r="G871" t="s">
        <v>11</v>
      </c>
      <c r="H871" t="s">
        <v>2842</v>
      </c>
      <c r="I871">
        <v>6</v>
      </c>
      <c r="J871" t="s">
        <v>645</v>
      </c>
      <c r="K871" t="s">
        <v>2326</v>
      </c>
      <c r="L871" t="str">
        <f t="shared" si="37"/>
        <v>3163-21FLWPB G2SE0002</v>
      </c>
      <c r="M871" t="s">
        <v>1228</v>
      </c>
      <c r="N871">
        <v>27.476905197000001</v>
      </c>
      <c r="O871">
        <v>-80.390579161000005</v>
      </c>
      <c r="P871">
        <v>0</v>
      </c>
      <c r="Q871" t="s">
        <v>2613</v>
      </c>
      <c r="R871" t="s">
        <v>2688</v>
      </c>
    </row>
    <row r="872" spans="1:18" x14ac:dyDescent="0.25">
      <c r="A872" t="s">
        <v>558</v>
      </c>
      <c r="B872" t="s">
        <v>81</v>
      </c>
      <c r="C872" t="s">
        <v>1572</v>
      </c>
      <c r="D872" s="53" t="s">
        <v>644</v>
      </c>
      <c r="E872" t="s">
        <v>9</v>
      </c>
      <c r="F872" t="s">
        <v>10</v>
      </c>
      <c r="G872" t="s">
        <v>11</v>
      </c>
      <c r="H872" t="s">
        <v>87</v>
      </c>
      <c r="I872">
        <v>6</v>
      </c>
      <c r="J872" t="s">
        <v>645</v>
      </c>
      <c r="K872" t="s">
        <v>2326</v>
      </c>
      <c r="L872" t="str">
        <f t="shared" si="37"/>
        <v>3163-21FLWPB G2SE0002</v>
      </c>
      <c r="M872" t="s">
        <v>1228</v>
      </c>
      <c r="N872">
        <v>27.476905197000001</v>
      </c>
      <c r="O872">
        <v>-80.390579161000005</v>
      </c>
      <c r="P872">
        <v>0</v>
      </c>
      <c r="Q872" t="s">
        <v>2613</v>
      </c>
      <c r="R872" t="s">
        <v>2688</v>
      </c>
    </row>
    <row r="873" spans="1:18" x14ac:dyDescent="0.25">
      <c r="A873" t="s">
        <v>558</v>
      </c>
      <c r="B873" t="s">
        <v>81</v>
      </c>
      <c r="C873" t="s">
        <v>1572</v>
      </c>
      <c r="D873" s="53" t="s">
        <v>644</v>
      </c>
      <c r="E873" t="s">
        <v>9</v>
      </c>
      <c r="F873" t="s">
        <v>10</v>
      </c>
      <c r="G873" t="s">
        <v>11</v>
      </c>
      <c r="H873" t="s">
        <v>88</v>
      </c>
      <c r="I873">
        <v>6</v>
      </c>
      <c r="J873" t="s">
        <v>645</v>
      </c>
      <c r="K873" t="s">
        <v>2326</v>
      </c>
      <c r="L873" t="str">
        <f t="shared" si="37"/>
        <v>3163-21FLWPB G2SE0002</v>
      </c>
      <c r="M873" t="s">
        <v>1228</v>
      </c>
      <c r="N873">
        <v>27.476905197000001</v>
      </c>
      <c r="O873">
        <v>-80.390579161000005</v>
      </c>
      <c r="P873">
        <v>0</v>
      </c>
      <c r="Q873" t="s">
        <v>2613</v>
      </c>
      <c r="R873" t="s">
        <v>2688</v>
      </c>
    </row>
    <row r="874" spans="1:18" x14ac:dyDescent="0.25">
      <c r="A874" t="s">
        <v>558</v>
      </c>
      <c r="B874" t="s">
        <v>81</v>
      </c>
      <c r="C874" t="s">
        <v>1572</v>
      </c>
      <c r="D874" s="53" t="s">
        <v>644</v>
      </c>
      <c r="E874" t="s">
        <v>9</v>
      </c>
      <c r="F874" t="s">
        <v>10</v>
      </c>
      <c r="G874" t="s">
        <v>11</v>
      </c>
      <c r="H874" t="s">
        <v>86</v>
      </c>
      <c r="I874">
        <v>6</v>
      </c>
      <c r="J874" t="s">
        <v>645</v>
      </c>
      <c r="K874" t="s">
        <v>2326</v>
      </c>
      <c r="L874" t="str">
        <f t="shared" si="37"/>
        <v>3163-21FLWPB G2SE0002</v>
      </c>
      <c r="M874" t="s">
        <v>1228</v>
      </c>
      <c r="N874">
        <v>27.476905197000001</v>
      </c>
      <c r="O874">
        <v>-80.390579161000005</v>
      </c>
      <c r="P874">
        <v>0</v>
      </c>
      <c r="Q874" t="s">
        <v>2613</v>
      </c>
      <c r="R874" t="s">
        <v>2688</v>
      </c>
    </row>
    <row r="875" spans="1:18" x14ac:dyDescent="0.25">
      <c r="A875" t="s">
        <v>558</v>
      </c>
      <c r="B875" t="s">
        <v>81</v>
      </c>
      <c r="C875" t="s">
        <v>1572</v>
      </c>
      <c r="D875" s="53" t="s">
        <v>644</v>
      </c>
      <c r="E875" t="s">
        <v>9</v>
      </c>
      <c r="F875" t="s">
        <v>10</v>
      </c>
      <c r="G875" t="s">
        <v>11</v>
      </c>
      <c r="H875" t="s">
        <v>73</v>
      </c>
      <c r="I875">
        <v>6</v>
      </c>
      <c r="J875" t="s">
        <v>645</v>
      </c>
      <c r="K875" t="s">
        <v>2326</v>
      </c>
      <c r="L875" t="str">
        <f t="shared" si="35"/>
        <v>3163-21FLWPB G2SE0002</v>
      </c>
      <c r="M875" t="s">
        <v>1228</v>
      </c>
      <c r="N875">
        <v>27.476905197000001</v>
      </c>
      <c r="O875">
        <v>-80.390579161000005</v>
      </c>
      <c r="P875">
        <v>0</v>
      </c>
      <c r="Q875" t="s">
        <v>2613</v>
      </c>
      <c r="R875" t="s">
        <v>2688</v>
      </c>
    </row>
    <row r="876" spans="1:18" x14ac:dyDescent="0.25">
      <c r="A876" t="s">
        <v>558</v>
      </c>
      <c r="B876" t="s">
        <v>81</v>
      </c>
      <c r="C876" t="s">
        <v>1572</v>
      </c>
      <c r="D876" s="53" t="s">
        <v>644</v>
      </c>
      <c r="E876" t="s">
        <v>9</v>
      </c>
      <c r="F876" t="s">
        <v>10</v>
      </c>
      <c r="G876" t="s">
        <v>11</v>
      </c>
      <c r="H876" t="s">
        <v>91</v>
      </c>
      <c r="I876">
        <v>6</v>
      </c>
      <c r="J876" t="s">
        <v>645</v>
      </c>
      <c r="K876" t="s">
        <v>2326</v>
      </c>
      <c r="L876" t="str">
        <f t="shared" si="35"/>
        <v>3163-21FLWPB G2SE0002</v>
      </c>
      <c r="M876" t="s">
        <v>1228</v>
      </c>
      <c r="N876">
        <v>27.476905197000001</v>
      </c>
      <c r="O876">
        <v>-80.390579161000005</v>
      </c>
      <c r="P876">
        <v>0</v>
      </c>
      <c r="Q876" t="s">
        <v>2613</v>
      </c>
      <c r="R876" t="s">
        <v>2688</v>
      </c>
    </row>
    <row r="877" spans="1:18" x14ac:dyDescent="0.25">
      <c r="A877" t="s">
        <v>558</v>
      </c>
      <c r="B877" t="s">
        <v>81</v>
      </c>
      <c r="C877" t="s">
        <v>1572</v>
      </c>
      <c r="D877" s="53" t="s">
        <v>644</v>
      </c>
      <c r="E877" t="s">
        <v>9</v>
      </c>
      <c r="F877" t="s">
        <v>10</v>
      </c>
      <c r="G877" t="s">
        <v>11</v>
      </c>
      <c r="H877" t="s">
        <v>85</v>
      </c>
      <c r="I877">
        <v>6</v>
      </c>
      <c r="J877" t="s">
        <v>645</v>
      </c>
      <c r="K877" t="s">
        <v>2326</v>
      </c>
      <c r="L877" t="str">
        <f t="shared" si="35"/>
        <v>3163-21FLWPB G2SE0002</v>
      </c>
      <c r="M877" t="s">
        <v>1228</v>
      </c>
      <c r="N877">
        <v>27.476905197000001</v>
      </c>
      <c r="O877">
        <v>-80.390579161000005</v>
      </c>
      <c r="P877">
        <v>0</v>
      </c>
      <c r="Q877" t="s">
        <v>2613</v>
      </c>
      <c r="R877" t="s">
        <v>2688</v>
      </c>
    </row>
    <row r="878" spans="1:18" x14ac:dyDescent="0.25">
      <c r="A878" t="s">
        <v>558</v>
      </c>
      <c r="B878" t="s">
        <v>81</v>
      </c>
      <c r="C878" t="s">
        <v>1572</v>
      </c>
      <c r="D878" s="53" t="s">
        <v>644</v>
      </c>
      <c r="E878" t="s">
        <v>9</v>
      </c>
      <c r="F878" t="s">
        <v>10</v>
      </c>
      <c r="G878" t="s">
        <v>11</v>
      </c>
      <c r="H878" t="s">
        <v>92</v>
      </c>
      <c r="I878">
        <v>6</v>
      </c>
      <c r="J878" t="s">
        <v>645</v>
      </c>
      <c r="K878" t="s">
        <v>2326</v>
      </c>
      <c r="L878" t="str">
        <f t="shared" si="35"/>
        <v>3163-21FLWPB G2SE0002</v>
      </c>
      <c r="M878" t="s">
        <v>1228</v>
      </c>
      <c r="N878">
        <v>27.476905197000001</v>
      </c>
      <c r="O878">
        <v>-80.390579161000005</v>
      </c>
      <c r="P878">
        <v>0</v>
      </c>
      <c r="Q878" t="s">
        <v>2613</v>
      </c>
      <c r="R878" t="s">
        <v>2688</v>
      </c>
    </row>
    <row r="879" spans="1:18" x14ac:dyDescent="0.25">
      <c r="A879" t="s">
        <v>558</v>
      </c>
      <c r="B879" t="s">
        <v>81</v>
      </c>
      <c r="C879" t="s">
        <v>1573</v>
      </c>
      <c r="D879" s="53" t="s">
        <v>680</v>
      </c>
      <c r="E879" t="s">
        <v>9</v>
      </c>
      <c r="F879" t="s">
        <v>10</v>
      </c>
      <c r="G879" t="s">
        <v>11</v>
      </c>
      <c r="H879" t="s">
        <v>73</v>
      </c>
      <c r="I879">
        <v>6</v>
      </c>
      <c r="J879" t="s">
        <v>681</v>
      </c>
      <c r="K879" t="s">
        <v>2327</v>
      </c>
      <c r="L879" t="str">
        <f t="shared" si="35"/>
        <v>3163B-21FLGW  54908</v>
      </c>
      <c r="M879" t="s">
        <v>1228</v>
      </c>
      <c r="N879">
        <v>27.470188889999999</v>
      </c>
      <c r="O879">
        <v>-80.420771669999993</v>
      </c>
      <c r="P879">
        <v>0</v>
      </c>
      <c r="Q879" t="s">
        <v>2614</v>
      </c>
      <c r="R879" t="s">
        <v>2688</v>
      </c>
    </row>
    <row r="880" spans="1:18" x14ac:dyDescent="0.25">
      <c r="A880" t="s">
        <v>558</v>
      </c>
      <c r="B880" t="s">
        <v>81</v>
      </c>
      <c r="C880" t="s">
        <v>1573</v>
      </c>
      <c r="D880" s="53" t="s">
        <v>680</v>
      </c>
      <c r="E880" t="s">
        <v>9</v>
      </c>
      <c r="F880" t="s">
        <v>10</v>
      </c>
      <c r="G880" t="s">
        <v>11</v>
      </c>
      <c r="H880" t="s">
        <v>91</v>
      </c>
      <c r="I880">
        <v>6</v>
      </c>
      <c r="J880" t="s">
        <v>681</v>
      </c>
      <c r="K880" t="s">
        <v>2327</v>
      </c>
      <c r="L880" t="str">
        <f t="shared" si="35"/>
        <v>3163B-21FLGW  54908</v>
      </c>
      <c r="M880" t="s">
        <v>1228</v>
      </c>
      <c r="N880">
        <v>27.470188889999999</v>
      </c>
      <c r="O880">
        <v>-80.420771669999993</v>
      </c>
      <c r="P880">
        <v>0</v>
      </c>
      <c r="Q880" t="s">
        <v>2614</v>
      </c>
      <c r="R880" t="s">
        <v>2688</v>
      </c>
    </row>
    <row r="881" spans="1:18" x14ac:dyDescent="0.25">
      <c r="A881" t="s">
        <v>558</v>
      </c>
      <c r="B881" t="s">
        <v>81</v>
      </c>
      <c r="C881" t="s">
        <v>1573</v>
      </c>
      <c r="D881" s="53" t="s">
        <v>680</v>
      </c>
      <c r="E881" t="s">
        <v>9</v>
      </c>
      <c r="F881" t="s">
        <v>10</v>
      </c>
      <c r="G881" t="s">
        <v>11</v>
      </c>
      <c r="H881" t="s">
        <v>85</v>
      </c>
      <c r="I881">
        <v>6</v>
      </c>
      <c r="J881" t="s">
        <v>681</v>
      </c>
      <c r="K881" t="s">
        <v>2327</v>
      </c>
      <c r="L881" t="str">
        <f t="shared" si="35"/>
        <v>3163B-21FLGW  54908</v>
      </c>
      <c r="M881" t="s">
        <v>1228</v>
      </c>
      <c r="N881">
        <v>27.470188889999999</v>
      </c>
      <c r="O881">
        <v>-80.420771669999993</v>
      </c>
      <c r="P881">
        <v>0</v>
      </c>
      <c r="Q881" t="s">
        <v>2614</v>
      </c>
      <c r="R881" t="s">
        <v>2688</v>
      </c>
    </row>
    <row r="882" spans="1:18" x14ac:dyDescent="0.25">
      <c r="A882" t="s">
        <v>558</v>
      </c>
      <c r="B882" t="s">
        <v>81</v>
      </c>
      <c r="C882" t="s">
        <v>1573</v>
      </c>
      <c r="D882" s="53" t="s">
        <v>680</v>
      </c>
      <c r="E882" t="s">
        <v>9</v>
      </c>
      <c r="F882" t="s">
        <v>10</v>
      </c>
      <c r="G882" t="s">
        <v>11</v>
      </c>
      <c r="H882" t="s">
        <v>92</v>
      </c>
      <c r="I882">
        <v>6</v>
      </c>
      <c r="J882" t="s">
        <v>681</v>
      </c>
      <c r="K882" t="s">
        <v>2327</v>
      </c>
      <c r="L882" t="str">
        <f t="shared" si="35"/>
        <v>3163B-21FLGW  54908</v>
      </c>
      <c r="M882" t="s">
        <v>1228</v>
      </c>
      <c r="N882">
        <v>27.470188889999999</v>
      </c>
      <c r="O882">
        <v>-80.420771669999993</v>
      </c>
      <c r="P882">
        <v>0</v>
      </c>
      <c r="Q882" t="s">
        <v>2614</v>
      </c>
      <c r="R882" t="s">
        <v>2688</v>
      </c>
    </row>
    <row r="883" spans="1:18" x14ac:dyDescent="0.25">
      <c r="A883" t="s">
        <v>558</v>
      </c>
      <c r="B883" t="s">
        <v>81</v>
      </c>
      <c r="C883" t="s">
        <v>1574</v>
      </c>
      <c r="D883" s="53" t="s">
        <v>711</v>
      </c>
      <c r="E883" t="s">
        <v>9</v>
      </c>
      <c r="F883" t="s">
        <v>712</v>
      </c>
      <c r="G883" t="s">
        <v>11</v>
      </c>
      <c r="H883" t="s">
        <v>73</v>
      </c>
      <c r="I883">
        <v>6</v>
      </c>
      <c r="J883" t="s">
        <v>714</v>
      </c>
      <c r="K883" t="s">
        <v>714</v>
      </c>
      <c r="L883" t="str">
        <f t="shared" si="35"/>
        <v>3210E-Buckskin tr</v>
      </c>
      <c r="M883" t="s">
        <v>1223</v>
      </c>
      <c r="N883">
        <v>27.106084561816498</v>
      </c>
      <c r="O883">
        <v>-80.272092599999993</v>
      </c>
      <c r="P883">
        <v>0</v>
      </c>
      <c r="Q883" t="s">
        <v>2614</v>
      </c>
      <c r="R883" t="s">
        <v>2692</v>
      </c>
    </row>
    <row r="884" spans="1:18" x14ac:dyDescent="0.25">
      <c r="A884" t="s">
        <v>558</v>
      </c>
      <c r="B884" t="s">
        <v>81</v>
      </c>
      <c r="C884" t="s">
        <v>1574</v>
      </c>
      <c r="D884" s="53" t="s">
        <v>711</v>
      </c>
      <c r="E884" t="s">
        <v>9</v>
      </c>
      <c r="F884" t="s">
        <v>712</v>
      </c>
      <c r="G884" t="s">
        <v>11</v>
      </c>
      <c r="H884" t="s">
        <v>74</v>
      </c>
      <c r="I884">
        <v>6</v>
      </c>
      <c r="J884" t="s">
        <v>714</v>
      </c>
      <c r="K884" t="s">
        <v>714</v>
      </c>
      <c r="L884" t="str">
        <f t="shared" si="35"/>
        <v>3210E-Buckskin tr</v>
      </c>
      <c r="M884" t="s">
        <v>1223</v>
      </c>
      <c r="N884">
        <v>27.106084561816498</v>
      </c>
      <c r="O884">
        <v>-80.272092599999993</v>
      </c>
      <c r="P884">
        <v>0</v>
      </c>
      <c r="Q884" t="s">
        <v>2614</v>
      </c>
      <c r="R884" t="s">
        <v>2692</v>
      </c>
    </row>
    <row r="885" spans="1:18" x14ac:dyDescent="0.25">
      <c r="A885" t="s">
        <v>558</v>
      </c>
      <c r="B885" t="s">
        <v>81</v>
      </c>
      <c r="C885" t="s">
        <v>1574</v>
      </c>
      <c r="D885" s="53" t="s">
        <v>711</v>
      </c>
      <c r="E885" t="s">
        <v>9</v>
      </c>
      <c r="F885" t="s">
        <v>712</v>
      </c>
      <c r="G885" t="s">
        <v>11</v>
      </c>
      <c r="H885" t="s">
        <v>73</v>
      </c>
      <c r="I885">
        <v>6</v>
      </c>
      <c r="J885" t="s">
        <v>715</v>
      </c>
      <c r="K885" t="s">
        <v>715</v>
      </c>
      <c r="L885" t="str">
        <f t="shared" si="35"/>
        <v>3210E-SW 96th St</v>
      </c>
      <c r="M885" t="s">
        <v>1223</v>
      </c>
      <c r="N885">
        <v>27.088013693515599</v>
      </c>
      <c r="O885">
        <v>-80.281104831731696</v>
      </c>
      <c r="P885">
        <v>0</v>
      </c>
      <c r="Q885" t="s">
        <v>2614</v>
      </c>
      <c r="R885" t="s">
        <v>2692</v>
      </c>
    </row>
    <row r="886" spans="1:18" x14ac:dyDescent="0.25">
      <c r="A886" t="s">
        <v>558</v>
      </c>
      <c r="B886" t="s">
        <v>81</v>
      </c>
      <c r="C886" t="s">
        <v>1574</v>
      </c>
      <c r="D886" s="53" t="s">
        <v>711</v>
      </c>
      <c r="E886" t="s">
        <v>9</v>
      </c>
      <c r="F886" t="s">
        <v>712</v>
      </c>
      <c r="G886" t="s">
        <v>11</v>
      </c>
      <c r="H886" t="s">
        <v>74</v>
      </c>
      <c r="I886">
        <v>6</v>
      </c>
      <c r="J886" t="s">
        <v>715</v>
      </c>
      <c r="K886" t="s">
        <v>715</v>
      </c>
      <c r="L886" t="str">
        <f t="shared" si="35"/>
        <v>3210E-SW 96th St</v>
      </c>
      <c r="M886" t="s">
        <v>1223</v>
      </c>
      <c r="N886">
        <v>27.088013693515599</v>
      </c>
      <c r="O886">
        <v>-80.281104831731696</v>
      </c>
      <c r="P886">
        <v>0</v>
      </c>
      <c r="Q886" t="s">
        <v>2614</v>
      </c>
      <c r="R886" t="s">
        <v>2692</v>
      </c>
    </row>
    <row r="887" spans="1:18" x14ac:dyDescent="0.25">
      <c r="A887" t="s">
        <v>558</v>
      </c>
      <c r="B887" t="s">
        <v>81</v>
      </c>
      <c r="C887" t="s">
        <v>1574</v>
      </c>
      <c r="D887" s="53" t="s">
        <v>711</v>
      </c>
      <c r="E887" t="s">
        <v>9</v>
      </c>
      <c r="F887" t="s">
        <v>712</v>
      </c>
      <c r="G887" t="s">
        <v>11</v>
      </c>
      <c r="H887" t="s">
        <v>73</v>
      </c>
      <c r="I887">
        <v>6</v>
      </c>
      <c r="J887" t="s">
        <v>716</v>
      </c>
      <c r="K887" t="s">
        <v>716</v>
      </c>
      <c r="L887" t="str">
        <f t="shared" si="35"/>
        <v>3210E-Tropical Ave</v>
      </c>
      <c r="M887" t="s">
        <v>1223</v>
      </c>
      <c r="N887">
        <v>27.096478682361401</v>
      </c>
      <c r="O887">
        <v>-80.277396133296406</v>
      </c>
      <c r="P887">
        <v>0</v>
      </c>
      <c r="Q887" t="s">
        <v>2614</v>
      </c>
      <c r="R887" t="s">
        <v>2692</v>
      </c>
    </row>
    <row r="888" spans="1:18" x14ac:dyDescent="0.25">
      <c r="A888" t="s">
        <v>558</v>
      </c>
      <c r="B888" t="s">
        <v>81</v>
      </c>
      <c r="C888" t="s">
        <v>1574</v>
      </c>
      <c r="D888" s="53" t="s">
        <v>711</v>
      </c>
      <c r="E888" t="s">
        <v>9</v>
      </c>
      <c r="F888" t="s">
        <v>712</v>
      </c>
      <c r="G888" t="s">
        <v>11</v>
      </c>
      <c r="H888" t="s">
        <v>74</v>
      </c>
      <c r="I888">
        <v>6</v>
      </c>
      <c r="J888" t="s">
        <v>716</v>
      </c>
      <c r="K888" t="s">
        <v>716</v>
      </c>
      <c r="L888" t="str">
        <f t="shared" si="35"/>
        <v>3210E-Tropical Ave</v>
      </c>
      <c r="M888" t="s">
        <v>1223</v>
      </c>
      <c r="N888">
        <v>27.096478682361401</v>
      </c>
      <c r="O888">
        <v>-80.277396133296406</v>
      </c>
      <c r="P888">
        <v>0</v>
      </c>
      <c r="Q888" t="s">
        <v>2614</v>
      </c>
      <c r="R888" t="s">
        <v>2692</v>
      </c>
    </row>
    <row r="889" spans="1:18" x14ac:dyDescent="0.25">
      <c r="A889" t="s">
        <v>558</v>
      </c>
      <c r="B889" t="s">
        <v>81</v>
      </c>
      <c r="C889" t="s">
        <v>1574</v>
      </c>
      <c r="D889" s="53" t="s">
        <v>711</v>
      </c>
      <c r="E889" t="s">
        <v>9</v>
      </c>
      <c r="F889" t="s">
        <v>712</v>
      </c>
      <c r="G889" t="s">
        <v>11</v>
      </c>
      <c r="H889" t="s">
        <v>73</v>
      </c>
      <c r="I889">
        <v>6</v>
      </c>
      <c r="J889" t="s">
        <v>713</v>
      </c>
      <c r="K889" t="s">
        <v>2328</v>
      </c>
      <c r="L889" t="str">
        <f t="shared" si="35"/>
        <v>3210E-21FLWPB G2SE0029</v>
      </c>
      <c r="M889" t="s">
        <v>1223</v>
      </c>
      <c r="N889">
        <v>27.102671001000001</v>
      </c>
      <c r="O889">
        <v>-80.273353</v>
      </c>
      <c r="P889">
        <v>0</v>
      </c>
      <c r="Q889" t="s">
        <v>2613</v>
      </c>
      <c r="R889" t="s">
        <v>2692</v>
      </c>
    </row>
    <row r="890" spans="1:18" x14ac:dyDescent="0.25">
      <c r="A890" t="s">
        <v>558</v>
      </c>
      <c r="B890" t="s">
        <v>81</v>
      </c>
      <c r="C890" t="s">
        <v>1574</v>
      </c>
      <c r="D890" s="53" t="s">
        <v>711</v>
      </c>
      <c r="E890" t="s">
        <v>9</v>
      </c>
      <c r="F890" t="s">
        <v>712</v>
      </c>
      <c r="G890" t="s">
        <v>11</v>
      </c>
      <c r="H890" t="s">
        <v>74</v>
      </c>
      <c r="I890">
        <v>6</v>
      </c>
      <c r="J890" t="s">
        <v>713</v>
      </c>
      <c r="K890" t="s">
        <v>2328</v>
      </c>
      <c r="L890" t="str">
        <f t="shared" si="35"/>
        <v>3210E-21FLWPB G2SE0029</v>
      </c>
      <c r="M890" t="s">
        <v>1223</v>
      </c>
      <c r="N890">
        <v>27.102671001000001</v>
      </c>
      <c r="O890">
        <v>-80.273353</v>
      </c>
      <c r="P890">
        <v>0</v>
      </c>
      <c r="Q890" t="s">
        <v>2613</v>
      </c>
      <c r="R890" t="s">
        <v>2692</v>
      </c>
    </row>
    <row r="891" spans="1:18" x14ac:dyDescent="0.25">
      <c r="A891" t="s">
        <v>558</v>
      </c>
      <c r="B891" t="s">
        <v>81</v>
      </c>
      <c r="C891" t="s">
        <v>1574</v>
      </c>
      <c r="D891" s="53" t="s">
        <v>711</v>
      </c>
      <c r="E891" t="s">
        <v>9</v>
      </c>
      <c r="F891" t="s">
        <v>712</v>
      </c>
      <c r="G891" t="s">
        <v>11</v>
      </c>
      <c r="H891" t="s">
        <v>85</v>
      </c>
      <c r="I891">
        <v>6</v>
      </c>
      <c r="J891" t="s">
        <v>713</v>
      </c>
      <c r="K891" t="s">
        <v>2328</v>
      </c>
      <c r="L891" t="str">
        <f t="shared" si="35"/>
        <v>3210E-21FLWPB G2SE0029</v>
      </c>
      <c r="M891" t="s">
        <v>1223</v>
      </c>
      <c r="N891">
        <v>27.102671001000001</v>
      </c>
      <c r="O891">
        <v>-80.273353</v>
      </c>
      <c r="P891">
        <v>0</v>
      </c>
      <c r="Q891" t="s">
        <v>2613</v>
      </c>
      <c r="R891" t="s">
        <v>2692</v>
      </c>
    </row>
    <row r="892" spans="1:18" x14ac:dyDescent="0.25">
      <c r="A892" t="s">
        <v>717</v>
      </c>
      <c r="B892" t="s">
        <v>718</v>
      </c>
      <c r="C892" t="s">
        <v>1575</v>
      </c>
      <c r="D892" s="53" t="s">
        <v>727</v>
      </c>
      <c r="E892" t="s">
        <v>720</v>
      </c>
      <c r="F892" t="s">
        <v>6</v>
      </c>
      <c r="G892" t="s">
        <v>272</v>
      </c>
      <c r="H892" t="s">
        <v>74</v>
      </c>
      <c r="I892">
        <v>6</v>
      </c>
      <c r="J892" t="s">
        <v>728</v>
      </c>
      <c r="K892" t="s">
        <v>1575</v>
      </c>
      <c r="L892" t="str">
        <f t="shared" si="35"/>
        <v>2060A1ENRD721FLFTM G3SD0073</v>
      </c>
      <c r="M892" t="s">
        <v>1233</v>
      </c>
      <c r="N892">
        <v>26.948955999999999</v>
      </c>
      <c r="O892">
        <v>-82.171424999999999</v>
      </c>
      <c r="P892">
        <v>0</v>
      </c>
      <c r="Q892" t="s">
        <v>2613</v>
      </c>
      <c r="R892" t="s">
        <v>2689</v>
      </c>
    </row>
    <row r="893" spans="1:18" x14ac:dyDescent="0.25">
      <c r="A893" t="s">
        <v>717</v>
      </c>
      <c r="B893" t="s">
        <v>718</v>
      </c>
      <c r="C893" t="s">
        <v>1575</v>
      </c>
      <c r="D893" s="53" t="s">
        <v>727</v>
      </c>
      <c r="E893" t="s">
        <v>720</v>
      </c>
      <c r="F893" t="s">
        <v>6</v>
      </c>
      <c r="G893" t="s">
        <v>272</v>
      </c>
      <c r="H893" t="s">
        <v>407</v>
      </c>
      <c r="I893">
        <v>6</v>
      </c>
      <c r="J893" t="s">
        <v>728</v>
      </c>
      <c r="K893" t="s">
        <v>1575</v>
      </c>
      <c r="L893" t="str">
        <f t="shared" si="35"/>
        <v>2060A1ENRD721FLFTM G3SD0073</v>
      </c>
      <c r="M893" t="s">
        <v>1233</v>
      </c>
      <c r="N893">
        <v>26.948955999999999</v>
      </c>
      <c r="O893">
        <v>-82.171424999999999</v>
      </c>
      <c r="P893">
        <v>0</v>
      </c>
      <c r="Q893" t="s">
        <v>2613</v>
      </c>
      <c r="R893" t="s">
        <v>2689</v>
      </c>
    </row>
    <row r="894" spans="1:18" x14ac:dyDescent="0.25">
      <c r="A894" t="s">
        <v>717</v>
      </c>
      <c r="B894" t="s">
        <v>718</v>
      </c>
      <c r="C894" t="s">
        <v>1575</v>
      </c>
      <c r="D894" s="53" t="s">
        <v>727</v>
      </c>
      <c r="E894" t="s">
        <v>720</v>
      </c>
      <c r="F894" t="s">
        <v>6</v>
      </c>
      <c r="G894" t="s">
        <v>272</v>
      </c>
      <c r="H894" t="s">
        <v>85</v>
      </c>
      <c r="I894">
        <v>6</v>
      </c>
      <c r="J894" t="s">
        <v>728</v>
      </c>
      <c r="K894" t="s">
        <v>1575</v>
      </c>
      <c r="L894" t="str">
        <f t="shared" si="35"/>
        <v>2060A1ENRD721FLFTM G3SD0073</v>
      </c>
      <c r="M894" t="s">
        <v>1233</v>
      </c>
      <c r="N894">
        <v>26.948955999999999</v>
      </c>
      <c r="O894">
        <v>-82.171424999999999</v>
      </c>
      <c r="P894">
        <v>0</v>
      </c>
      <c r="Q894" t="s">
        <v>2613</v>
      </c>
      <c r="R894" t="s">
        <v>2689</v>
      </c>
    </row>
    <row r="895" spans="1:18" x14ac:dyDescent="0.25">
      <c r="A895" t="s">
        <v>717</v>
      </c>
      <c r="B895" t="s">
        <v>729</v>
      </c>
      <c r="C895" t="s">
        <v>1576</v>
      </c>
      <c r="D895" s="53" t="s">
        <v>733</v>
      </c>
      <c r="E895" t="s">
        <v>734</v>
      </c>
      <c r="F895" t="s">
        <v>6</v>
      </c>
      <c r="G895" t="s">
        <v>272</v>
      </c>
      <c r="H895" t="s">
        <v>73</v>
      </c>
      <c r="I895">
        <v>6</v>
      </c>
      <c r="J895" t="s">
        <v>735</v>
      </c>
      <c r="K895" t="s">
        <v>2329</v>
      </c>
      <c r="L895" t="str">
        <f t="shared" si="35"/>
        <v>3278UENRE321FLFTM G1SD0111</v>
      </c>
      <c r="M895" t="s">
        <v>1235</v>
      </c>
      <c r="N895">
        <v>26.022699986999999</v>
      </c>
      <c r="O895">
        <v>-81.696399999999997</v>
      </c>
      <c r="P895">
        <v>0</v>
      </c>
      <c r="Q895" t="s">
        <v>2613</v>
      </c>
      <c r="R895" t="s">
        <v>2691</v>
      </c>
    </row>
    <row r="896" spans="1:18" x14ac:dyDescent="0.25">
      <c r="A896" t="s">
        <v>717</v>
      </c>
      <c r="B896" t="s">
        <v>729</v>
      </c>
      <c r="C896" t="s">
        <v>1576</v>
      </c>
      <c r="D896" s="53" t="s">
        <v>733</v>
      </c>
      <c r="E896" t="s">
        <v>734</v>
      </c>
      <c r="F896" t="s">
        <v>6</v>
      </c>
      <c r="G896" t="s">
        <v>272</v>
      </c>
      <c r="H896" t="s">
        <v>74</v>
      </c>
      <c r="I896">
        <v>6</v>
      </c>
      <c r="J896" t="s">
        <v>735</v>
      </c>
      <c r="K896" t="s">
        <v>2329</v>
      </c>
      <c r="L896" t="str">
        <f t="shared" si="35"/>
        <v>3278UENRE321FLFTM G1SD0111</v>
      </c>
      <c r="M896" t="s">
        <v>1235</v>
      </c>
      <c r="N896">
        <v>26.022699986999999</v>
      </c>
      <c r="O896">
        <v>-81.696399999999997</v>
      </c>
      <c r="P896">
        <v>0</v>
      </c>
      <c r="Q896" t="s">
        <v>2613</v>
      </c>
      <c r="R896" t="s">
        <v>2691</v>
      </c>
    </row>
    <row r="897" spans="1:18" x14ac:dyDescent="0.25">
      <c r="A897" t="s">
        <v>717</v>
      </c>
      <c r="B897" t="s">
        <v>729</v>
      </c>
      <c r="C897" t="s">
        <v>1576</v>
      </c>
      <c r="D897" s="53" t="s">
        <v>733</v>
      </c>
      <c r="E897" t="s">
        <v>734</v>
      </c>
      <c r="F897" t="s">
        <v>6</v>
      </c>
      <c r="G897" t="s">
        <v>272</v>
      </c>
      <c r="H897" t="s">
        <v>407</v>
      </c>
      <c r="I897">
        <v>6</v>
      </c>
      <c r="J897" t="s">
        <v>735</v>
      </c>
      <c r="K897" t="s">
        <v>2329</v>
      </c>
      <c r="L897" t="str">
        <f t="shared" si="35"/>
        <v>3278UENRE321FLFTM G1SD0111</v>
      </c>
      <c r="M897" t="s">
        <v>1235</v>
      </c>
      <c r="N897">
        <v>26.022699986999999</v>
      </c>
      <c r="O897">
        <v>-81.696399999999997</v>
      </c>
      <c r="P897">
        <v>0</v>
      </c>
      <c r="Q897" t="s">
        <v>2613</v>
      </c>
      <c r="R897" t="s">
        <v>2691</v>
      </c>
    </row>
    <row r="898" spans="1:18" x14ac:dyDescent="0.25">
      <c r="A898" t="s">
        <v>717</v>
      </c>
      <c r="B898" t="s">
        <v>729</v>
      </c>
      <c r="C898" t="s">
        <v>1576</v>
      </c>
      <c r="D898" s="53" t="s">
        <v>733</v>
      </c>
      <c r="E898" t="s">
        <v>734</v>
      </c>
      <c r="F898" t="s">
        <v>6</v>
      </c>
      <c r="G898" t="s">
        <v>272</v>
      </c>
      <c r="H898" t="s">
        <v>74</v>
      </c>
      <c r="I898">
        <v>6</v>
      </c>
      <c r="J898" t="s">
        <v>736</v>
      </c>
      <c r="K898" t="s">
        <v>2330</v>
      </c>
      <c r="L898" t="str">
        <f t="shared" si="35"/>
        <v>3278UENRE321FLFTM G1SD0112</v>
      </c>
      <c r="M898" t="s">
        <v>1235</v>
      </c>
      <c r="N898">
        <v>26.049426987</v>
      </c>
      <c r="O898">
        <v>-81.701482999999996</v>
      </c>
      <c r="P898">
        <v>0</v>
      </c>
      <c r="Q898" t="s">
        <v>2613</v>
      </c>
      <c r="R898" t="s">
        <v>2691</v>
      </c>
    </row>
    <row r="899" spans="1:18" x14ac:dyDescent="0.25">
      <c r="A899" t="s">
        <v>717</v>
      </c>
      <c r="B899" t="s">
        <v>729</v>
      </c>
      <c r="C899" t="s">
        <v>1576</v>
      </c>
      <c r="D899" s="53" t="s">
        <v>733</v>
      </c>
      <c r="E899" t="s">
        <v>734</v>
      </c>
      <c r="F899" t="s">
        <v>6</v>
      </c>
      <c r="G899" t="s">
        <v>272</v>
      </c>
      <c r="H899" t="s">
        <v>407</v>
      </c>
      <c r="I899">
        <v>6</v>
      </c>
      <c r="J899" t="s">
        <v>736</v>
      </c>
      <c r="K899" t="s">
        <v>2330</v>
      </c>
      <c r="L899" t="str">
        <f t="shared" si="35"/>
        <v>3278UENRE321FLFTM G1SD0112</v>
      </c>
      <c r="M899" t="s">
        <v>1235</v>
      </c>
      <c r="N899">
        <v>26.049426987</v>
      </c>
      <c r="O899">
        <v>-81.701482999999996</v>
      </c>
      <c r="P899">
        <v>0</v>
      </c>
      <c r="Q899" t="s">
        <v>2613</v>
      </c>
      <c r="R899" t="s">
        <v>2691</v>
      </c>
    </row>
    <row r="900" spans="1:18" x14ac:dyDescent="0.25">
      <c r="A900" t="s">
        <v>717</v>
      </c>
      <c r="B900" t="s">
        <v>729</v>
      </c>
      <c r="C900" t="s">
        <v>2633</v>
      </c>
      <c r="D900" s="53" t="s">
        <v>2625</v>
      </c>
      <c r="E900" t="s">
        <v>9</v>
      </c>
      <c r="F900" t="s">
        <v>10</v>
      </c>
      <c r="G900" t="s">
        <v>11</v>
      </c>
      <c r="H900" t="s">
        <v>1186</v>
      </c>
      <c r="I900">
        <v>1</v>
      </c>
      <c r="J900" t="s">
        <v>2646</v>
      </c>
      <c r="K900" t="s">
        <v>2647</v>
      </c>
      <c r="L900" t="str">
        <f t="shared" si="35"/>
        <v>3240EA-21FLFTM 28020330FTM</v>
      </c>
      <c r="M900" t="s">
        <v>1234</v>
      </c>
      <c r="N900">
        <v>26.68927</v>
      </c>
      <c r="O900">
        <v>-81.907387999999997</v>
      </c>
      <c r="P900">
        <v>1</v>
      </c>
      <c r="Q900" t="s">
        <v>2614</v>
      </c>
      <c r="R900" t="s">
        <v>2689</v>
      </c>
    </row>
    <row r="901" spans="1:18" x14ac:dyDescent="0.25">
      <c r="A901" t="s">
        <v>717</v>
      </c>
      <c r="B901" t="s">
        <v>729</v>
      </c>
      <c r="C901" t="s">
        <v>1577</v>
      </c>
      <c r="D901" s="53" t="s">
        <v>730</v>
      </c>
      <c r="E901" t="s">
        <v>731</v>
      </c>
      <c r="F901" t="s">
        <v>6</v>
      </c>
      <c r="G901" t="s">
        <v>272</v>
      </c>
      <c r="H901" t="s">
        <v>74</v>
      </c>
      <c r="I901">
        <v>6</v>
      </c>
      <c r="J901" t="s">
        <v>732</v>
      </c>
      <c r="K901" t="s">
        <v>2331</v>
      </c>
      <c r="L901" t="str">
        <f t="shared" si="35"/>
        <v>3240OENRD621FLFTM G2SD0047</v>
      </c>
      <c r="M901" t="s">
        <v>1234</v>
      </c>
      <c r="N901">
        <v>26.496819986999999</v>
      </c>
      <c r="O901">
        <v>-82.006280000000004</v>
      </c>
      <c r="P901">
        <v>0</v>
      </c>
      <c r="Q901" t="s">
        <v>2613</v>
      </c>
      <c r="R901" t="s">
        <v>2692</v>
      </c>
    </row>
    <row r="902" spans="1:18" x14ac:dyDescent="0.25">
      <c r="A902" t="s">
        <v>717</v>
      </c>
      <c r="B902" t="s">
        <v>729</v>
      </c>
      <c r="C902" t="s">
        <v>1577</v>
      </c>
      <c r="D902" s="53" t="s">
        <v>730</v>
      </c>
      <c r="E902" t="s">
        <v>731</v>
      </c>
      <c r="F902" t="s">
        <v>6</v>
      </c>
      <c r="G902" t="s">
        <v>272</v>
      </c>
      <c r="H902" t="s">
        <v>407</v>
      </c>
      <c r="I902">
        <v>6</v>
      </c>
      <c r="J902" t="s">
        <v>732</v>
      </c>
      <c r="K902" t="s">
        <v>2331</v>
      </c>
      <c r="L902" t="str">
        <f t="shared" si="35"/>
        <v>3240OENRD621FLFTM G2SD0047</v>
      </c>
      <c r="M902" t="s">
        <v>1234</v>
      </c>
      <c r="N902">
        <v>26.496819986999999</v>
      </c>
      <c r="O902">
        <v>-82.006280000000004</v>
      </c>
      <c r="P902">
        <v>0</v>
      </c>
      <c r="Q902" t="s">
        <v>2613</v>
      </c>
      <c r="R902" t="s">
        <v>2692</v>
      </c>
    </row>
    <row r="903" spans="1:18" x14ac:dyDescent="0.25">
      <c r="A903" t="s">
        <v>717</v>
      </c>
      <c r="B903" t="s">
        <v>729</v>
      </c>
      <c r="C903" t="s">
        <v>1577</v>
      </c>
      <c r="D903" s="53" t="s">
        <v>730</v>
      </c>
      <c r="E903" t="s">
        <v>731</v>
      </c>
      <c r="F903" t="s">
        <v>6</v>
      </c>
      <c r="G903" t="s">
        <v>272</v>
      </c>
      <c r="H903" t="s">
        <v>85</v>
      </c>
      <c r="I903">
        <v>6</v>
      </c>
      <c r="J903" t="s">
        <v>732</v>
      </c>
      <c r="K903" t="s">
        <v>2331</v>
      </c>
      <c r="L903" t="str">
        <f t="shared" si="35"/>
        <v>3240OENRD621FLFTM G2SD0047</v>
      </c>
      <c r="M903" t="s">
        <v>1234</v>
      </c>
      <c r="N903">
        <v>26.496819986999999</v>
      </c>
      <c r="O903">
        <v>-82.006280000000004</v>
      </c>
      <c r="P903">
        <v>0</v>
      </c>
      <c r="Q903" t="s">
        <v>2613</v>
      </c>
      <c r="R903" t="s">
        <v>2692</v>
      </c>
    </row>
    <row r="904" spans="1:18" x14ac:dyDescent="0.25">
      <c r="A904" t="s">
        <v>717</v>
      </c>
      <c r="B904" t="s">
        <v>729</v>
      </c>
      <c r="C904" t="s">
        <v>1578</v>
      </c>
      <c r="D904" s="53" t="s">
        <v>737</v>
      </c>
      <c r="E904" t="s">
        <v>738</v>
      </c>
      <c r="F904" t="s">
        <v>6</v>
      </c>
      <c r="G904" t="s">
        <v>272</v>
      </c>
      <c r="H904" t="s">
        <v>74</v>
      </c>
      <c r="I904">
        <v>6</v>
      </c>
      <c r="J904" t="s">
        <v>739</v>
      </c>
      <c r="K904" t="s">
        <v>2332</v>
      </c>
      <c r="L904" t="str">
        <f t="shared" si="35"/>
        <v>3289CENRE1121FLFTM G5SD0026</v>
      </c>
      <c r="M904" t="s">
        <v>1236</v>
      </c>
      <c r="N904">
        <v>25.736590001</v>
      </c>
      <c r="O904">
        <v>-81.232607999999999</v>
      </c>
      <c r="P904">
        <v>0</v>
      </c>
      <c r="Q904" t="s">
        <v>2614</v>
      </c>
      <c r="R904" t="s">
        <v>2688</v>
      </c>
    </row>
    <row r="905" spans="1:18" x14ac:dyDescent="0.25">
      <c r="A905" t="s">
        <v>717</v>
      </c>
      <c r="B905" t="s">
        <v>729</v>
      </c>
      <c r="C905" t="s">
        <v>1578</v>
      </c>
      <c r="D905" s="53" t="s">
        <v>737</v>
      </c>
      <c r="E905" t="s">
        <v>738</v>
      </c>
      <c r="F905" t="s">
        <v>6</v>
      </c>
      <c r="G905" t="s">
        <v>272</v>
      </c>
      <c r="H905" t="s">
        <v>407</v>
      </c>
      <c r="I905">
        <v>6</v>
      </c>
      <c r="J905" t="s">
        <v>739</v>
      </c>
      <c r="K905" t="s">
        <v>2332</v>
      </c>
      <c r="L905" t="str">
        <f t="shared" si="35"/>
        <v>3289CENRE1121FLFTM G5SD0026</v>
      </c>
      <c r="M905" t="s">
        <v>1236</v>
      </c>
      <c r="N905">
        <v>25.736590001</v>
      </c>
      <c r="O905">
        <v>-81.232607999999999</v>
      </c>
      <c r="P905">
        <v>0</v>
      </c>
      <c r="Q905" t="s">
        <v>2614</v>
      </c>
      <c r="R905" t="s">
        <v>2688</v>
      </c>
    </row>
    <row r="906" spans="1:18" x14ac:dyDescent="0.25">
      <c r="A906" t="s">
        <v>717</v>
      </c>
      <c r="B906" t="s">
        <v>718</v>
      </c>
      <c r="C906" t="s">
        <v>1579</v>
      </c>
      <c r="D906" s="53" t="s">
        <v>719</v>
      </c>
      <c r="E906" t="s">
        <v>720</v>
      </c>
      <c r="F906" t="s">
        <v>6</v>
      </c>
      <c r="G906" t="s">
        <v>272</v>
      </c>
      <c r="H906" t="s">
        <v>74</v>
      </c>
      <c r="I906">
        <v>6</v>
      </c>
      <c r="J906" t="s">
        <v>721</v>
      </c>
      <c r="K906" t="s">
        <v>2333</v>
      </c>
      <c r="L906" t="str">
        <f t="shared" si="35"/>
        <v>1991BENRD721FLFTM G3SD0220</v>
      </c>
      <c r="M906" t="s">
        <v>1232</v>
      </c>
      <c r="N906">
        <v>27.007666987</v>
      </c>
      <c r="O906">
        <v>-82.266000000000005</v>
      </c>
      <c r="P906">
        <v>0</v>
      </c>
      <c r="Q906" t="s">
        <v>2613</v>
      </c>
      <c r="R906" t="s">
        <v>2689</v>
      </c>
    </row>
    <row r="907" spans="1:18" x14ac:dyDescent="0.25">
      <c r="A907" t="s">
        <v>717</v>
      </c>
      <c r="B907" t="s">
        <v>718</v>
      </c>
      <c r="C907" t="s">
        <v>1579</v>
      </c>
      <c r="D907" s="53" t="s">
        <v>719</v>
      </c>
      <c r="E907" t="s">
        <v>720</v>
      </c>
      <c r="F907" t="s">
        <v>6</v>
      </c>
      <c r="G907" t="s">
        <v>272</v>
      </c>
      <c r="H907" t="s">
        <v>407</v>
      </c>
      <c r="I907">
        <v>6</v>
      </c>
      <c r="J907" t="s">
        <v>721</v>
      </c>
      <c r="K907" t="s">
        <v>2333</v>
      </c>
      <c r="L907" t="str">
        <f t="shared" si="35"/>
        <v>1991BENRD721FLFTM G3SD0220</v>
      </c>
      <c r="M907" t="s">
        <v>1232</v>
      </c>
      <c r="N907">
        <v>27.007666987</v>
      </c>
      <c r="O907">
        <v>-82.266000000000005</v>
      </c>
      <c r="P907">
        <v>0</v>
      </c>
      <c r="Q907" t="s">
        <v>2613</v>
      </c>
      <c r="R907" t="s">
        <v>2689</v>
      </c>
    </row>
    <row r="908" spans="1:18" x14ac:dyDescent="0.25">
      <c r="A908" t="s">
        <v>717</v>
      </c>
      <c r="B908" t="s">
        <v>718</v>
      </c>
      <c r="C908" t="s">
        <v>1579</v>
      </c>
      <c r="D908" s="53" t="s">
        <v>719</v>
      </c>
      <c r="E908" t="s">
        <v>720</v>
      </c>
      <c r="F908" t="s">
        <v>6</v>
      </c>
      <c r="G908" t="s">
        <v>272</v>
      </c>
      <c r="H908" t="s">
        <v>85</v>
      </c>
      <c r="I908">
        <v>6</v>
      </c>
      <c r="J908" t="s">
        <v>721</v>
      </c>
      <c r="K908" t="s">
        <v>2333</v>
      </c>
      <c r="L908" t="str">
        <f t="shared" si="35"/>
        <v>1991BENRD721FLFTM G3SD0220</v>
      </c>
      <c r="M908" t="s">
        <v>1232</v>
      </c>
      <c r="N908">
        <v>27.007666987</v>
      </c>
      <c r="O908">
        <v>-82.266000000000005</v>
      </c>
      <c r="P908">
        <v>0</v>
      </c>
      <c r="Q908" t="s">
        <v>2613</v>
      </c>
      <c r="R908" t="s">
        <v>2689</v>
      </c>
    </row>
    <row r="909" spans="1:18" x14ac:dyDescent="0.25">
      <c r="A909" t="s">
        <v>717</v>
      </c>
      <c r="B909" t="s">
        <v>718</v>
      </c>
      <c r="C909" t="s">
        <v>1579</v>
      </c>
      <c r="D909" s="53" t="s">
        <v>719</v>
      </c>
      <c r="E909" t="s">
        <v>720</v>
      </c>
      <c r="F909" t="s">
        <v>6</v>
      </c>
      <c r="G909" t="s">
        <v>272</v>
      </c>
      <c r="H909" t="s">
        <v>92</v>
      </c>
      <c r="I909">
        <v>6</v>
      </c>
      <c r="J909" t="s">
        <v>721</v>
      </c>
      <c r="K909" t="s">
        <v>2333</v>
      </c>
      <c r="L909" t="str">
        <f t="shared" si="35"/>
        <v>1991BENRD721FLFTM G3SD0220</v>
      </c>
      <c r="M909" t="s">
        <v>1232</v>
      </c>
      <c r="N909">
        <v>27.007666987</v>
      </c>
      <c r="O909">
        <v>-82.266000000000005</v>
      </c>
      <c r="P909">
        <v>0</v>
      </c>
      <c r="Q909" t="s">
        <v>2613</v>
      </c>
      <c r="R909" t="s">
        <v>2689</v>
      </c>
    </row>
    <row r="910" spans="1:18" x14ac:dyDescent="0.25">
      <c r="A910" t="s">
        <v>717</v>
      </c>
      <c r="B910" t="s">
        <v>718</v>
      </c>
      <c r="C910" t="s">
        <v>1580</v>
      </c>
      <c r="D910" s="53" t="s">
        <v>722</v>
      </c>
      <c r="E910" t="s">
        <v>723</v>
      </c>
      <c r="F910" t="s">
        <v>6</v>
      </c>
      <c r="G910" t="s">
        <v>7</v>
      </c>
      <c r="H910" t="s">
        <v>74</v>
      </c>
      <c r="I910">
        <v>6</v>
      </c>
      <c r="J910" t="s">
        <v>724</v>
      </c>
      <c r="K910" t="s">
        <v>2334</v>
      </c>
      <c r="L910" t="str">
        <f t="shared" si="35"/>
        <v>2056BENRD821FLFTM G3SD0239</v>
      </c>
      <c r="M910" t="s">
        <v>1233</v>
      </c>
      <c r="N910">
        <v>26.979599987</v>
      </c>
      <c r="O910">
        <v>-82.003209999999996</v>
      </c>
      <c r="P910">
        <v>0</v>
      </c>
      <c r="Q910" t="s">
        <v>2613</v>
      </c>
      <c r="R910" t="s">
        <v>2689</v>
      </c>
    </row>
    <row r="911" spans="1:18" x14ac:dyDescent="0.25">
      <c r="A911" t="s">
        <v>717</v>
      </c>
      <c r="B911" t="s">
        <v>718</v>
      </c>
      <c r="C911" t="s">
        <v>1581</v>
      </c>
      <c r="D911" s="53" t="s">
        <v>725</v>
      </c>
      <c r="E911" t="s">
        <v>723</v>
      </c>
      <c r="F911" t="s">
        <v>6</v>
      </c>
      <c r="G911" t="s">
        <v>7</v>
      </c>
      <c r="H911" t="s">
        <v>74</v>
      </c>
      <c r="I911">
        <v>6</v>
      </c>
      <c r="J911" t="s">
        <v>726</v>
      </c>
      <c r="K911" t="s">
        <v>2335</v>
      </c>
      <c r="L911" t="str">
        <f t="shared" si="35"/>
        <v>2056C2ENRD821FLFTM G3SD0148</v>
      </c>
      <c r="M911" t="s">
        <v>1233</v>
      </c>
      <c r="N911">
        <v>26.988879879999999</v>
      </c>
      <c r="O911">
        <v>-81.993984650000002</v>
      </c>
      <c r="P911">
        <v>0</v>
      </c>
      <c r="Q911" t="s">
        <v>2613</v>
      </c>
      <c r="R911" t="s">
        <v>2689</v>
      </c>
    </row>
    <row r="912" spans="1:18" x14ac:dyDescent="0.25">
      <c r="A912" t="s">
        <v>717</v>
      </c>
      <c r="B912" t="s">
        <v>718</v>
      </c>
      <c r="C912" t="s">
        <v>1581</v>
      </c>
      <c r="D912" s="53" t="s">
        <v>725</v>
      </c>
      <c r="E912" t="s">
        <v>723</v>
      </c>
      <c r="F912" t="s">
        <v>6</v>
      </c>
      <c r="G912" t="s">
        <v>7</v>
      </c>
      <c r="H912" t="s">
        <v>91</v>
      </c>
      <c r="I912">
        <v>6</v>
      </c>
      <c r="J912" t="s">
        <v>726</v>
      </c>
      <c r="K912" t="s">
        <v>2335</v>
      </c>
      <c r="L912" t="str">
        <f t="shared" si="35"/>
        <v>2056C2ENRD821FLFTM G3SD0148</v>
      </c>
      <c r="M912" t="s">
        <v>1233</v>
      </c>
      <c r="N912">
        <v>26.988879879999999</v>
      </c>
      <c r="O912">
        <v>-81.993984650000002</v>
      </c>
      <c r="P912">
        <v>0</v>
      </c>
      <c r="Q912" t="s">
        <v>2613</v>
      </c>
      <c r="R912" t="s">
        <v>2689</v>
      </c>
    </row>
    <row r="913" spans="1:18" x14ac:dyDescent="0.25">
      <c r="A913" t="s">
        <v>717</v>
      </c>
      <c r="B913" t="s">
        <v>718</v>
      </c>
      <c r="C913" t="s">
        <v>1581</v>
      </c>
      <c r="D913" s="53" t="s">
        <v>725</v>
      </c>
      <c r="E913" t="s">
        <v>723</v>
      </c>
      <c r="F913" t="s">
        <v>6</v>
      </c>
      <c r="G913" t="s">
        <v>7</v>
      </c>
      <c r="H913" t="s">
        <v>92</v>
      </c>
      <c r="I913">
        <v>6</v>
      </c>
      <c r="J913" t="s">
        <v>726</v>
      </c>
      <c r="K913" t="s">
        <v>2335</v>
      </c>
      <c r="L913" t="str">
        <f t="shared" ref="L913:L995" si="38">_xlfn.CONCAT(D913:E913,J913)</f>
        <v>2056C2ENRD821FLFTM G3SD0148</v>
      </c>
      <c r="M913" t="s">
        <v>1233</v>
      </c>
      <c r="N913">
        <v>26.988879879999999</v>
      </c>
      <c r="O913">
        <v>-81.993984650000002</v>
      </c>
      <c r="P913">
        <v>0</v>
      </c>
      <c r="Q913" t="s">
        <v>2613</v>
      </c>
      <c r="R913" t="s">
        <v>2689</v>
      </c>
    </row>
    <row r="914" spans="1:18" x14ac:dyDescent="0.25">
      <c r="A914" t="s">
        <v>717</v>
      </c>
      <c r="B914" t="s">
        <v>729</v>
      </c>
      <c r="C914" t="s">
        <v>1582</v>
      </c>
      <c r="D914" s="53" t="s">
        <v>767</v>
      </c>
      <c r="E914" t="s">
        <v>9</v>
      </c>
      <c r="F914" t="s">
        <v>27</v>
      </c>
      <c r="G914" t="s">
        <v>272</v>
      </c>
      <c r="H914" t="s">
        <v>74</v>
      </c>
      <c r="I914">
        <v>6</v>
      </c>
      <c r="J914" t="s">
        <v>768</v>
      </c>
      <c r="K914" t="s">
        <v>2336</v>
      </c>
      <c r="L914" t="str">
        <f t="shared" si="38"/>
        <v>3259M3-21FLFTM G1SD0125</v>
      </c>
      <c r="M914" t="s">
        <v>1235</v>
      </c>
      <c r="N914">
        <v>25.910338986999999</v>
      </c>
      <c r="O914">
        <v>-81.363136999999995</v>
      </c>
      <c r="P914">
        <v>0</v>
      </c>
      <c r="Q914" t="s">
        <v>2613</v>
      </c>
      <c r="R914" t="s">
        <v>2691</v>
      </c>
    </row>
    <row r="915" spans="1:18" x14ac:dyDescent="0.25">
      <c r="A915" t="s">
        <v>717</v>
      </c>
      <c r="B915" t="s">
        <v>729</v>
      </c>
      <c r="C915" t="s">
        <v>1582</v>
      </c>
      <c r="D915" s="53" t="s">
        <v>767</v>
      </c>
      <c r="E915" t="s">
        <v>9</v>
      </c>
      <c r="F915" t="s">
        <v>27</v>
      </c>
      <c r="G915" t="s">
        <v>272</v>
      </c>
      <c r="H915" t="s">
        <v>407</v>
      </c>
      <c r="I915">
        <v>6</v>
      </c>
      <c r="J915" t="s">
        <v>768</v>
      </c>
      <c r="K915" t="s">
        <v>2336</v>
      </c>
      <c r="L915" t="str">
        <f t="shared" si="38"/>
        <v>3259M3-21FLFTM G1SD0125</v>
      </c>
      <c r="M915" t="s">
        <v>1235</v>
      </c>
      <c r="N915">
        <v>25.910338986999999</v>
      </c>
      <c r="O915">
        <v>-81.363136999999995</v>
      </c>
      <c r="P915">
        <v>0</v>
      </c>
      <c r="Q915" t="s">
        <v>2613</v>
      </c>
      <c r="R915" t="s">
        <v>2691</v>
      </c>
    </row>
    <row r="916" spans="1:18" x14ac:dyDescent="0.25">
      <c r="A916" t="s">
        <v>717</v>
      </c>
      <c r="B916" t="s">
        <v>729</v>
      </c>
      <c r="C916" t="s">
        <v>1583</v>
      </c>
      <c r="D916" s="53" t="s">
        <v>765</v>
      </c>
      <c r="E916" t="s">
        <v>9</v>
      </c>
      <c r="F916" t="s">
        <v>27</v>
      </c>
      <c r="G916" t="s">
        <v>272</v>
      </c>
      <c r="H916" t="s">
        <v>74</v>
      </c>
      <c r="I916">
        <v>6</v>
      </c>
      <c r="J916" t="s">
        <v>766</v>
      </c>
      <c r="K916" t="s">
        <v>2337</v>
      </c>
      <c r="L916" t="str">
        <f t="shared" si="38"/>
        <v>2082C2-21FLFTM G2SD0052</v>
      </c>
      <c r="M916" t="s">
        <v>1234</v>
      </c>
      <c r="N916">
        <v>26.743787987000001</v>
      </c>
      <c r="O916">
        <v>-82.060558</v>
      </c>
      <c r="P916">
        <v>0</v>
      </c>
      <c r="Q916" t="s">
        <v>2613</v>
      </c>
      <c r="R916" t="s">
        <v>2692</v>
      </c>
    </row>
    <row r="917" spans="1:18" x14ac:dyDescent="0.25">
      <c r="A917" t="s">
        <v>717</v>
      </c>
      <c r="B917" t="s">
        <v>729</v>
      </c>
      <c r="C917" t="s">
        <v>1583</v>
      </c>
      <c r="D917" s="53" t="s">
        <v>765</v>
      </c>
      <c r="E917" t="s">
        <v>9</v>
      </c>
      <c r="F917" t="s">
        <v>27</v>
      </c>
      <c r="G917" t="s">
        <v>272</v>
      </c>
      <c r="H917" t="s">
        <v>407</v>
      </c>
      <c r="I917">
        <v>6</v>
      </c>
      <c r="J917" t="s">
        <v>766</v>
      </c>
      <c r="K917" t="s">
        <v>2337</v>
      </c>
      <c r="L917" t="str">
        <f t="shared" si="38"/>
        <v>2082C2-21FLFTM G2SD0052</v>
      </c>
      <c r="M917" t="s">
        <v>1234</v>
      </c>
      <c r="N917">
        <v>26.743787987000001</v>
      </c>
      <c r="O917">
        <v>-82.060558</v>
      </c>
      <c r="P917">
        <v>0</v>
      </c>
      <c r="Q917" t="s">
        <v>2613</v>
      </c>
      <c r="R917" t="s">
        <v>2692</v>
      </c>
    </row>
    <row r="918" spans="1:18" x14ac:dyDescent="0.25">
      <c r="A918" t="s">
        <v>717</v>
      </c>
      <c r="B918" t="s">
        <v>729</v>
      </c>
      <c r="C918" t="s">
        <v>1583</v>
      </c>
      <c r="D918" s="53" t="s">
        <v>765</v>
      </c>
      <c r="E918" t="s">
        <v>9</v>
      </c>
      <c r="F918" t="s">
        <v>27</v>
      </c>
      <c r="G918" t="s">
        <v>272</v>
      </c>
      <c r="H918" t="s">
        <v>85</v>
      </c>
      <c r="I918">
        <v>6</v>
      </c>
      <c r="J918" t="s">
        <v>766</v>
      </c>
      <c r="K918" t="s">
        <v>2337</v>
      </c>
      <c r="L918" t="str">
        <f t="shared" si="38"/>
        <v>2082C2-21FLFTM G2SD0052</v>
      </c>
      <c r="M918" t="s">
        <v>1234</v>
      </c>
      <c r="N918">
        <v>26.743787987000001</v>
      </c>
      <c r="O918">
        <v>-82.060558</v>
      </c>
      <c r="P918">
        <v>0</v>
      </c>
      <c r="Q918" t="s">
        <v>2613</v>
      </c>
      <c r="R918" t="s">
        <v>2692</v>
      </c>
    </row>
    <row r="919" spans="1:18" x14ac:dyDescent="0.25">
      <c r="A919" t="s">
        <v>717</v>
      </c>
      <c r="B919" t="s">
        <v>729</v>
      </c>
      <c r="C919" t="s">
        <v>1583</v>
      </c>
      <c r="D919" s="53" t="s">
        <v>765</v>
      </c>
      <c r="E919" t="s">
        <v>9</v>
      </c>
      <c r="F919" t="s">
        <v>27</v>
      </c>
      <c r="G919" t="s">
        <v>272</v>
      </c>
      <c r="H919" t="s">
        <v>92</v>
      </c>
      <c r="I919">
        <v>6</v>
      </c>
      <c r="J919" t="s">
        <v>766</v>
      </c>
      <c r="K919" t="s">
        <v>2337</v>
      </c>
      <c r="L919" t="str">
        <f t="shared" si="38"/>
        <v>2082C2-21FLFTM G2SD0052</v>
      </c>
      <c r="M919" t="s">
        <v>1234</v>
      </c>
      <c r="N919">
        <v>26.743787987000001</v>
      </c>
      <c r="O919">
        <v>-82.060558</v>
      </c>
      <c r="P919">
        <v>0</v>
      </c>
      <c r="Q919" t="s">
        <v>2613</v>
      </c>
      <c r="R919" t="s">
        <v>2692</v>
      </c>
    </row>
    <row r="920" spans="1:18" x14ac:dyDescent="0.25">
      <c r="A920" t="s">
        <v>717</v>
      </c>
      <c r="B920" t="s">
        <v>2686</v>
      </c>
      <c r="C920" t="s">
        <v>1584</v>
      </c>
      <c r="D920" s="53" t="s">
        <v>756</v>
      </c>
      <c r="E920" t="s">
        <v>9</v>
      </c>
      <c r="F920" t="s">
        <v>27</v>
      </c>
      <c r="G920" t="s">
        <v>7</v>
      </c>
      <c r="H920" t="s">
        <v>153</v>
      </c>
      <c r="I920">
        <v>6</v>
      </c>
      <c r="J920" t="s">
        <v>757</v>
      </c>
      <c r="K920" t="s">
        <v>2338</v>
      </c>
      <c r="L920" t="str">
        <f t="shared" si="38"/>
        <v>2048A-21FLCHCOMC2048A01</v>
      </c>
      <c r="M920" t="s">
        <v>1233</v>
      </c>
      <c r="N920">
        <v>26.995979987999998</v>
      </c>
      <c r="O920">
        <v>-82.19614</v>
      </c>
      <c r="P920">
        <v>1</v>
      </c>
      <c r="Q920" t="s">
        <v>2614</v>
      </c>
      <c r="R920" t="s">
        <v>2689</v>
      </c>
    </row>
    <row r="921" spans="1:18" x14ac:dyDescent="0.25">
      <c r="A921" t="s">
        <v>717</v>
      </c>
      <c r="B921" t="s">
        <v>718</v>
      </c>
      <c r="C921" t="s">
        <v>1584</v>
      </c>
      <c r="D921" s="53" t="s">
        <v>756</v>
      </c>
      <c r="E921" t="s">
        <v>9</v>
      </c>
      <c r="F921" t="s">
        <v>27</v>
      </c>
      <c r="G921" t="s">
        <v>7</v>
      </c>
      <c r="H921" t="s">
        <v>74</v>
      </c>
      <c r="I921">
        <v>6</v>
      </c>
      <c r="J921" t="s">
        <v>757</v>
      </c>
      <c r="K921" t="s">
        <v>2338</v>
      </c>
      <c r="L921" t="str">
        <f t="shared" si="38"/>
        <v>2048A-21FLCHCOMC2048A01</v>
      </c>
      <c r="M921" t="s">
        <v>1233</v>
      </c>
      <c r="N921">
        <v>26.995979987999998</v>
      </c>
      <c r="O921">
        <v>-82.19614</v>
      </c>
      <c r="P921">
        <v>0</v>
      </c>
      <c r="Q921" t="s">
        <v>2614</v>
      </c>
      <c r="R921" t="s">
        <v>2689</v>
      </c>
    </row>
    <row r="922" spans="1:18" x14ac:dyDescent="0.25">
      <c r="A922" t="s">
        <v>717</v>
      </c>
      <c r="B922" t="s">
        <v>718</v>
      </c>
      <c r="C922" t="s">
        <v>1584</v>
      </c>
      <c r="D922" s="53" t="s">
        <v>756</v>
      </c>
      <c r="E922" t="s">
        <v>9</v>
      </c>
      <c r="F922" t="s">
        <v>27</v>
      </c>
      <c r="G922" t="s">
        <v>7</v>
      </c>
      <c r="H922" t="s">
        <v>85</v>
      </c>
      <c r="I922">
        <v>6</v>
      </c>
      <c r="J922" t="s">
        <v>757</v>
      </c>
      <c r="K922" t="s">
        <v>2338</v>
      </c>
      <c r="L922" t="str">
        <f t="shared" si="38"/>
        <v>2048A-21FLCHCOMC2048A01</v>
      </c>
      <c r="M922" t="s">
        <v>1233</v>
      </c>
      <c r="N922">
        <v>26.995979987999998</v>
      </c>
      <c r="O922">
        <v>-82.19614</v>
      </c>
      <c r="P922">
        <v>1</v>
      </c>
      <c r="Q922" t="s">
        <v>2614</v>
      </c>
      <c r="R922" t="s">
        <v>2689</v>
      </c>
    </row>
    <row r="923" spans="1:18" x14ac:dyDescent="0.25">
      <c r="A923" t="s">
        <v>717</v>
      </c>
      <c r="B923" t="s">
        <v>2686</v>
      </c>
      <c r="C923" t="s">
        <v>1584</v>
      </c>
      <c r="D923" s="53" t="s">
        <v>756</v>
      </c>
      <c r="E923" t="s">
        <v>9</v>
      </c>
      <c r="F923" t="s">
        <v>27</v>
      </c>
      <c r="G923" t="s">
        <v>7</v>
      </c>
      <c r="H923" t="s">
        <v>153</v>
      </c>
      <c r="I923">
        <v>6</v>
      </c>
      <c r="J923" t="s">
        <v>758</v>
      </c>
      <c r="K923" t="s">
        <v>2339</v>
      </c>
      <c r="L923" t="str">
        <f t="shared" si="38"/>
        <v>2048A-21FLCHCOMC2048A02</v>
      </c>
      <c r="M923" t="s">
        <v>1233</v>
      </c>
      <c r="N923">
        <v>26.999069987999999</v>
      </c>
      <c r="O923">
        <v>-82.187460000000002</v>
      </c>
      <c r="P923">
        <v>1</v>
      </c>
      <c r="Q923" t="s">
        <v>2614</v>
      </c>
      <c r="R923" t="s">
        <v>2689</v>
      </c>
    </row>
    <row r="924" spans="1:18" x14ac:dyDescent="0.25">
      <c r="A924" t="s">
        <v>717</v>
      </c>
      <c r="B924" t="s">
        <v>718</v>
      </c>
      <c r="C924" t="s">
        <v>1584</v>
      </c>
      <c r="D924" s="53" t="s">
        <v>756</v>
      </c>
      <c r="E924" t="s">
        <v>9</v>
      </c>
      <c r="F924" t="s">
        <v>27</v>
      </c>
      <c r="G924" t="s">
        <v>7</v>
      </c>
      <c r="H924" t="s">
        <v>74</v>
      </c>
      <c r="I924">
        <v>6</v>
      </c>
      <c r="J924" t="s">
        <v>758</v>
      </c>
      <c r="K924" t="s">
        <v>2339</v>
      </c>
      <c r="L924" t="str">
        <f t="shared" si="38"/>
        <v>2048A-21FLCHCOMC2048A02</v>
      </c>
      <c r="M924" t="s">
        <v>1233</v>
      </c>
      <c r="N924">
        <v>26.999069987999999</v>
      </c>
      <c r="O924">
        <v>-82.187460000000002</v>
      </c>
      <c r="P924">
        <v>0</v>
      </c>
      <c r="Q924" t="s">
        <v>2614</v>
      </c>
      <c r="R924" t="s">
        <v>2689</v>
      </c>
    </row>
    <row r="925" spans="1:18" x14ac:dyDescent="0.25">
      <c r="A925" t="s">
        <v>717</v>
      </c>
      <c r="B925" t="s">
        <v>718</v>
      </c>
      <c r="C925" t="s">
        <v>1584</v>
      </c>
      <c r="D925" s="53" t="s">
        <v>756</v>
      </c>
      <c r="E925" t="s">
        <v>9</v>
      </c>
      <c r="F925" t="s">
        <v>27</v>
      </c>
      <c r="G925" t="s">
        <v>7</v>
      </c>
      <c r="H925" t="s">
        <v>85</v>
      </c>
      <c r="I925">
        <v>6</v>
      </c>
      <c r="J925" t="s">
        <v>758</v>
      </c>
      <c r="K925" t="s">
        <v>2339</v>
      </c>
      <c r="L925" t="str">
        <f t="shared" si="38"/>
        <v>2048A-21FLCHCOMC2048A02</v>
      </c>
      <c r="M925" t="s">
        <v>1233</v>
      </c>
      <c r="N925">
        <v>26.999069987999999</v>
      </c>
      <c r="O925">
        <v>-82.187460000000002</v>
      </c>
      <c r="P925">
        <v>1</v>
      </c>
      <c r="Q925" t="s">
        <v>2614</v>
      </c>
      <c r="R925" t="s">
        <v>2689</v>
      </c>
    </row>
    <row r="926" spans="1:18" x14ac:dyDescent="0.25">
      <c r="A926" t="s">
        <v>717</v>
      </c>
      <c r="B926" t="s">
        <v>718</v>
      </c>
      <c r="C926" t="s">
        <v>1585</v>
      </c>
      <c r="D926" s="53" t="s">
        <v>759</v>
      </c>
      <c r="E926" t="s">
        <v>9</v>
      </c>
      <c r="F926" t="s">
        <v>27</v>
      </c>
      <c r="G926" t="s">
        <v>7</v>
      </c>
      <c r="H926" t="s">
        <v>74</v>
      </c>
      <c r="I926">
        <v>6</v>
      </c>
      <c r="J926" t="s">
        <v>760</v>
      </c>
      <c r="K926" t="s">
        <v>2340</v>
      </c>
      <c r="L926" t="str">
        <f t="shared" si="38"/>
        <v>2048B-21FLCHCOMC2048B02</v>
      </c>
      <c r="M926" t="s">
        <v>1233</v>
      </c>
      <c r="N926">
        <v>26.996869988</v>
      </c>
      <c r="O926">
        <v>-82.179169999999999</v>
      </c>
      <c r="P926">
        <v>0</v>
      </c>
      <c r="Q926" t="s">
        <v>2614</v>
      </c>
      <c r="R926" t="s">
        <v>2689</v>
      </c>
    </row>
    <row r="927" spans="1:18" x14ac:dyDescent="0.25">
      <c r="A927" t="s">
        <v>717</v>
      </c>
      <c r="B927" t="s">
        <v>718</v>
      </c>
      <c r="C927" t="s">
        <v>1585</v>
      </c>
      <c r="D927" s="53" t="s">
        <v>759</v>
      </c>
      <c r="E927" t="s">
        <v>9</v>
      </c>
      <c r="F927" t="s">
        <v>27</v>
      </c>
      <c r="G927" t="s">
        <v>7</v>
      </c>
      <c r="H927" t="s">
        <v>85</v>
      </c>
      <c r="I927">
        <v>6</v>
      </c>
      <c r="J927" t="s">
        <v>760</v>
      </c>
      <c r="K927" t="s">
        <v>2340</v>
      </c>
      <c r="L927" t="str">
        <f t="shared" si="38"/>
        <v>2048B-21FLCHCOMC2048B02</v>
      </c>
      <c r="M927" t="s">
        <v>1233</v>
      </c>
      <c r="N927">
        <v>26.996869988</v>
      </c>
      <c r="O927">
        <v>-82.179169999999999</v>
      </c>
      <c r="P927">
        <v>0</v>
      </c>
      <c r="Q927" t="s">
        <v>2614</v>
      </c>
      <c r="R927" t="s">
        <v>2689</v>
      </c>
    </row>
    <row r="928" spans="1:18" x14ac:dyDescent="0.25">
      <c r="A928" t="s">
        <v>717</v>
      </c>
      <c r="B928" t="s">
        <v>718</v>
      </c>
      <c r="C928" t="s">
        <v>1585</v>
      </c>
      <c r="D928" s="53" t="s">
        <v>759</v>
      </c>
      <c r="E928" t="s">
        <v>9</v>
      </c>
      <c r="F928" t="s">
        <v>27</v>
      </c>
      <c r="G928" t="s">
        <v>7</v>
      </c>
      <c r="H928" t="s">
        <v>92</v>
      </c>
      <c r="I928">
        <v>6</v>
      </c>
      <c r="J928" t="s">
        <v>760</v>
      </c>
      <c r="K928" t="s">
        <v>2340</v>
      </c>
      <c r="L928" t="str">
        <f t="shared" si="38"/>
        <v>2048B-21FLCHCOMC2048B02</v>
      </c>
      <c r="M928" t="s">
        <v>1233</v>
      </c>
      <c r="N928">
        <v>26.996869988</v>
      </c>
      <c r="O928">
        <v>-82.179169999999999</v>
      </c>
      <c r="P928">
        <v>0</v>
      </c>
      <c r="Q928" t="s">
        <v>2614</v>
      </c>
      <c r="R928" t="s">
        <v>2689</v>
      </c>
    </row>
    <row r="929" spans="1:18" x14ac:dyDescent="0.25">
      <c r="A929" t="s">
        <v>717</v>
      </c>
      <c r="B929" t="s">
        <v>718</v>
      </c>
      <c r="C929" t="s">
        <v>1586</v>
      </c>
      <c r="D929" s="53" t="s">
        <v>744</v>
      </c>
      <c r="E929" t="s">
        <v>9</v>
      </c>
      <c r="F929" t="s">
        <v>27</v>
      </c>
      <c r="G929" t="s">
        <v>7</v>
      </c>
      <c r="H929" t="s">
        <v>74</v>
      </c>
      <c r="I929">
        <v>6</v>
      </c>
      <c r="J929" t="s">
        <v>745</v>
      </c>
      <c r="K929" t="s">
        <v>2341</v>
      </c>
      <c r="L929" t="str">
        <f t="shared" si="38"/>
        <v>2047-21FLFTM 25020605FTM</v>
      </c>
      <c r="M929" t="s">
        <v>1233</v>
      </c>
      <c r="N929">
        <v>26.9688333</v>
      </c>
      <c r="O929">
        <v>-82.174233299999997</v>
      </c>
      <c r="P929">
        <v>0</v>
      </c>
      <c r="Q929" t="s">
        <v>2614</v>
      </c>
      <c r="R929" t="s">
        <v>2689</v>
      </c>
    </row>
    <row r="930" spans="1:18" x14ac:dyDescent="0.25">
      <c r="A930" t="s">
        <v>717</v>
      </c>
      <c r="B930" t="s">
        <v>718</v>
      </c>
      <c r="C930" t="s">
        <v>1586</v>
      </c>
      <c r="D930" s="53" t="s">
        <v>744</v>
      </c>
      <c r="E930" t="s">
        <v>9</v>
      </c>
      <c r="F930" t="s">
        <v>27</v>
      </c>
      <c r="G930" t="s">
        <v>7</v>
      </c>
      <c r="H930" t="s">
        <v>85</v>
      </c>
      <c r="I930">
        <v>6</v>
      </c>
      <c r="J930" t="s">
        <v>745</v>
      </c>
      <c r="K930" t="s">
        <v>2341</v>
      </c>
      <c r="L930" t="str">
        <f t="shared" si="38"/>
        <v>2047-21FLFTM 25020605FTM</v>
      </c>
      <c r="M930" t="s">
        <v>1233</v>
      </c>
      <c r="N930">
        <v>26.9688333</v>
      </c>
      <c r="O930">
        <v>-82.174233299999997</v>
      </c>
      <c r="P930">
        <v>0</v>
      </c>
      <c r="Q930" t="s">
        <v>2614</v>
      </c>
      <c r="R930" t="s">
        <v>2689</v>
      </c>
    </row>
    <row r="931" spans="1:18" x14ac:dyDescent="0.25">
      <c r="A931" t="s">
        <v>717</v>
      </c>
      <c r="B931" t="s">
        <v>718</v>
      </c>
      <c r="C931" t="s">
        <v>1587</v>
      </c>
      <c r="D931" s="53" t="s">
        <v>748</v>
      </c>
      <c r="E931" t="s">
        <v>9</v>
      </c>
      <c r="F931" t="s">
        <v>27</v>
      </c>
      <c r="G931" t="s">
        <v>7</v>
      </c>
      <c r="H931" t="s">
        <v>74</v>
      </c>
      <c r="I931">
        <v>6</v>
      </c>
      <c r="J931" t="s">
        <v>749</v>
      </c>
      <c r="K931" t="s">
        <v>2342</v>
      </c>
      <c r="L931" t="str">
        <f t="shared" si="38"/>
        <v>2061-21FLFTM G3SD0216</v>
      </c>
      <c r="M931" t="s">
        <v>1233</v>
      </c>
      <c r="N931">
        <v>26.948299986999999</v>
      </c>
      <c r="O931">
        <v>-82.031099999999995</v>
      </c>
      <c r="P931">
        <v>0</v>
      </c>
      <c r="Q931" t="s">
        <v>2613</v>
      </c>
      <c r="R931" t="s">
        <v>2689</v>
      </c>
    </row>
    <row r="932" spans="1:18" x14ac:dyDescent="0.25">
      <c r="A932" t="s">
        <v>717</v>
      </c>
      <c r="B932" t="s">
        <v>718</v>
      </c>
      <c r="C932" t="s">
        <v>1587</v>
      </c>
      <c r="D932" s="53" t="s">
        <v>748</v>
      </c>
      <c r="E932" t="s">
        <v>9</v>
      </c>
      <c r="F932" t="s">
        <v>27</v>
      </c>
      <c r="G932" t="s">
        <v>7</v>
      </c>
      <c r="H932" t="s">
        <v>85</v>
      </c>
      <c r="I932">
        <v>6</v>
      </c>
      <c r="J932" t="s">
        <v>749</v>
      </c>
      <c r="K932" t="s">
        <v>2342</v>
      </c>
      <c r="L932" t="str">
        <f t="shared" si="38"/>
        <v>2061-21FLFTM G3SD0216</v>
      </c>
      <c r="M932" t="s">
        <v>1233</v>
      </c>
      <c r="N932">
        <v>26.948299986999999</v>
      </c>
      <c r="O932">
        <v>-82.031099999999995</v>
      </c>
      <c r="P932">
        <v>0</v>
      </c>
      <c r="Q932" t="s">
        <v>2613</v>
      </c>
      <c r="R932" t="s">
        <v>2689</v>
      </c>
    </row>
    <row r="933" spans="1:18" x14ac:dyDescent="0.25">
      <c r="A933" t="s">
        <v>717</v>
      </c>
      <c r="B933" t="s">
        <v>718</v>
      </c>
      <c r="C933" t="s">
        <v>1406</v>
      </c>
      <c r="D933" s="53" t="s">
        <v>750</v>
      </c>
      <c r="E933" t="s">
        <v>9</v>
      </c>
      <c r="F933" t="s">
        <v>27</v>
      </c>
      <c r="G933" t="s">
        <v>7</v>
      </c>
      <c r="H933" t="s">
        <v>74</v>
      </c>
      <c r="I933">
        <v>6</v>
      </c>
      <c r="J933" t="s">
        <v>751</v>
      </c>
      <c r="K933" t="s">
        <v>2343</v>
      </c>
      <c r="L933" t="str">
        <f t="shared" si="38"/>
        <v>2066-21FLCCSWSGC_03</v>
      </c>
      <c r="M933" t="s">
        <v>1233</v>
      </c>
      <c r="N933">
        <v>26.898633</v>
      </c>
      <c r="O933">
        <v>-82.187332999999995</v>
      </c>
      <c r="P933">
        <v>0</v>
      </c>
      <c r="Q933" t="s">
        <v>2614</v>
      </c>
      <c r="R933" t="s">
        <v>2692</v>
      </c>
    </row>
    <row r="934" spans="1:18" x14ac:dyDescent="0.25">
      <c r="A934" t="s">
        <v>717</v>
      </c>
      <c r="B934" t="s">
        <v>718</v>
      </c>
      <c r="C934" t="s">
        <v>1406</v>
      </c>
      <c r="D934" s="53" t="s">
        <v>750</v>
      </c>
      <c r="E934" t="s">
        <v>9</v>
      </c>
      <c r="F934" t="s">
        <v>27</v>
      </c>
      <c r="G934" t="s">
        <v>7</v>
      </c>
      <c r="H934" t="s">
        <v>85</v>
      </c>
      <c r="I934">
        <v>6</v>
      </c>
      <c r="J934" t="s">
        <v>751</v>
      </c>
      <c r="K934" t="s">
        <v>2343</v>
      </c>
      <c r="L934" t="str">
        <f t="shared" si="38"/>
        <v>2066-21FLCCSWSGC_03</v>
      </c>
      <c r="M934" t="s">
        <v>1233</v>
      </c>
      <c r="N934">
        <v>26.898633</v>
      </c>
      <c r="O934">
        <v>-82.187332999999995</v>
      </c>
      <c r="P934">
        <v>0</v>
      </c>
      <c r="Q934" t="s">
        <v>2614</v>
      </c>
      <c r="R934" t="s">
        <v>2692</v>
      </c>
    </row>
    <row r="935" spans="1:18" x14ac:dyDescent="0.25">
      <c r="A935" t="s">
        <v>717</v>
      </c>
      <c r="B935" t="s">
        <v>718</v>
      </c>
      <c r="C935" t="s">
        <v>1588</v>
      </c>
      <c r="D935" s="53" t="s">
        <v>761</v>
      </c>
      <c r="E935" t="s">
        <v>9</v>
      </c>
      <c r="F935" t="s">
        <v>27</v>
      </c>
      <c r="G935" t="s">
        <v>7</v>
      </c>
      <c r="H935" t="s">
        <v>74</v>
      </c>
      <c r="I935">
        <v>6</v>
      </c>
      <c r="J935" t="s">
        <v>762</v>
      </c>
      <c r="K935" t="s">
        <v>2344</v>
      </c>
      <c r="L935" t="str">
        <f t="shared" si="38"/>
        <v>2056C1-21FLFTM G3SD0241</v>
      </c>
      <c r="M935" t="s">
        <v>1233</v>
      </c>
      <c r="N935">
        <v>27.021542987</v>
      </c>
      <c r="O935">
        <v>-81.989570000000001</v>
      </c>
      <c r="P935">
        <v>0</v>
      </c>
      <c r="Q935" t="s">
        <v>2613</v>
      </c>
      <c r="R935" t="s">
        <v>2689</v>
      </c>
    </row>
    <row r="936" spans="1:18" x14ac:dyDescent="0.25">
      <c r="A936" t="s">
        <v>717</v>
      </c>
      <c r="B936" t="s">
        <v>718</v>
      </c>
      <c r="C936" t="s">
        <v>1588</v>
      </c>
      <c r="D936" s="53" t="s">
        <v>761</v>
      </c>
      <c r="E936" t="s">
        <v>9</v>
      </c>
      <c r="F936" t="s">
        <v>27</v>
      </c>
      <c r="G936" t="s">
        <v>7</v>
      </c>
      <c r="H936" t="s">
        <v>85</v>
      </c>
      <c r="I936">
        <v>6</v>
      </c>
      <c r="J936" t="s">
        <v>762</v>
      </c>
      <c r="K936" t="s">
        <v>2344</v>
      </c>
      <c r="L936" t="str">
        <f t="shared" si="38"/>
        <v>2056C1-21FLFTM G3SD0241</v>
      </c>
      <c r="M936" t="s">
        <v>1233</v>
      </c>
      <c r="N936">
        <v>27.021542987</v>
      </c>
      <c r="O936">
        <v>-81.989570000000001</v>
      </c>
      <c r="P936">
        <v>0</v>
      </c>
      <c r="Q936" t="s">
        <v>2613</v>
      </c>
      <c r="R936" t="s">
        <v>2689</v>
      </c>
    </row>
    <row r="937" spans="1:18" x14ac:dyDescent="0.25">
      <c r="A937" t="s">
        <v>717</v>
      </c>
      <c r="B937" t="s">
        <v>729</v>
      </c>
      <c r="C937" t="s">
        <v>1589</v>
      </c>
      <c r="D937" s="53" t="s">
        <v>763</v>
      </c>
      <c r="E937" t="s">
        <v>9</v>
      </c>
      <c r="F937" t="s">
        <v>27</v>
      </c>
      <c r="G937" t="s">
        <v>7</v>
      </c>
      <c r="H937" t="s">
        <v>74</v>
      </c>
      <c r="I937">
        <v>6</v>
      </c>
      <c r="J937" t="s">
        <v>764</v>
      </c>
      <c r="K937" t="s">
        <v>2345</v>
      </c>
      <c r="L937" t="str">
        <f t="shared" si="38"/>
        <v>2082B2-21FLFTM G2SD0015</v>
      </c>
      <c r="M937" t="s">
        <v>1234</v>
      </c>
      <c r="N937">
        <v>26.753070000000001</v>
      </c>
      <c r="O937">
        <v>-82.054820000000007</v>
      </c>
      <c r="P937">
        <v>0</v>
      </c>
      <c r="Q937" t="s">
        <v>2613</v>
      </c>
      <c r="R937" t="s">
        <v>2692</v>
      </c>
    </row>
    <row r="938" spans="1:18" x14ac:dyDescent="0.25">
      <c r="A938" t="s">
        <v>717</v>
      </c>
      <c r="B938" t="s">
        <v>729</v>
      </c>
      <c r="C938" t="s">
        <v>1589</v>
      </c>
      <c r="D938" s="53" t="s">
        <v>763</v>
      </c>
      <c r="E938" t="s">
        <v>9</v>
      </c>
      <c r="F938" t="s">
        <v>27</v>
      </c>
      <c r="G938" t="s">
        <v>7</v>
      </c>
      <c r="H938" t="s">
        <v>91</v>
      </c>
      <c r="I938">
        <v>6</v>
      </c>
      <c r="J938" t="s">
        <v>764</v>
      </c>
      <c r="K938" t="s">
        <v>2345</v>
      </c>
      <c r="L938" t="str">
        <f t="shared" si="38"/>
        <v>2082B2-21FLFTM G2SD0015</v>
      </c>
      <c r="M938" t="s">
        <v>1234</v>
      </c>
      <c r="N938">
        <v>26.753070000000001</v>
      </c>
      <c r="O938">
        <v>-82.054820000000007</v>
      </c>
      <c r="P938">
        <v>0</v>
      </c>
      <c r="Q938" t="s">
        <v>2613</v>
      </c>
      <c r="R938" t="s">
        <v>2692</v>
      </c>
    </row>
    <row r="939" spans="1:18" x14ac:dyDescent="0.25">
      <c r="A939" t="s">
        <v>717</v>
      </c>
      <c r="B939" t="s">
        <v>729</v>
      </c>
      <c r="C939" t="s">
        <v>1589</v>
      </c>
      <c r="D939" s="53" t="s">
        <v>763</v>
      </c>
      <c r="E939" t="s">
        <v>9</v>
      </c>
      <c r="F939" t="s">
        <v>27</v>
      </c>
      <c r="G939" t="s">
        <v>7</v>
      </c>
      <c r="H939" t="s">
        <v>85</v>
      </c>
      <c r="I939">
        <v>6</v>
      </c>
      <c r="J939" t="s">
        <v>764</v>
      </c>
      <c r="K939" t="s">
        <v>2345</v>
      </c>
      <c r="L939" t="str">
        <f t="shared" si="38"/>
        <v>2082B2-21FLFTM G2SD0015</v>
      </c>
      <c r="M939" t="s">
        <v>1234</v>
      </c>
      <c r="N939">
        <v>26.753070000000001</v>
      </c>
      <c r="O939">
        <v>-82.054820000000007</v>
      </c>
      <c r="P939">
        <v>0</v>
      </c>
      <c r="Q939" t="s">
        <v>2613</v>
      </c>
      <c r="R939" t="s">
        <v>2692</v>
      </c>
    </row>
    <row r="940" spans="1:18" x14ac:dyDescent="0.25">
      <c r="A940" t="s">
        <v>717</v>
      </c>
      <c r="B940" t="s">
        <v>729</v>
      </c>
      <c r="C940" t="s">
        <v>1589</v>
      </c>
      <c r="D940" s="53" t="s">
        <v>763</v>
      </c>
      <c r="E940" t="s">
        <v>9</v>
      </c>
      <c r="F940" t="s">
        <v>27</v>
      </c>
      <c r="G940" t="s">
        <v>7</v>
      </c>
      <c r="H940" t="s">
        <v>92</v>
      </c>
      <c r="I940">
        <v>6</v>
      </c>
      <c r="J940" t="s">
        <v>764</v>
      </c>
      <c r="K940" t="s">
        <v>2345</v>
      </c>
      <c r="L940" t="str">
        <f t="shared" si="38"/>
        <v>2082B2-21FLFTM G2SD0015</v>
      </c>
      <c r="M940" t="s">
        <v>1234</v>
      </c>
      <c r="N940">
        <v>26.753070000000001</v>
      </c>
      <c r="O940">
        <v>-82.054820000000007</v>
      </c>
      <c r="P940">
        <v>0</v>
      </c>
      <c r="Q940" t="s">
        <v>2613</v>
      </c>
      <c r="R940" t="s">
        <v>2692</v>
      </c>
    </row>
    <row r="941" spans="1:18" x14ac:dyDescent="0.25">
      <c r="A941" t="s">
        <v>717</v>
      </c>
      <c r="B941" t="s">
        <v>718</v>
      </c>
      <c r="C941" t="s">
        <v>1590</v>
      </c>
      <c r="D941" s="53" t="s">
        <v>740</v>
      </c>
      <c r="E941" t="s">
        <v>9</v>
      </c>
      <c r="F941" t="s">
        <v>27</v>
      </c>
      <c r="G941" t="s">
        <v>7</v>
      </c>
      <c r="H941" t="s">
        <v>74</v>
      </c>
      <c r="I941">
        <v>6</v>
      </c>
      <c r="J941" t="s">
        <v>741</v>
      </c>
      <c r="K941" t="s">
        <v>2346</v>
      </c>
      <c r="L941" t="str">
        <f t="shared" si="38"/>
        <v>2015-21FLFTM G3SD0191</v>
      </c>
      <c r="M941" t="s">
        <v>1232</v>
      </c>
      <c r="N941">
        <v>27.103299987</v>
      </c>
      <c r="O941">
        <v>-82.442800000000005</v>
      </c>
      <c r="P941">
        <v>0</v>
      </c>
      <c r="Q941" t="s">
        <v>2613</v>
      </c>
      <c r="R941" t="s">
        <v>2689</v>
      </c>
    </row>
    <row r="942" spans="1:18" x14ac:dyDescent="0.25">
      <c r="A942" t="s">
        <v>717</v>
      </c>
      <c r="B942" t="s">
        <v>718</v>
      </c>
      <c r="C942" t="s">
        <v>1590</v>
      </c>
      <c r="D942" s="53" t="s">
        <v>740</v>
      </c>
      <c r="E942" t="s">
        <v>9</v>
      </c>
      <c r="F942" t="s">
        <v>27</v>
      </c>
      <c r="G942" t="s">
        <v>7</v>
      </c>
      <c r="H942" t="s">
        <v>85</v>
      </c>
      <c r="I942">
        <v>6</v>
      </c>
      <c r="J942" t="s">
        <v>741</v>
      </c>
      <c r="K942" t="s">
        <v>2346</v>
      </c>
      <c r="L942" t="str">
        <f t="shared" si="38"/>
        <v>2015-21FLFTM G3SD0191</v>
      </c>
      <c r="M942" t="s">
        <v>1232</v>
      </c>
      <c r="N942">
        <v>27.103299987</v>
      </c>
      <c r="O942">
        <v>-82.442800000000005</v>
      </c>
      <c r="P942">
        <v>0</v>
      </c>
      <c r="Q942" t="s">
        <v>2613</v>
      </c>
      <c r="R942" t="s">
        <v>2689</v>
      </c>
    </row>
    <row r="943" spans="1:18" x14ac:dyDescent="0.25">
      <c r="A943" t="s">
        <v>717</v>
      </c>
      <c r="B943" t="s">
        <v>718</v>
      </c>
      <c r="C943" t="s">
        <v>1591</v>
      </c>
      <c r="D943" s="53" t="s">
        <v>742</v>
      </c>
      <c r="E943" t="s">
        <v>9</v>
      </c>
      <c r="F943" t="s">
        <v>27</v>
      </c>
      <c r="G943" t="s">
        <v>7</v>
      </c>
      <c r="H943" t="s">
        <v>74</v>
      </c>
      <c r="I943">
        <v>6</v>
      </c>
      <c r="J943" t="s">
        <v>743</v>
      </c>
      <c r="K943" t="s">
        <v>2347</v>
      </c>
      <c r="L943" t="str">
        <f t="shared" si="38"/>
        <v>2030-21FLFTM G2SD0025</v>
      </c>
      <c r="M943" t="s">
        <v>1232</v>
      </c>
      <c r="N943">
        <v>27.05762</v>
      </c>
      <c r="O943">
        <v>-82.41292</v>
      </c>
      <c r="P943">
        <v>0</v>
      </c>
      <c r="Q943" t="s">
        <v>2614</v>
      </c>
      <c r="R943" t="s">
        <v>2692</v>
      </c>
    </row>
    <row r="944" spans="1:18" x14ac:dyDescent="0.25">
      <c r="A944" t="s">
        <v>717</v>
      </c>
      <c r="B944" t="s">
        <v>718</v>
      </c>
      <c r="C944" t="s">
        <v>1591</v>
      </c>
      <c r="D944" s="53" t="s">
        <v>742</v>
      </c>
      <c r="E944" t="s">
        <v>9</v>
      </c>
      <c r="F944" t="s">
        <v>27</v>
      </c>
      <c r="G944" t="s">
        <v>7</v>
      </c>
      <c r="H944" t="s">
        <v>91</v>
      </c>
      <c r="I944">
        <v>6</v>
      </c>
      <c r="J944" t="s">
        <v>743</v>
      </c>
      <c r="K944" t="s">
        <v>2347</v>
      </c>
      <c r="L944" t="str">
        <f t="shared" si="38"/>
        <v>2030-21FLFTM G2SD0025</v>
      </c>
      <c r="M944" t="s">
        <v>1232</v>
      </c>
      <c r="N944">
        <v>27.05762</v>
      </c>
      <c r="O944">
        <v>-82.41292</v>
      </c>
      <c r="P944">
        <v>0</v>
      </c>
      <c r="Q944" t="s">
        <v>2614</v>
      </c>
      <c r="R944" t="s">
        <v>2692</v>
      </c>
    </row>
    <row r="945" spans="1:18" x14ac:dyDescent="0.25">
      <c r="A945" t="s">
        <v>717</v>
      </c>
      <c r="B945" t="s">
        <v>718</v>
      </c>
      <c r="C945" t="s">
        <v>1591</v>
      </c>
      <c r="D945" s="53" t="s">
        <v>742</v>
      </c>
      <c r="E945" t="s">
        <v>9</v>
      </c>
      <c r="F945" t="s">
        <v>27</v>
      </c>
      <c r="G945" t="s">
        <v>7</v>
      </c>
      <c r="H945" t="s">
        <v>92</v>
      </c>
      <c r="I945">
        <v>6</v>
      </c>
      <c r="J945" t="s">
        <v>743</v>
      </c>
      <c r="K945" t="s">
        <v>2347</v>
      </c>
      <c r="L945" t="str">
        <f t="shared" si="38"/>
        <v>2030-21FLFTM G2SD0025</v>
      </c>
      <c r="M945" t="s">
        <v>1232</v>
      </c>
      <c r="N945">
        <v>27.05762</v>
      </c>
      <c r="O945">
        <v>-82.41292</v>
      </c>
      <c r="P945">
        <v>0</v>
      </c>
      <c r="Q945" t="s">
        <v>2614</v>
      </c>
      <c r="R945" t="s">
        <v>2692</v>
      </c>
    </row>
    <row r="946" spans="1:18" x14ac:dyDescent="0.25">
      <c r="A946" t="s">
        <v>717</v>
      </c>
      <c r="B946" t="s">
        <v>718</v>
      </c>
      <c r="C946" t="s">
        <v>1592</v>
      </c>
      <c r="D946" s="53" t="s">
        <v>746</v>
      </c>
      <c r="E946" t="s">
        <v>9</v>
      </c>
      <c r="F946" t="s">
        <v>27</v>
      </c>
      <c r="G946" t="s">
        <v>7</v>
      </c>
      <c r="H946" t="s">
        <v>86</v>
      </c>
      <c r="I946">
        <v>6</v>
      </c>
      <c r="J946" t="s">
        <v>747</v>
      </c>
      <c r="K946" t="s">
        <v>2348</v>
      </c>
      <c r="L946" t="str">
        <f t="shared" si="38"/>
        <v>2049-21FLFTM G2SD0028</v>
      </c>
      <c r="M946" t="s">
        <v>1232</v>
      </c>
      <c r="N946">
        <v>26.947084</v>
      </c>
      <c r="O946">
        <v>-82.346328</v>
      </c>
      <c r="P946">
        <v>0</v>
      </c>
      <c r="Q946" t="s">
        <v>2613</v>
      </c>
      <c r="R946" t="s">
        <v>2692</v>
      </c>
    </row>
    <row r="947" spans="1:18" x14ac:dyDescent="0.25">
      <c r="A947" t="s">
        <v>717</v>
      </c>
      <c r="B947" t="s">
        <v>718</v>
      </c>
      <c r="C947" t="s">
        <v>1592</v>
      </c>
      <c r="D947" s="53" t="s">
        <v>746</v>
      </c>
      <c r="E947" t="s">
        <v>9</v>
      </c>
      <c r="F947" t="s">
        <v>27</v>
      </c>
      <c r="G947" t="s">
        <v>7</v>
      </c>
      <c r="H947" t="s">
        <v>87</v>
      </c>
      <c r="I947">
        <v>6</v>
      </c>
      <c r="J947" t="s">
        <v>747</v>
      </c>
      <c r="K947" t="s">
        <v>2348</v>
      </c>
      <c r="L947" t="str">
        <f t="shared" si="38"/>
        <v>2049-21FLFTM G2SD0028</v>
      </c>
      <c r="M947" t="s">
        <v>1232</v>
      </c>
      <c r="N947">
        <v>26.947084</v>
      </c>
      <c r="O947">
        <v>-82.346328</v>
      </c>
      <c r="P947">
        <v>0</v>
      </c>
      <c r="Q947" t="s">
        <v>2613</v>
      </c>
      <c r="R947" t="s">
        <v>2692</v>
      </c>
    </row>
    <row r="948" spans="1:18" x14ac:dyDescent="0.25">
      <c r="A948" t="s">
        <v>717</v>
      </c>
      <c r="B948" t="s">
        <v>718</v>
      </c>
      <c r="C948" t="s">
        <v>1592</v>
      </c>
      <c r="D948" s="53" t="s">
        <v>746</v>
      </c>
      <c r="E948" t="s">
        <v>9</v>
      </c>
      <c r="F948" t="s">
        <v>27</v>
      </c>
      <c r="G948" t="s">
        <v>7</v>
      </c>
      <c r="H948" t="s">
        <v>88</v>
      </c>
      <c r="I948">
        <v>6</v>
      </c>
      <c r="J948" t="s">
        <v>747</v>
      </c>
      <c r="K948" t="s">
        <v>2348</v>
      </c>
      <c r="L948" t="str">
        <f t="shared" si="38"/>
        <v>2049-21FLFTM G2SD0028</v>
      </c>
      <c r="M948" t="s">
        <v>1232</v>
      </c>
      <c r="N948">
        <v>26.947084</v>
      </c>
      <c r="O948">
        <v>-82.346328</v>
      </c>
      <c r="P948">
        <v>0</v>
      </c>
      <c r="Q948" t="s">
        <v>2613</v>
      </c>
      <c r="R948" t="s">
        <v>2692</v>
      </c>
    </row>
    <row r="949" spans="1:18" x14ac:dyDescent="0.25">
      <c r="A949" t="s">
        <v>717</v>
      </c>
      <c r="B949" t="s">
        <v>718</v>
      </c>
      <c r="C949" t="s">
        <v>1593</v>
      </c>
      <c r="D949" s="53" t="s">
        <v>752</v>
      </c>
      <c r="E949" t="s">
        <v>9</v>
      </c>
      <c r="F949" t="s">
        <v>27</v>
      </c>
      <c r="G949" t="s">
        <v>7</v>
      </c>
      <c r="H949" t="s">
        <v>74</v>
      </c>
      <c r="I949">
        <v>6</v>
      </c>
      <c r="J949" t="s">
        <v>753</v>
      </c>
      <c r="K949" t="s">
        <v>2349</v>
      </c>
      <c r="L949" t="str">
        <f t="shared" si="38"/>
        <v>1976C-21FLFTM G3SD0161</v>
      </c>
      <c r="M949" t="s">
        <v>1232</v>
      </c>
      <c r="N949">
        <v>27.039397307000002</v>
      </c>
      <c r="O949">
        <v>-82.244778100000005</v>
      </c>
      <c r="P949">
        <v>0</v>
      </c>
      <c r="Q949" t="s">
        <v>2613</v>
      </c>
      <c r="R949" t="s">
        <v>2689</v>
      </c>
    </row>
    <row r="950" spans="1:18" x14ac:dyDescent="0.25">
      <c r="A950" t="s">
        <v>717</v>
      </c>
      <c r="B950" t="s">
        <v>718</v>
      </c>
      <c r="C950" t="s">
        <v>1593</v>
      </c>
      <c r="D950" s="53" t="s">
        <v>752</v>
      </c>
      <c r="E950" t="s">
        <v>9</v>
      </c>
      <c r="F950" t="s">
        <v>27</v>
      </c>
      <c r="G950" t="s">
        <v>7</v>
      </c>
      <c r="H950" t="s">
        <v>97</v>
      </c>
      <c r="I950">
        <v>6</v>
      </c>
      <c r="J950" t="s">
        <v>753</v>
      </c>
      <c r="K950" t="s">
        <v>2349</v>
      </c>
      <c r="L950" t="str">
        <f t="shared" si="38"/>
        <v>1976C-21FLFTM G3SD0161</v>
      </c>
      <c r="M950" t="s">
        <v>1232</v>
      </c>
      <c r="N950">
        <v>27.039397307000002</v>
      </c>
      <c r="O950">
        <v>-82.244778100000005</v>
      </c>
      <c r="P950">
        <v>0</v>
      </c>
      <c r="Q950" t="s">
        <v>2613</v>
      </c>
      <c r="R950" t="s">
        <v>2689</v>
      </c>
    </row>
    <row r="951" spans="1:18" x14ac:dyDescent="0.25">
      <c r="A951" t="s">
        <v>717</v>
      </c>
      <c r="B951" t="s">
        <v>718</v>
      </c>
      <c r="C951" t="s">
        <v>1593</v>
      </c>
      <c r="D951" s="53" t="s">
        <v>752</v>
      </c>
      <c r="E951" t="s">
        <v>9</v>
      </c>
      <c r="F951" t="s">
        <v>27</v>
      </c>
      <c r="G951" t="s">
        <v>7</v>
      </c>
      <c r="H951" t="s">
        <v>92</v>
      </c>
      <c r="I951">
        <v>6</v>
      </c>
      <c r="J951" t="s">
        <v>753</v>
      </c>
      <c r="K951" t="s">
        <v>2349</v>
      </c>
      <c r="L951" t="str">
        <f t="shared" si="38"/>
        <v>1976C-21FLFTM G3SD0161</v>
      </c>
      <c r="M951" t="s">
        <v>1232</v>
      </c>
      <c r="N951">
        <v>27.039397307000002</v>
      </c>
      <c r="O951">
        <v>-82.244778100000005</v>
      </c>
      <c r="P951">
        <v>0</v>
      </c>
      <c r="Q951" t="s">
        <v>2613</v>
      </c>
      <c r="R951" t="s">
        <v>2689</v>
      </c>
    </row>
    <row r="952" spans="1:18" x14ac:dyDescent="0.25">
      <c r="A952" t="s">
        <v>717</v>
      </c>
      <c r="B952" t="s">
        <v>718</v>
      </c>
      <c r="C952" t="s">
        <v>1594</v>
      </c>
      <c r="D952" s="53" t="s">
        <v>754</v>
      </c>
      <c r="E952" t="s">
        <v>9</v>
      </c>
      <c r="F952" t="s">
        <v>27</v>
      </c>
      <c r="G952" t="s">
        <v>7</v>
      </c>
      <c r="H952" t="s">
        <v>358</v>
      </c>
      <c r="I952">
        <v>6</v>
      </c>
      <c r="J952" t="s">
        <v>755</v>
      </c>
      <c r="K952" t="s">
        <v>2350</v>
      </c>
      <c r="L952" t="str">
        <f t="shared" ref="L952:L957" si="39">_xlfn.CONCAT(D952:E952,J952)</f>
        <v>2009B-21FLFTM G3SD0066</v>
      </c>
      <c r="M952" t="s">
        <v>1232</v>
      </c>
      <c r="N952">
        <v>27.117570000000001</v>
      </c>
      <c r="O952">
        <v>-82.432693999999998</v>
      </c>
      <c r="P952">
        <v>0</v>
      </c>
      <c r="Q952" t="s">
        <v>2614</v>
      </c>
      <c r="R952" t="s">
        <v>2689</v>
      </c>
    </row>
    <row r="953" spans="1:18" x14ac:dyDescent="0.25">
      <c r="A953" t="s">
        <v>717</v>
      </c>
      <c r="B953" t="s">
        <v>718</v>
      </c>
      <c r="C953" t="s">
        <v>1594</v>
      </c>
      <c r="D953" s="53" t="s">
        <v>754</v>
      </c>
      <c r="E953" t="s">
        <v>9</v>
      </c>
      <c r="F953" t="s">
        <v>27</v>
      </c>
      <c r="G953" t="s">
        <v>7</v>
      </c>
      <c r="H953" t="s">
        <v>359</v>
      </c>
      <c r="I953">
        <v>6</v>
      </c>
      <c r="J953" t="s">
        <v>755</v>
      </c>
      <c r="K953" t="s">
        <v>2350</v>
      </c>
      <c r="L953" t="str">
        <f t="shared" si="39"/>
        <v>2009B-21FLFTM G3SD0066</v>
      </c>
      <c r="M953" t="s">
        <v>1232</v>
      </c>
      <c r="N953">
        <v>27.117570000000001</v>
      </c>
      <c r="O953">
        <v>-82.432693999999998</v>
      </c>
      <c r="P953">
        <v>0</v>
      </c>
      <c r="Q953" t="s">
        <v>2614</v>
      </c>
      <c r="R953" t="s">
        <v>2689</v>
      </c>
    </row>
    <row r="954" spans="1:18" x14ac:dyDescent="0.25">
      <c r="A954" t="s">
        <v>717</v>
      </c>
      <c r="B954" t="s">
        <v>718</v>
      </c>
      <c r="C954" t="s">
        <v>1594</v>
      </c>
      <c r="D954" s="53" t="s">
        <v>754</v>
      </c>
      <c r="E954" t="s">
        <v>9</v>
      </c>
      <c r="F954" t="s">
        <v>27</v>
      </c>
      <c r="G954" t="s">
        <v>7</v>
      </c>
      <c r="H954" t="s">
        <v>2842</v>
      </c>
      <c r="I954">
        <v>6</v>
      </c>
      <c r="J954" t="s">
        <v>755</v>
      </c>
      <c r="K954" t="s">
        <v>2350</v>
      </c>
      <c r="L954" t="str">
        <f t="shared" si="39"/>
        <v>2009B-21FLFTM G3SD0066</v>
      </c>
      <c r="M954" t="s">
        <v>1232</v>
      </c>
      <c r="N954">
        <v>27.117570000000001</v>
      </c>
      <c r="O954">
        <v>-82.432693999999998</v>
      </c>
      <c r="P954">
        <v>0</v>
      </c>
      <c r="Q954" t="s">
        <v>2614</v>
      </c>
      <c r="R954" t="s">
        <v>2689</v>
      </c>
    </row>
    <row r="955" spans="1:18" x14ac:dyDescent="0.25">
      <c r="A955" t="s">
        <v>717</v>
      </c>
      <c r="B955" t="s">
        <v>718</v>
      </c>
      <c r="C955" t="s">
        <v>1594</v>
      </c>
      <c r="D955" s="53" t="s">
        <v>754</v>
      </c>
      <c r="E955" t="s">
        <v>9</v>
      </c>
      <c r="F955" t="s">
        <v>27</v>
      </c>
      <c r="G955" t="s">
        <v>7</v>
      </c>
      <c r="H955" t="s">
        <v>87</v>
      </c>
      <c r="I955">
        <v>6</v>
      </c>
      <c r="J955" t="s">
        <v>755</v>
      </c>
      <c r="K955" t="s">
        <v>2350</v>
      </c>
      <c r="L955" t="str">
        <f t="shared" si="39"/>
        <v>2009B-21FLFTM G3SD0066</v>
      </c>
      <c r="M955" t="s">
        <v>1232</v>
      </c>
      <c r="N955">
        <v>27.117570000000001</v>
      </c>
      <c r="O955">
        <v>-82.432693999999998</v>
      </c>
      <c r="P955">
        <v>0</v>
      </c>
      <c r="Q955" t="s">
        <v>2614</v>
      </c>
      <c r="R955" t="s">
        <v>2689</v>
      </c>
    </row>
    <row r="956" spans="1:18" x14ac:dyDescent="0.25">
      <c r="A956" t="s">
        <v>717</v>
      </c>
      <c r="B956" t="s">
        <v>718</v>
      </c>
      <c r="C956" t="s">
        <v>1594</v>
      </c>
      <c r="D956" s="53" t="s">
        <v>754</v>
      </c>
      <c r="E956" t="s">
        <v>9</v>
      </c>
      <c r="F956" t="s">
        <v>27</v>
      </c>
      <c r="G956" t="s">
        <v>7</v>
      </c>
      <c r="H956" t="s">
        <v>88</v>
      </c>
      <c r="I956">
        <v>6</v>
      </c>
      <c r="J956" t="s">
        <v>755</v>
      </c>
      <c r="K956" t="s">
        <v>2350</v>
      </c>
      <c r="L956" t="str">
        <f t="shared" si="39"/>
        <v>2009B-21FLFTM G3SD0066</v>
      </c>
      <c r="M956" t="s">
        <v>1232</v>
      </c>
      <c r="N956">
        <v>27.117570000000001</v>
      </c>
      <c r="O956">
        <v>-82.432693999999998</v>
      </c>
      <c r="P956">
        <v>0</v>
      </c>
      <c r="Q956" t="s">
        <v>2614</v>
      </c>
      <c r="R956" t="s">
        <v>2689</v>
      </c>
    </row>
    <row r="957" spans="1:18" x14ac:dyDescent="0.25">
      <c r="A957" t="s">
        <v>717</v>
      </c>
      <c r="B957" t="s">
        <v>718</v>
      </c>
      <c r="C957" t="s">
        <v>1594</v>
      </c>
      <c r="D957" s="53" t="s">
        <v>754</v>
      </c>
      <c r="E957" t="s">
        <v>9</v>
      </c>
      <c r="F957" t="s">
        <v>27</v>
      </c>
      <c r="G957" t="s">
        <v>7</v>
      </c>
      <c r="H957" t="s">
        <v>86</v>
      </c>
      <c r="I957">
        <v>6</v>
      </c>
      <c r="J957" t="s">
        <v>755</v>
      </c>
      <c r="K957" t="s">
        <v>2350</v>
      </c>
      <c r="L957" t="str">
        <f t="shared" si="39"/>
        <v>2009B-21FLFTM G3SD0066</v>
      </c>
      <c r="M957" t="s">
        <v>1232</v>
      </c>
      <c r="N957">
        <v>27.117570000000001</v>
      </c>
      <c r="O957">
        <v>-82.432693999999998</v>
      </c>
      <c r="P957">
        <v>0</v>
      </c>
      <c r="Q957" t="s">
        <v>2614</v>
      </c>
      <c r="R957" t="s">
        <v>2689</v>
      </c>
    </row>
    <row r="958" spans="1:18" x14ac:dyDescent="0.25">
      <c r="A958" t="s">
        <v>717</v>
      </c>
      <c r="B958" t="s">
        <v>718</v>
      </c>
      <c r="C958" t="s">
        <v>1594</v>
      </c>
      <c r="D958" s="53" t="s">
        <v>754</v>
      </c>
      <c r="E958" t="s">
        <v>9</v>
      </c>
      <c r="F958" t="s">
        <v>27</v>
      </c>
      <c r="G958" t="s">
        <v>7</v>
      </c>
      <c r="H958" t="s">
        <v>74</v>
      </c>
      <c r="I958">
        <v>6</v>
      </c>
      <c r="J958" t="s">
        <v>755</v>
      </c>
      <c r="K958" t="s">
        <v>2350</v>
      </c>
      <c r="L958" t="str">
        <f t="shared" si="38"/>
        <v>2009B-21FLFTM G3SD0066</v>
      </c>
      <c r="M958" t="s">
        <v>1232</v>
      </c>
      <c r="N958">
        <v>27.117570000000001</v>
      </c>
      <c r="O958">
        <v>-82.432693999999998</v>
      </c>
      <c r="P958">
        <v>0</v>
      </c>
      <c r="Q958" t="s">
        <v>2614</v>
      </c>
      <c r="R958" t="s">
        <v>2689</v>
      </c>
    </row>
    <row r="959" spans="1:18" x14ac:dyDescent="0.25">
      <c r="A959" t="s">
        <v>717</v>
      </c>
      <c r="B959" t="s">
        <v>718</v>
      </c>
      <c r="C959" t="s">
        <v>1594</v>
      </c>
      <c r="D959" s="53" t="s">
        <v>754</v>
      </c>
      <c r="E959" t="s">
        <v>9</v>
      </c>
      <c r="F959" t="s">
        <v>27</v>
      </c>
      <c r="G959" t="s">
        <v>7</v>
      </c>
      <c r="H959" t="s">
        <v>91</v>
      </c>
      <c r="I959">
        <v>6</v>
      </c>
      <c r="J959" t="s">
        <v>755</v>
      </c>
      <c r="K959" t="s">
        <v>2350</v>
      </c>
      <c r="L959" t="str">
        <f t="shared" si="38"/>
        <v>2009B-21FLFTM G3SD0066</v>
      </c>
      <c r="M959" t="s">
        <v>1232</v>
      </c>
      <c r="N959">
        <v>27.117570000000001</v>
      </c>
      <c r="O959">
        <v>-82.432693999999998</v>
      </c>
      <c r="P959">
        <v>0</v>
      </c>
      <c r="Q959" t="s">
        <v>2614</v>
      </c>
      <c r="R959" t="s">
        <v>2689</v>
      </c>
    </row>
    <row r="960" spans="1:18" x14ac:dyDescent="0.25">
      <c r="A960" t="s">
        <v>717</v>
      </c>
      <c r="B960" t="s">
        <v>718</v>
      </c>
      <c r="C960" t="s">
        <v>1594</v>
      </c>
      <c r="D960" s="53" t="s">
        <v>754</v>
      </c>
      <c r="E960" t="s">
        <v>9</v>
      </c>
      <c r="F960" t="s">
        <v>27</v>
      </c>
      <c r="G960" t="s">
        <v>7</v>
      </c>
      <c r="H960" t="s">
        <v>97</v>
      </c>
      <c r="I960">
        <v>6</v>
      </c>
      <c r="J960" t="s">
        <v>755</v>
      </c>
      <c r="K960" t="s">
        <v>2350</v>
      </c>
      <c r="L960" t="str">
        <f t="shared" si="38"/>
        <v>2009B-21FLFTM G3SD0066</v>
      </c>
      <c r="M960" t="s">
        <v>1232</v>
      </c>
      <c r="N960">
        <v>27.117570000000001</v>
      </c>
      <c r="O960">
        <v>-82.432693999999998</v>
      </c>
      <c r="P960">
        <v>0</v>
      </c>
      <c r="Q960" t="s">
        <v>2614</v>
      </c>
      <c r="R960" t="s">
        <v>2689</v>
      </c>
    </row>
    <row r="961" spans="1:18" x14ac:dyDescent="0.25">
      <c r="A961" t="s">
        <v>717</v>
      </c>
      <c r="B961" t="s">
        <v>718</v>
      </c>
      <c r="C961" t="s">
        <v>1594</v>
      </c>
      <c r="D961" s="53" t="s">
        <v>754</v>
      </c>
      <c r="E961" t="s">
        <v>9</v>
      </c>
      <c r="F961" t="s">
        <v>27</v>
      </c>
      <c r="G961" t="s">
        <v>7</v>
      </c>
      <c r="H961" t="s">
        <v>92</v>
      </c>
      <c r="I961">
        <v>6</v>
      </c>
      <c r="J961" t="s">
        <v>755</v>
      </c>
      <c r="K961" t="s">
        <v>2350</v>
      </c>
      <c r="L961" t="str">
        <f t="shared" si="38"/>
        <v>2009B-21FLFTM G3SD0066</v>
      </c>
      <c r="M961" t="s">
        <v>1232</v>
      </c>
      <c r="N961">
        <v>27.117570000000001</v>
      </c>
      <c r="O961">
        <v>-82.432693999999998</v>
      </c>
      <c r="P961">
        <v>0</v>
      </c>
      <c r="Q961" t="s">
        <v>2614</v>
      </c>
      <c r="R961" t="s">
        <v>2689</v>
      </c>
    </row>
    <row r="962" spans="1:18" x14ac:dyDescent="0.25">
      <c r="A962" t="s">
        <v>717</v>
      </c>
      <c r="B962" t="s">
        <v>718</v>
      </c>
      <c r="C962" t="s">
        <v>1595</v>
      </c>
      <c r="D962" s="53" t="s">
        <v>782</v>
      </c>
      <c r="E962" t="s">
        <v>9</v>
      </c>
      <c r="F962" t="s">
        <v>107</v>
      </c>
      <c r="G962" t="s">
        <v>770</v>
      </c>
      <c r="H962" t="s">
        <v>92</v>
      </c>
      <c r="I962">
        <v>6</v>
      </c>
      <c r="J962" t="s">
        <v>783</v>
      </c>
      <c r="K962" t="s">
        <v>2351</v>
      </c>
      <c r="L962" t="str">
        <f t="shared" ref="L962:L968" si="40">_xlfn.CONCAT(D962:E962,J962)</f>
        <v>2041B-21FLFTM G3SD0204</v>
      </c>
      <c r="M962" t="s">
        <v>1233</v>
      </c>
      <c r="N962">
        <v>26.982669987000001</v>
      </c>
      <c r="O962">
        <v>-81.933080000000004</v>
      </c>
      <c r="P962">
        <v>0</v>
      </c>
      <c r="Q962" t="s">
        <v>2613</v>
      </c>
      <c r="R962" t="s">
        <v>2689</v>
      </c>
    </row>
    <row r="963" spans="1:18" x14ac:dyDescent="0.25">
      <c r="A963" t="s">
        <v>717</v>
      </c>
      <c r="B963" t="s">
        <v>718</v>
      </c>
      <c r="C963" t="s">
        <v>1595</v>
      </c>
      <c r="D963" s="53" t="s">
        <v>782</v>
      </c>
      <c r="E963" t="s">
        <v>9</v>
      </c>
      <c r="F963" t="s">
        <v>107</v>
      </c>
      <c r="G963" t="s">
        <v>770</v>
      </c>
      <c r="H963" t="s">
        <v>358</v>
      </c>
      <c r="I963">
        <v>6</v>
      </c>
      <c r="J963" t="s">
        <v>783</v>
      </c>
      <c r="K963" t="s">
        <v>2351</v>
      </c>
      <c r="L963" t="str">
        <f t="shared" si="40"/>
        <v>2041B-21FLFTM G3SD0204</v>
      </c>
      <c r="M963" t="s">
        <v>1233</v>
      </c>
      <c r="N963">
        <v>26.982669987000001</v>
      </c>
      <c r="O963">
        <v>-81.933080000000004</v>
      </c>
      <c r="P963">
        <v>0</v>
      </c>
      <c r="Q963" t="s">
        <v>2613</v>
      </c>
      <c r="R963" t="s">
        <v>2689</v>
      </c>
    </row>
    <row r="964" spans="1:18" x14ac:dyDescent="0.25">
      <c r="A964" t="s">
        <v>717</v>
      </c>
      <c r="B964" t="s">
        <v>718</v>
      </c>
      <c r="C964" t="s">
        <v>1595</v>
      </c>
      <c r="D964" s="53" t="s">
        <v>782</v>
      </c>
      <c r="E964" t="s">
        <v>9</v>
      </c>
      <c r="F964" t="s">
        <v>107</v>
      </c>
      <c r="G964" t="s">
        <v>770</v>
      </c>
      <c r="H964" t="s">
        <v>359</v>
      </c>
      <c r="I964">
        <v>6</v>
      </c>
      <c r="J964" t="s">
        <v>783</v>
      </c>
      <c r="K964" t="s">
        <v>2351</v>
      </c>
      <c r="L964" t="str">
        <f t="shared" si="40"/>
        <v>2041B-21FLFTM G3SD0204</v>
      </c>
      <c r="M964" t="s">
        <v>1233</v>
      </c>
      <c r="N964">
        <v>26.982669987000001</v>
      </c>
      <c r="O964">
        <v>-81.933080000000004</v>
      </c>
      <c r="P964">
        <v>0</v>
      </c>
      <c r="Q964" t="s">
        <v>2613</v>
      </c>
      <c r="R964" t="s">
        <v>2689</v>
      </c>
    </row>
    <row r="965" spans="1:18" x14ac:dyDescent="0.25">
      <c r="A965" t="s">
        <v>717</v>
      </c>
      <c r="B965" t="s">
        <v>718</v>
      </c>
      <c r="C965" t="s">
        <v>1595</v>
      </c>
      <c r="D965" s="53" t="s">
        <v>782</v>
      </c>
      <c r="E965" t="s">
        <v>9</v>
      </c>
      <c r="F965" t="s">
        <v>107</v>
      </c>
      <c r="G965" t="s">
        <v>770</v>
      </c>
      <c r="H965" t="s">
        <v>2842</v>
      </c>
      <c r="I965">
        <v>6</v>
      </c>
      <c r="J965" t="s">
        <v>783</v>
      </c>
      <c r="K965" t="s">
        <v>2351</v>
      </c>
      <c r="L965" t="str">
        <f t="shared" si="40"/>
        <v>2041B-21FLFTM G3SD0204</v>
      </c>
      <c r="M965" t="s">
        <v>1233</v>
      </c>
      <c r="N965">
        <v>26.982669987000001</v>
      </c>
      <c r="O965">
        <v>-81.933080000000004</v>
      </c>
      <c r="P965">
        <v>0</v>
      </c>
      <c r="Q965" t="s">
        <v>2613</v>
      </c>
      <c r="R965" t="s">
        <v>2689</v>
      </c>
    </row>
    <row r="966" spans="1:18" x14ac:dyDescent="0.25">
      <c r="A966" t="s">
        <v>717</v>
      </c>
      <c r="B966" t="s">
        <v>718</v>
      </c>
      <c r="C966" t="s">
        <v>1595</v>
      </c>
      <c r="D966" s="53" t="s">
        <v>782</v>
      </c>
      <c r="E966" t="s">
        <v>9</v>
      </c>
      <c r="F966" t="s">
        <v>107</v>
      </c>
      <c r="G966" t="s">
        <v>770</v>
      </c>
      <c r="H966" t="s">
        <v>87</v>
      </c>
      <c r="I966">
        <v>6</v>
      </c>
      <c r="J966" t="s">
        <v>783</v>
      </c>
      <c r="K966" t="s">
        <v>2351</v>
      </c>
      <c r="L966" t="str">
        <f t="shared" si="40"/>
        <v>2041B-21FLFTM G3SD0204</v>
      </c>
      <c r="M966" t="s">
        <v>1233</v>
      </c>
      <c r="N966">
        <v>26.982669987000001</v>
      </c>
      <c r="O966">
        <v>-81.933080000000004</v>
      </c>
      <c r="P966">
        <v>0</v>
      </c>
      <c r="Q966" t="s">
        <v>2613</v>
      </c>
      <c r="R966" t="s">
        <v>2689</v>
      </c>
    </row>
    <row r="967" spans="1:18" x14ac:dyDescent="0.25">
      <c r="A967" t="s">
        <v>717</v>
      </c>
      <c r="B967" t="s">
        <v>718</v>
      </c>
      <c r="C967" t="s">
        <v>1595</v>
      </c>
      <c r="D967" s="53" t="s">
        <v>782</v>
      </c>
      <c r="E967" t="s">
        <v>9</v>
      </c>
      <c r="F967" t="s">
        <v>107</v>
      </c>
      <c r="G967" t="s">
        <v>770</v>
      </c>
      <c r="H967" t="s">
        <v>88</v>
      </c>
      <c r="I967">
        <v>6</v>
      </c>
      <c r="J967" t="s">
        <v>783</v>
      </c>
      <c r="K967" t="s">
        <v>2351</v>
      </c>
      <c r="L967" t="str">
        <f t="shared" si="40"/>
        <v>2041B-21FLFTM G3SD0204</v>
      </c>
      <c r="M967" t="s">
        <v>1233</v>
      </c>
      <c r="N967">
        <v>26.982669987000001</v>
      </c>
      <c r="O967">
        <v>-81.933080000000004</v>
      </c>
      <c r="P967">
        <v>0</v>
      </c>
      <c r="Q967" t="s">
        <v>2613</v>
      </c>
      <c r="R967" t="s">
        <v>2689</v>
      </c>
    </row>
    <row r="968" spans="1:18" x14ac:dyDescent="0.25">
      <c r="A968" t="s">
        <v>717</v>
      </c>
      <c r="B968" t="s">
        <v>718</v>
      </c>
      <c r="C968" t="s">
        <v>1595</v>
      </c>
      <c r="D968" s="53" t="s">
        <v>782</v>
      </c>
      <c r="E968" t="s">
        <v>9</v>
      </c>
      <c r="F968" t="s">
        <v>107</v>
      </c>
      <c r="G968" t="s">
        <v>770</v>
      </c>
      <c r="H968" t="s">
        <v>86</v>
      </c>
      <c r="I968">
        <v>6</v>
      </c>
      <c r="J968" t="s">
        <v>783</v>
      </c>
      <c r="K968" t="s">
        <v>2351</v>
      </c>
      <c r="L968" t="str">
        <f t="shared" si="40"/>
        <v>2041B-21FLFTM G3SD0204</v>
      </c>
      <c r="M968" t="s">
        <v>1233</v>
      </c>
      <c r="N968">
        <v>26.982669987000001</v>
      </c>
      <c r="O968">
        <v>-81.933080000000004</v>
      </c>
      <c r="P968">
        <v>0</v>
      </c>
      <c r="Q968" t="s">
        <v>2613</v>
      </c>
      <c r="R968" t="s">
        <v>2689</v>
      </c>
    </row>
    <row r="969" spans="1:18" x14ac:dyDescent="0.25">
      <c r="A969" t="s">
        <v>717</v>
      </c>
      <c r="B969" t="s">
        <v>718</v>
      </c>
      <c r="C969" t="s">
        <v>1595</v>
      </c>
      <c r="D969" s="53" t="s">
        <v>782</v>
      </c>
      <c r="E969" t="s">
        <v>9</v>
      </c>
      <c r="F969" t="s">
        <v>107</v>
      </c>
      <c r="G969" t="s">
        <v>770</v>
      </c>
      <c r="H969" t="s">
        <v>73</v>
      </c>
      <c r="I969">
        <v>6</v>
      </c>
      <c r="J969" t="s">
        <v>783</v>
      </c>
      <c r="K969" t="s">
        <v>2351</v>
      </c>
      <c r="L969" t="str">
        <f t="shared" si="38"/>
        <v>2041B-21FLFTM G3SD0204</v>
      </c>
      <c r="M969" t="s">
        <v>1233</v>
      </c>
      <c r="N969">
        <v>26.982669987000001</v>
      </c>
      <c r="O969">
        <v>-81.933080000000004</v>
      </c>
      <c r="P969">
        <v>0</v>
      </c>
      <c r="Q969" t="s">
        <v>2613</v>
      </c>
      <c r="R969" t="s">
        <v>2689</v>
      </c>
    </row>
    <row r="970" spans="1:18" x14ac:dyDescent="0.25">
      <c r="A970" t="s">
        <v>717</v>
      </c>
      <c r="B970" t="s">
        <v>718</v>
      </c>
      <c r="C970" t="s">
        <v>1595</v>
      </c>
      <c r="D970" s="53" t="s">
        <v>782</v>
      </c>
      <c r="E970" t="s">
        <v>9</v>
      </c>
      <c r="F970" t="s">
        <v>107</v>
      </c>
      <c r="G970" t="s">
        <v>770</v>
      </c>
      <c r="H970" t="s">
        <v>85</v>
      </c>
      <c r="I970">
        <v>6</v>
      </c>
      <c r="J970" t="s">
        <v>783</v>
      </c>
      <c r="K970" t="s">
        <v>2351</v>
      </c>
      <c r="L970" t="str">
        <f t="shared" si="38"/>
        <v>2041B-21FLFTM G3SD0204</v>
      </c>
      <c r="M970" t="s">
        <v>1233</v>
      </c>
      <c r="N970">
        <v>26.982669987000001</v>
      </c>
      <c r="O970">
        <v>-81.933080000000004</v>
      </c>
      <c r="P970">
        <v>0</v>
      </c>
      <c r="Q970" t="s">
        <v>2613</v>
      </c>
      <c r="R970" t="s">
        <v>2689</v>
      </c>
    </row>
    <row r="971" spans="1:18" x14ac:dyDescent="0.25">
      <c r="A971" t="s">
        <v>717</v>
      </c>
      <c r="B971" t="s">
        <v>718</v>
      </c>
      <c r="C971" t="s">
        <v>1596</v>
      </c>
      <c r="D971" s="53" t="s">
        <v>769</v>
      </c>
      <c r="E971" t="s">
        <v>9</v>
      </c>
      <c r="F971" t="s">
        <v>107</v>
      </c>
      <c r="G971" t="s">
        <v>770</v>
      </c>
      <c r="H971" t="s">
        <v>73</v>
      </c>
      <c r="I971">
        <v>6</v>
      </c>
      <c r="J971" t="s">
        <v>771</v>
      </c>
      <c r="K971" t="s">
        <v>2352</v>
      </c>
      <c r="L971" t="str">
        <f t="shared" si="38"/>
        <v>1981-21FLFTM G3SD0107</v>
      </c>
      <c r="M971" t="s">
        <v>1232</v>
      </c>
      <c r="N971">
        <v>27.219169999999998</v>
      </c>
      <c r="O971">
        <v>-82.324015000000003</v>
      </c>
      <c r="P971">
        <v>0</v>
      </c>
      <c r="Q971" t="s">
        <v>2613</v>
      </c>
      <c r="R971" t="s">
        <v>2689</v>
      </c>
    </row>
    <row r="972" spans="1:18" x14ac:dyDescent="0.25">
      <c r="A972" t="s">
        <v>717</v>
      </c>
      <c r="B972" t="s">
        <v>718</v>
      </c>
      <c r="C972" t="s">
        <v>1596</v>
      </c>
      <c r="D972" s="53" t="s">
        <v>769</v>
      </c>
      <c r="E972" t="s">
        <v>9</v>
      </c>
      <c r="F972" t="s">
        <v>107</v>
      </c>
      <c r="G972" t="s">
        <v>770</v>
      </c>
      <c r="H972" t="s">
        <v>85</v>
      </c>
      <c r="I972">
        <v>6</v>
      </c>
      <c r="J972" t="s">
        <v>771</v>
      </c>
      <c r="K972" t="s">
        <v>2352</v>
      </c>
      <c r="L972" t="str">
        <f t="shared" si="38"/>
        <v>1981-21FLFTM G3SD0107</v>
      </c>
      <c r="M972" t="s">
        <v>1232</v>
      </c>
      <c r="N972">
        <v>27.219169999999998</v>
      </c>
      <c r="O972">
        <v>-82.324015000000003</v>
      </c>
      <c r="P972">
        <v>0</v>
      </c>
      <c r="Q972" t="s">
        <v>2613</v>
      </c>
      <c r="R972" t="s">
        <v>2689</v>
      </c>
    </row>
    <row r="973" spans="1:18" x14ac:dyDescent="0.25">
      <c r="A973" t="s">
        <v>717</v>
      </c>
      <c r="B973" t="s">
        <v>81</v>
      </c>
      <c r="C973" t="s">
        <v>1597</v>
      </c>
      <c r="D973" s="53" t="s">
        <v>772</v>
      </c>
      <c r="E973" t="s">
        <v>9</v>
      </c>
      <c r="F973" t="s">
        <v>107</v>
      </c>
      <c r="G973" t="s">
        <v>11</v>
      </c>
      <c r="H973" t="s">
        <v>85</v>
      </c>
      <c r="I973">
        <v>6</v>
      </c>
      <c r="J973" t="s">
        <v>773</v>
      </c>
      <c r="K973" t="s">
        <v>2353</v>
      </c>
      <c r="L973" t="str">
        <f t="shared" si="38"/>
        <v>1813G-21FLFTM G4SD0169</v>
      </c>
      <c r="M973" t="s">
        <v>1225</v>
      </c>
      <c r="N973">
        <v>27.560833330000001</v>
      </c>
      <c r="O973">
        <v>-81.475555</v>
      </c>
      <c r="P973">
        <v>0</v>
      </c>
      <c r="Q973" t="s">
        <v>2613</v>
      </c>
      <c r="R973" t="s">
        <v>2690</v>
      </c>
    </row>
    <row r="974" spans="1:18" x14ac:dyDescent="0.25">
      <c r="A974" t="s">
        <v>717</v>
      </c>
      <c r="B974" t="s">
        <v>81</v>
      </c>
      <c r="C974" t="s">
        <v>1598</v>
      </c>
      <c r="D974" s="53" t="s">
        <v>774</v>
      </c>
      <c r="E974" t="s">
        <v>9</v>
      </c>
      <c r="F974" t="s">
        <v>107</v>
      </c>
      <c r="G974" t="s">
        <v>11</v>
      </c>
      <c r="H974" t="s">
        <v>85</v>
      </c>
      <c r="I974">
        <v>6</v>
      </c>
      <c r="J974" t="s">
        <v>775</v>
      </c>
      <c r="K974" t="s">
        <v>2354</v>
      </c>
      <c r="L974" t="str">
        <f t="shared" si="38"/>
        <v>1813L-21FLFTM G4SD0179</v>
      </c>
      <c r="M974" t="s">
        <v>1225</v>
      </c>
      <c r="N974">
        <v>27.563719986999999</v>
      </c>
      <c r="O974">
        <v>-81.506230000000002</v>
      </c>
      <c r="P974">
        <v>0</v>
      </c>
      <c r="Q974" t="s">
        <v>2613</v>
      </c>
      <c r="R974" t="s">
        <v>2690</v>
      </c>
    </row>
    <row r="975" spans="1:18" x14ac:dyDescent="0.25">
      <c r="A975" t="s">
        <v>717</v>
      </c>
      <c r="B975" t="s">
        <v>81</v>
      </c>
      <c r="C975" t="s">
        <v>1599</v>
      </c>
      <c r="D975" s="53" t="s">
        <v>776</v>
      </c>
      <c r="E975" t="s">
        <v>9</v>
      </c>
      <c r="F975" t="s">
        <v>107</v>
      </c>
      <c r="G975" t="s">
        <v>11</v>
      </c>
      <c r="H975" t="s">
        <v>85</v>
      </c>
      <c r="I975">
        <v>6</v>
      </c>
      <c r="J975" t="s">
        <v>777</v>
      </c>
      <c r="K975" t="s">
        <v>2355</v>
      </c>
      <c r="L975" t="str">
        <f t="shared" si="38"/>
        <v>1932M-21FLFTM G4SD0157</v>
      </c>
      <c r="M975" t="s">
        <v>1225</v>
      </c>
      <c r="N975">
        <v>27.314490000999999</v>
      </c>
      <c r="O975">
        <v>-81.357434999999995</v>
      </c>
      <c r="P975">
        <v>0</v>
      </c>
      <c r="Q975" t="s">
        <v>2614</v>
      </c>
      <c r="R975" t="s">
        <v>2690</v>
      </c>
    </row>
    <row r="976" spans="1:18" x14ac:dyDescent="0.25">
      <c r="A976" t="s">
        <v>717</v>
      </c>
      <c r="B976" t="s">
        <v>81</v>
      </c>
      <c r="C976" t="s">
        <v>1600</v>
      </c>
      <c r="D976" s="53" t="s">
        <v>778</v>
      </c>
      <c r="E976" t="s">
        <v>9</v>
      </c>
      <c r="F976" t="s">
        <v>107</v>
      </c>
      <c r="G976" t="s">
        <v>11</v>
      </c>
      <c r="H976" t="s">
        <v>85</v>
      </c>
      <c r="I976">
        <v>6</v>
      </c>
      <c r="J976" t="s">
        <v>779</v>
      </c>
      <c r="K976" t="s">
        <v>2356</v>
      </c>
      <c r="L976" t="str">
        <f t="shared" si="38"/>
        <v>1938A-21FLFTM G4SD0186</v>
      </c>
      <c r="M976" t="s">
        <v>1225</v>
      </c>
      <c r="N976">
        <v>27.299124977000002</v>
      </c>
      <c r="O976">
        <v>-81.402140070000002</v>
      </c>
      <c r="P976">
        <v>0</v>
      </c>
      <c r="Q976" t="s">
        <v>2613</v>
      </c>
      <c r="R976" t="s">
        <v>2690</v>
      </c>
    </row>
    <row r="977" spans="1:18" x14ac:dyDescent="0.25">
      <c r="A977" t="s">
        <v>717</v>
      </c>
      <c r="B977" t="s">
        <v>81</v>
      </c>
      <c r="C977" t="s">
        <v>1601</v>
      </c>
      <c r="D977" s="53" t="s">
        <v>780</v>
      </c>
      <c r="E977" t="s">
        <v>9</v>
      </c>
      <c r="F977" t="s">
        <v>107</v>
      </c>
      <c r="G977" t="s">
        <v>11</v>
      </c>
      <c r="H977" t="s">
        <v>85</v>
      </c>
      <c r="I977">
        <v>6</v>
      </c>
      <c r="J977" t="s">
        <v>781</v>
      </c>
      <c r="K977" t="s">
        <v>2357</v>
      </c>
      <c r="L977" t="str">
        <f t="shared" si="38"/>
        <v>1938F-21FLFTM G4SD0224</v>
      </c>
      <c r="M977" t="s">
        <v>1225</v>
      </c>
      <c r="N977">
        <v>27.346779987000001</v>
      </c>
      <c r="O977">
        <v>-81.395030000000006</v>
      </c>
      <c r="P977">
        <v>0</v>
      </c>
      <c r="Q977" t="s">
        <v>2613</v>
      </c>
      <c r="R977" t="s">
        <v>2690</v>
      </c>
    </row>
    <row r="978" spans="1:18" x14ac:dyDescent="0.25">
      <c r="A978" t="s">
        <v>717</v>
      </c>
      <c r="B978" t="s">
        <v>718</v>
      </c>
      <c r="C978" t="s">
        <v>1380</v>
      </c>
      <c r="D978" s="53" t="s">
        <v>809</v>
      </c>
      <c r="E978" t="s">
        <v>9</v>
      </c>
      <c r="F978" t="s">
        <v>10</v>
      </c>
      <c r="G978" t="s">
        <v>770</v>
      </c>
      <c r="H978" t="s">
        <v>73</v>
      </c>
      <c r="I978">
        <v>6</v>
      </c>
      <c r="J978" t="s">
        <v>810</v>
      </c>
      <c r="K978" t="s">
        <v>2358</v>
      </c>
      <c r="L978" t="str">
        <f t="shared" si="38"/>
        <v>2074-21FLCHCOSC207401</v>
      </c>
      <c r="M978" t="s">
        <v>1233</v>
      </c>
      <c r="N978">
        <v>26.885796987999999</v>
      </c>
      <c r="O978">
        <v>-82.005874000000006</v>
      </c>
      <c r="P978">
        <v>0</v>
      </c>
      <c r="Q978" t="s">
        <v>2614</v>
      </c>
      <c r="R978" t="s">
        <v>2692</v>
      </c>
    </row>
    <row r="979" spans="1:18" x14ac:dyDescent="0.25">
      <c r="A979" t="s">
        <v>717</v>
      </c>
      <c r="B979" t="s">
        <v>718</v>
      </c>
      <c r="C979" t="s">
        <v>1380</v>
      </c>
      <c r="D979" s="53" t="s">
        <v>809</v>
      </c>
      <c r="E979" t="s">
        <v>9</v>
      </c>
      <c r="F979" t="s">
        <v>10</v>
      </c>
      <c r="G979" t="s">
        <v>770</v>
      </c>
      <c r="H979" t="s">
        <v>86</v>
      </c>
      <c r="I979">
        <v>6</v>
      </c>
      <c r="J979" t="s">
        <v>810</v>
      </c>
      <c r="K979" t="s">
        <v>2358</v>
      </c>
      <c r="L979" t="str">
        <f t="shared" si="38"/>
        <v>2074-21FLCHCOSC207401</v>
      </c>
      <c r="M979" t="s">
        <v>1233</v>
      </c>
      <c r="N979">
        <v>26.885796987999999</v>
      </c>
      <c r="O979">
        <v>-82.005874000000006</v>
      </c>
      <c r="P979">
        <v>0</v>
      </c>
      <c r="Q979" t="s">
        <v>2614</v>
      </c>
      <c r="R979" t="s">
        <v>2692</v>
      </c>
    </row>
    <row r="980" spans="1:18" x14ac:dyDescent="0.25">
      <c r="A980" t="s">
        <v>717</v>
      </c>
      <c r="B980" t="s">
        <v>718</v>
      </c>
      <c r="C980" t="s">
        <v>1380</v>
      </c>
      <c r="D980" s="53" t="s">
        <v>809</v>
      </c>
      <c r="E980" t="s">
        <v>9</v>
      </c>
      <c r="F980" t="s">
        <v>10</v>
      </c>
      <c r="G980" t="s">
        <v>770</v>
      </c>
      <c r="H980" t="s">
        <v>87</v>
      </c>
      <c r="I980">
        <v>6</v>
      </c>
      <c r="J980" t="s">
        <v>810</v>
      </c>
      <c r="K980" t="s">
        <v>2358</v>
      </c>
      <c r="L980" t="str">
        <f t="shared" si="38"/>
        <v>2074-21FLCHCOSC207401</v>
      </c>
      <c r="M980" t="s">
        <v>1233</v>
      </c>
      <c r="N980">
        <v>26.885796987999999</v>
      </c>
      <c r="O980">
        <v>-82.005874000000006</v>
      </c>
      <c r="P980">
        <v>0</v>
      </c>
      <c r="Q980" t="s">
        <v>2614</v>
      </c>
      <c r="R980" t="s">
        <v>2692</v>
      </c>
    </row>
    <row r="981" spans="1:18" x14ac:dyDescent="0.25">
      <c r="A981" t="s">
        <v>717</v>
      </c>
      <c r="B981" t="s">
        <v>718</v>
      </c>
      <c r="C981" t="s">
        <v>1380</v>
      </c>
      <c r="D981" s="53" t="s">
        <v>809</v>
      </c>
      <c r="E981" t="s">
        <v>9</v>
      </c>
      <c r="F981" t="s">
        <v>10</v>
      </c>
      <c r="G981" t="s">
        <v>770</v>
      </c>
      <c r="H981" t="s">
        <v>88</v>
      </c>
      <c r="I981">
        <v>6</v>
      </c>
      <c r="J981" t="s">
        <v>810</v>
      </c>
      <c r="K981" t="s">
        <v>2358</v>
      </c>
      <c r="L981" t="str">
        <f t="shared" si="38"/>
        <v>2074-21FLCHCOSC207401</v>
      </c>
      <c r="M981" t="s">
        <v>1233</v>
      </c>
      <c r="N981">
        <v>26.885796987999999</v>
      </c>
      <c r="O981">
        <v>-82.005874000000006</v>
      </c>
      <c r="P981">
        <v>0</v>
      </c>
      <c r="Q981" t="s">
        <v>2614</v>
      </c>
      <c r="R981" t="s">
        <v>2692</v>
      </c>
    </row>
    <row r="982" spans="1:18" x14ac:dyDescent="0.25">
      <c r="A982" t="s">
        <v>717</v>
      </c>
      <c r="B982" t="s">
        <v>718</v>
      </c>
      <c r="C982" t="s">
        <v>1602</v>
      </c>
      <c r="D982" s="53" t="s">
        <v>790</v>
      </c>
      <c r="E982" t="s">
        <v>9</v>
      </c>
      <c r="F982" t="s">
        <v>10</v>
      </c>
      <c r="G982" t="s">
        <v>770</v>
      </c>
      <c r="H982" t="s">
        <v>73</v>
      </c>
      <c r="I982">
        <v>6</v>
      </c>
      <c r="J982" t="s">
        <v>791</v>
      </c>
      <c r="K982" t="s">
        <v>2359</v>
      </c>
      <c r="L982" t="str">
        <f t="shared" si="38"/>
        <v>1962-21FLFTM G3SD0067</v>
      </c>
      <c r="M982" t="s">
        <v>1233</v>
      </c>
      <c r="N982">
        <v>26.990629999999999</v>
      </c>
      <c r="O982">
        <v>-81.894620000000003</v>
      </c>
      <c r="P982">
        <v>0</v>
      </c>
      <c r="Q982" t="s">
        <v>2613</v>
      </c>
      <c r="R982" t="s">
        <v>2689</v>
      </c>
    </row>
    <row r="983" spans="1:18" x14ac:dyDescent="0.25">
      <c r="A983" t="s">
        <v>717</v>
      </c>
      <c r="B983" t="s">
        <v>718</v>
      </c>
      <c r="C983" t="s">
        <v>1602</v>
      </c>
      <c r="D983" s="53" t="s">
        <v>790</v>
      </c>
      <c r="E983" t="s">
        <v>9</v>
      </c>
      <c r="F983" t="s">
        <v>10</v>
      </c>
      <c r="G983" t="s">
        <v>770</v>
      </c>
      <c r="H983" t="s">
        <v>97</v>
      </c>
      <c r="I983">
        <v>6</v>
      </c>
      <c r="J983" t="s">
        <v>791</v>
      </c>
      <c r="K983" t="s">
        <v>2359</v>
      </c>
      <c r="L983" t="str">
        <f t="shared" si="38"/>
        <v>1962-21FLFTM G3SD0067</v>
      </c>
      <c r="M983" t="s">
        <v>1233</v>
      </c>
      <c r="N983">
        <v>26.990629999999999</v>
      </c>
      <c r="O983">
        <v>-81.894620000000003</v>
      </c>
      <c r="P983">
        <v>0</v>
      </c>
      <c r="Q983" t="s">
        <v>2613</v>
      </c>
      <c r="R983" t="s">
        <v>2689</v>
      </c>
    </row>
    <row r="984" spans="1:18" x14ac:dyDescent="0.25">
      <c r="A984" t="s">
        <v>717</v>
      </c>
      <c r="B984" t="s">
        <v>718</v>
      </c>
      <c r="C984" t="s">
        <v>1602</v>
      </c>
      <c r="D984" s="53" t="s">
        <v>790</v>
      </c>
      <c r="E984" t="s">
        <v>9</v>
      </c>
      <c r="F984" t="s">
        <v>10</v>
      </c>
      <c r="G984" t="s">
        <v>770</v>
      </c>
      <c r="H984" t="s">
        <v>358</v>
      </c>
      <c r="I984">
        <v>6</v>
      </c>
      <c r="J984" t="s">
        <v>791</v>
      </c>
      <c r="K984" t="s">
        <v>2359</v>
      </c>
      <c r="L984" t="str">
        <f t="shared" si="38"/>
        <v>1962-21FLFTM G3SD0067</v>
      </c>
      <c r="M984" t="s">
        <v>1233</v>
      </c>
      <c r="N984">
        <v>26.990629999999999</v>
      </c>
      <c r="O984">
        <v>-81.894620000000003</v>
      </c>
      <c r="P984">
        <v>0</v>
      </c>
      <c r="Q984" t="s">
        <v>2613</v>
      </c>
      <c r="R984" t="s">
        <v>2689</v>
      </c>
    </row>
    <row r="985" spans="1:18" x14ac:dyDescent="0.25">
      <c r="A985" t="s">
        <v>717</v>
      </c>
      <c r="B985" t="s">
        <v>718</v>
      </c>
      <c r="C985" t="s">
        <v>1602</v>
      </c>
      <c r="D985" s="53" t="s">
        <v>790</v>
      </c>
      <c r="E985" t="s">
        <v>9</v>
      </c>
      <c r="F985" t="s">
        <v>10</v>
      </c>
      <c r="G985" t="s">
        <v>770</v>
      </c>
      <c r="H985" t="s">
        <v>359</v>
      </c>
      <c r="I985">
        <v>6</v>
      </c>
      <c r="J985" t="s">
        <v>791</v>
      </c>
      <c r="K985" t="s">
        <v>2359</v>
      </c>
      <c r="L985" t="str">
        <f t="shared" si="38"/>
        <v>1962-21FLFTM G3SD0067</v>
      </c>
      <c r="M985" t="s">
        <v>1233</v>
      </c>
      <c r="N985">
        <v>26.990629999999999</v>
      </c>
      <c r="O985">
        <v>-81.894620000000003</v>
      </c>
      <c r="P985">
        <v>0</v>
      </c>
      <c r="Q985" t="s">
        <v>2613</v>
      </c>
      <c r="R985" t="s">
        <v>2689</v>
      </c>
    </row>
    <row r="986" spans="1:18" x14ac:dyDescent="0.25">
      <c r="A986" t="s">
        <v>717</v>
      </c>
      <c r="B986" t="s">
        <v>718</v>
      </c>
      <c r="C986" t="s">
        <v>1603</v>
      </c>
      <c r="D986" s="53" t="s">
        <v>805</v>
      </c>
      <c r="E986" t="s">
        <v>9</v>
      </c>
      <c r="F986" t="s">
        <v>10</v>
      </c>
      <c r="G986" t="s">
        <v>770</v>
      </c>
      <c r="H986" t="s">
        <v>358</v>
      </c>
      <c r="I986">
        <v>6</v>
      </c>
      <c r="J986" t="s">
        <v>806</v>
      </c>
      <c r="K986" t="s">
        <v>2360</v>
      </c>
      <c r="L986" t="str">
        <f t="shared" ref="L986:L991" si="41">_xlfn.CONCAT(D986:E986,J986)</f>
        <v>2040-21FLFTM G3SD0097</v>
      </c>
      <c r="M986" t="s">
        <v>1233</v>
      </c>
      <c r="N986">
        <v>27.00873</v>
      </c>
      <c r="O986">
        <v>-81.760490000000004</v>
      </c>
      <c r="P986">
        <v>0</v>
      </c>
      <c r="Q986" t="s">
        <v>2613</v>
      </c>
      <c r="R986" t="s">
        <v>2689</v>
      </c>
    </row>
    <row r="987" spans="1:18" x14ac:dyDescent="0.25">
      <c r="A987" t="s">
        <v>717</v>
      </c>
      <c r="B987" t="s">
        <v>718</v>
      </c>
      <c r="C987" t="s">
        <v>1603</v>
      </c>
      <c r="D987" s="53" t="s">
        <v>805</v>
      </c>
      <c r="E987" t="s">
        <v>9</v>
      </c>
      <c r="F987" t="s">
        <v>10</v>
      </c>
      <c r="G987" t="s">
        <v>770</v>
      </c>
      <c r="H987" t="s">
        <v>359</v>
      </c>
      <c r="I987">
        <v>6</v>
      </c>
      <c r="J987" t="s">
        <v>806</v>
      </c>
      <c r="K987" t="s">
        <v>2360</v>
      </c>
      <c r="L987" t="str">
        <f t="shared" si="41"/>
        <v>2040-21FLFTM G3SD0097</v>
      </c>
      <c r="M987" t="s">
        <v>1233</v>
      </c>
      <c r="N987">
        <v>27.00873</v>
      </c>
      <c r="O987">
        <v>-81.760490000000004</v>
      </c>
      <c r="P987">
        <v>0</v>
      </c>
      <c r="Q987" t="s">
        <v>2613</v>
      </c>
      <c r="R987" t="s">
        <v>2689</v>
      </c>
    </row>
    <row r="988" spans="1:18" x14ac:dyDescent="0.25">
      <c r="A988" t="s">
        <v>717</v>
      </c>
      <c r="B988" t="s">
        <v>718</v>
      </c>
      <c r="C988" t="s">
        <v>1603</v>
      </c>
      <c r="D988" s="53" t="s">
        <v>805</v>
      </c>
      <c r="E988" t="s">
        <v>9</v>
      </c>
      <c r="F988" t="s">
        <v>10</v>
      </c>
      <c r="G988" t="s">
        <v>770</v>
      </c>
      <c r="H988" t="s">
        <v>2842</v>
      </c>
      <c r="I988">
        <v>6</v>
      </c>
      <c r="J988" t="s">
        <v>806</v>
      </c>
      <c r="K988" t="s">
        <v>2360</v>
      </c>
      <c r="L988" t="str">
        <f t="shared" si="41"/>
        <v>2040-21FLFTM G3SD0097</v>
      </c>
      <c r="M988" t="s">
        <v>1233</v>
      </c>
      <c r="N988">
        <v>27.00873</v>
      </c>
      <c r="O988">
        <v>-81.760490000000004</v>
      </c>
      <c r="P988">
        <v>0</v>
      </c>
      <c r="Q988" t="s">
        <v>2613</v>
      </c>
      <c r="R988" t="s">
        <v>2689</v>
      </c>
    </row>
    <row r="989" spans="1:18" x14ac:dyDescent="0.25">
      <c r="A989" t="s">
        <v>717</v>
      </c>
      <c r="B989" t="s">
        <v>718</v>
      </c>
      <c r="C989" t="s">
        <v>1603</v>
      </c>
      <c r="D989" s="53" t="s">
        <v>805</v>
      </c>
      <c r="E989" t="s">
        <v>9</v>
      </c>
      <c r="F989" t="s">
        <v>10</v>
      </c>
      <c r="G989" t="s">
        <v>770</v>
      </c>
      <c r="H989" t="s">
        <v>87</v>
      </c>
      <c r="I989">
        <v>6</v>
      </c>
      <c r="J989" t="s">
        <v>806</v>
      </c>
      <c r="K989" t="s">
        <v>2360</v>
      </c>
      <c r="L989" t="str">
        <f t="shared" si="41"/>
        <v>2040-21FLFTM G3SD0097</v>
      </c>
      <c r="M989" t="s">
        <v>1233</v>
      </c>
      <c r="N989">
        <v>27.00873</v>
      </c>
      <c r="O989">
        <v>-81.760490000000004</v>
      </c>
      <c r="P989">
        <v>0</v>
      </c>
      <c r="Q989" t="s">
        <v>2613</v>
      </c>
      <c r="R989" t="s">
        <v>2689</v>
      </c>
    </row>
    <row r="990" spans="1:18" x14ac:dyDescent="0.25">
      <c r="A990" t="s">
        <v>717</v>
      </c>
      <c r="B990" t="s">
        <v>718</v>
      </c>
      <c r="C990" t="s">
        <v>1603</v>
      </c>
      <c r="D990" s="53" t="s">
        <v>805</v>
      </c>
      <c r="E990" t="s">
        <v>9</v>
      </c>
      <c r="F990" t="s">
        <v>10</v>
      </c>
      <c r="G990" t="s">
        <v>770</v>
      </c>
      <c r="H990" t="s">
        <v>88</v>
      </c>
      <c r="I990">
        <v>6</v>
      </c>
      <c r="J990" t="s">
        <v>806</v>
      </c>
      <c r="K990" t="s">
        <v>2360</v>
      </c>
      <c r="L990" t="str">
        <f t="shared" si="41"/>
        <v>2040-21FLFTM G3SD0097</v>
      </c>
      <c r="M990" t="s">
        <v>1233</v>
      </c>
      <c r="N990">
        <v>27.00873</v>
      </c>
      <c r="O990">
        <v>-81.760490000000004</v>
      </c>
      <c r="P990">
        <v>0</v>
      </c>
      <c r="Q990" t="s">
        <v>2613</v>
      </c>
      <c r="R990" t="s">
        <v>2689</v>
      </c>
    </row>
    <row r="991" spans="1:18" x14ac:dyDescent="0.25">
      <c r="A991" t="s">
        <v>717</v>
      </c>
      <c r="B991" t="s">
        <v>718</v>
      </c>
      <c r="C991" t="s">
        <v>1603</v>
      </c>
      <c r="D991" s="53" t="s">
        <v>805</v>
      </c>
      <c r="E991" t="s">
        <v>9</v>
      </c>
      <c r="F991" t="s">
        <v>10</v>
      </c>
      <c r="G991" t="s">
        <v>770</v>
      </c>
      <c r="H991" t="s">
        <v>86</v>
      </c>
      <c r="I991">
        <v>6</v>
      </c>
      <c r="J991" t="s">
        <v>806</v>
      </c>
      <c r="K991" t="s">
        <v>2360</v>
      </c>
      <c r="L991" t="str">
        <f t="shared" si="41"/>
        <v>2040-21FLFTM G3SD0097</v>
      </c>
      <c r="M991" t="s">
        <v>1233</v>
      </c>
      <c r="N991">
        <v>27.00873</v>
      </c>
      <c r="O991">
        <v>-81.760490000000004</v>
      </c>
      <c r="P991">
        <v>0</v>
      </c>
      <c r="Q991" t="s">
        <v>2613</v>
      </c>
      <c r="R991" t="s">
        <v>2689</v>
      </c>
    </row>
    <row r="992" spans="1:18" x14ac:dyDescent="0.25">
      <c r="A992" t="s">
        <v>717</v>
      </c>
      <c r="B992" t="s">
        <v>718</v>
      </c>
      <c r="C992" t="s">
        <v>1603</v>
      </c>
      <c r="D992" s="53" t="s">
        <v>805</v>
      </c>
      <c r="E992" t="s">
        <v>9</v>
      </c>
      <c r="F992" t="s">
        <v>10</v>
      </c>
      <c r="G992" t="s">
        <v>770</v>
      </c>
      <c r="H992" t="s">
        <v>73</v>
      </c>
      <c r="I992">
        <v>6</v>
      </c>
      <c r="J992" t="s">
        <v>806</v>
      </c>
      <c r="K992" t="s">
        <v>2360</v>
      </c>
      <c r="L992" t="str">
        <f t="shared" si="38"/>
        <v>2040-21FLFTM G3SD0097</v>
      </c>
      <c r="M992" t="s">
        <v>1233</v>
      </c>
      <c r="N992">
        <v>27.00873</v>
      </c>
      <c r="O992">
        <v>-81.760490000000004</v>
      </c>
      <c r="P992">
        <v>0</v>
      </c>
      <c r="Q992" t="s">
        <v>2613</v>
      </c>
      <c r="R992" t="s">
        <v>2689</v>
      </c>
    </row>
    <row r="993" spans="1:18" x14ac:dyDescent="0.25">
      <c r="A993" t="s">
        <v>717</v>
      </c>
      <c r="B993" t="s">
        <v>718</v>
      </c>
      <c r="C993" t="s">
        <v>1603</v>
      </c>
      <c r="D993" s="53" t="s">
        <v>805</v>
      </c>
      <c r="E993" t="s">
        <v>9</v>
      </c>
      <c r="F993" t="s">
        <v>10</v>
      </c>
      <c r="G993" t="s">
        <v>770</v>
      </c>
      <c r="H993" t="s">
        <v>92</v>
      </c>
      <c r="I993">
        <v>6</v>
      </c>
      <c r="J993" t="s">
        <v>806</v>
      </c>
      <c r="K993" t="s">
        <v>2360</v>
      </c>
      <c r="L993" t="str">
        <f t="shared" si="38"/>
        <v>2040-21FLFTM G3SD0097</v>
      </c>
      <c r="M993" t="s">
        <v>1233</v>
      </c>
      <c r="N993">
        <v>27.00873</v>
      </c>
      <c r="O993">
        <v>-81.760490000000004</v>
      </c>
      <c r="P993">
        <v>0</v>
      </c>
      <c r="Q993" t="s">
        <v>2613</v>
      </c>
      <c r="R993" t="s">
        <v>2689</v>
      </c>
    </row>
    <row r="994" spans="1:18" x14ac:dyDescent="0.25">
      <c r="A994" t="s">
        <v>717</v>
      </c>
      <c r="B994" t="s">
        <v>718</v>
      </c>
      <c r="C994" t="s">
        <v>1604</v>
      </c>
      <c r="D994" s="53" t="s">
        <v>807</v>
      </c>
      <c r="E994" t="s">
        <v>9</v>
      </c>
      <c r="F994" t="s">
        <v>10</v>
      </c>
      <c r="G994" t="s">
        <v>770</v>
      </c>
      <c r="H994" t="s">
        <v>73</v>
      </c>
      <c r="I994">
        <v>6</v>
      </c>
      <c r="J994" t="s">
        <v>808</v>
      </c>
      <c r="K994" t="s">
        <v>2361</v>
      </c>
      <c r="L994" t="str">
        <f t="shared" si="38"/>
        <v>2071-21FLFTM G2SD0032</v>
      </c>
      <c r="M994" t="s">
        <v>1233</v>
      </c>
      <c r="N994">
        <v>26.894839999999999</v>
      </c>
      <c r="O994">
        <v>-81.975132000000002</v>
      </c>
      <c r="P994">
        <v>0</v>
      </c>
      <c r="Q994" t="s">
        <v>2613</v>
      </c>
      <c r="R994" t="s">
        <v>2692</v>
      </c>
    </row>
    <row r="995" spans="1:18" x14ac:dyDescent="0.25">
      <c r="A995" t="s">
        <v>717</v>
      </c>
      <c r="B995" t="s">
        <v>718</v>
      </c>
      <c r="C995" t="s">
        <v>1604</v>
      </c>
      <c r="D995" s="53" t="s">
        <v>807</v>
      </c>
      <c r="E995" t="s">
        <v>9</v>
      </c>
      <c r="F995" t="s">
        <v>10</v>
      </c>
      <c r="G995" t="s">
        <v>770</v>
      </c>
      <c r="H995" t="s">
        <v>97</v>
      </c>
      <c r="I995">
        <v>6</v>
      </c>
      <c r="J995" t="s">
        <v>808</v>
      </c>
      <c r="K995" t="s">
        <v>2361</v>
      </c>
      <c r="L995" t="str">
        <f t="shared" si="38"/>
        <v>2071-21FLFTM G2SD0032</v>
      </c>
      <c r="M995" t="s">
        <v>1233</v>
      </c>
      <c r="N995">
        <v>26.894839999999999</v>
      </c>
      <c r="O995">
        <v>-81.975132000000002</v>
      </c>
      <c r="P995">
        <v>0</v>
      </c>
      <c r="Q995" t="s">
        <v>2613</v>
      </c>
      <c r="R995" t="s">
        <v>2692</v>
      </c>
    </row>
    <row r="996" spans="1:18" x14ac:dyDescent="0.25">
      <c r="A996" t="s">
        <v>717</v>
      </c>
      <c r="B996" t="s">
        <v>718</v>
      </c>
      <c r="C996" t="s">
        <v>1605</v>
      </c>
      <c r="D996" s="53" t="s">
        <v>834</v>
      </c>
      <c r="E996" t="s">
        <v>9</v>
      </c>
      <c r="F996" t="s">
        <v>10</v>
      </c>
      <c r="G996" t="s">
        <v>770</v>
      </c>
      <c r="H996" t="s">
        <v>85</v>
      </c>
      <c r="I996">
        <v>6</v>
      </c>
      <c r="J996" t="s">
        <v>835</v>
      </c>
      <c r="K996" t="s">
        <v>2362</v>
      </c>
      <c r="L996" t="str">
        <f t="shared" ref="L996:L1065" si="42">_xlfn.CONCAT(D996:E996,J996)</f>
        <v>2056EA-21FLFTM HAB-SD-0135</v>
      </c>
      <c r="M996" t="s">
        <v>1233</v>
      </c>
      <c r="N996">
        <v>26.982199987000001</v>
      </c>
      <c r="O996">
        <v>-82.088170000000005</v>
      </c>
      <c r="P996">
        <v>0</v>
      </c>
      <c r="Q996" t="s">
        <v>2614</v>
      </c>
      <c r="R996" t="s">
        <v>2689</v>
      </c>
    </row>
    <row r="997" spans="1:18" x14ac:dyDescent="0.25">
      <c r="A997" t="s">
        <v>717</v>
      </c>
      <c r="B997" t="s">
        <v>718</v>
      </c>
      <c r="C997" t="s">
        <v>1603</v>
      </c>
      <c r="D997" s="53" t="s">
        <v>795</v>
      </c>
      <c r="E997" t="s">
        <v>9</v>
      </c>
      <c r="F997" t="s">
        <v>10</v>
      </c>
      <c r="G997" t="s">
        <v>770</v>
      </c>
      <c r="H997" t="s">
        <v>73</v>
      </c>
      <c r="I997">
        <v>6</v>
      </c>
      <c r="J997" t="s">
        <v>796</v>
      </c>
      <c r="K997" t="s">
        <v>2363</v>
      </c>
      <c r="L997" t="str">
        <f t="shared" si="42"/>
        <v>1995-21FLFTM G3SD0095</v>
      </c>
      <c r="M997" t="s">
        <v>1237</v>
      </c>
      <c r="N997">
        <v>27.08419</v>
      </c>
      <c r="O997">
        <v>-81.762299999999996</v>
      </c>
      <c r="P997">
        <v>0</v>
      </c>
      <c r="Q997" t="s">
        <v>2613</v>
      </c>
      <c r="R997" t="s">
        <v>2689</v>
      </c>
    </row>
    <row r="998" spans="1:18" x14ac:dyDescent="0.25">
      <c r="A998" t="s">
        <v>717</v>
      </c>
      <c r="B998" t="s">
        <v>718</v>
      </c>
      <c r="C998" t="s">
        <v>1603</v>
      </c>
      <c r="D998" s="53" t="s">
        <v>795</v>
      </c>
      <c r="E998" t="s">
        <v>9</v>
      </c>
      <c r="F998" t="s">
        <v>10</v>
      </c>
      <c r="G998" t="s">
        <v>770</v>
      </c>
      <c r="H998" t="s">
        <v>97</v>
      </c>
      <c r="I998">
        <v>6</v>
      </c>
      <c r="J998" t="s">
        <v>796</v>
      </c>
      <c r="K998" t="s">
        <v>2363</v>
      </c>
      <c r="L998" t="str">
        <f t="shared" si="42"/>
        <v>1995-21FLFTM G3SD0095</v>
      </c>
      <c r="M998" t="s">
        <v>1237</v>
      </c>
      <c r="N998">
        <v>27.08419</v>
      </c>
      <c r="O998">
        <v>-81.762299999999996</v>
      </c>
      <c r="P998">
        <v>0</v>
      </c>
      <c r="Q998" t="s">
        <v>2613</v>
      </c>
      <c r="R998" t="s">
        <v>2689</v>
      </c>
    </row>
    <row r="999" spans="1:18" x14ac:dyDescent="0.25">
      <c r="A999" t="s">
        <v>717</v>
      </c>
      <c r="B999" t="s">
        <v>718</v>
      </c>
      <c r="C999" t="s">
        <v>1606</v>
      </c>
      <c r="D999" s="53" t="s">
        <v>828</v>
      </c>
      <c r="E999" t="s">
        <v>9</v>
      </c>
      <c r="F999" t="s">
        <v>10</v>
      </c>
      <c r="G999" t="s">
        <v>770</v>
      </c>
      <c r="H999" t="s">
        <v>97</v>
      </c>
      <c r="I999">
        <v>6</v>
      </c>
      <c r="J999" t="s">
        <v>829</v>
      </c>
      <c r="K999" t="s">
        <v>2364</v>
      </c>
      <c r="L999" t="str">
        <f t="shared" si="42"/>
        <v>1976B-21FLFTM G3SD0168</v>
      </c>
      <c r="M999" t="s">
        <v>1232</v>
      </c>
      <c r="N999">
        <v>27.067885886999999</v>
      </c>
      <c r="O999">
        <v>-82.221780960000004</v>
      </c>
      <c r="P999">
        <v>0</v>
      </c>
      <c r="Q999" t="s">
        <v>2613</v>
      </c>
      <c r="R999" t="s">
        <v>2689</v>
      </c>
    </row>
    <row r="1000" spans="1:18" x14ac:dyDescent="0.25">
      <c r="A1000" t="s">
        <v>717</v>
      </c>
      <c r="B1000" t="s">
        <v>718</v>
      </c>
      <c r="C1000" t="s">
        <v>1607</v>
      </c>
      <c r="D1000" s="53" t="s">
        <v>811</v>
      </c>
      <c r="E1000" t="s">
        <v>9</v>
      </c>
      <c r="F1000" t="s">
        <v>10</v>
      </c>
      <c r="G1000" t="s">
        <v>11</v>
      </c>
      <c r="H1000" t="s">
        <v>73</v>
      </c>
      <c r="I1000">
        <v>6</v>
      </c>
      <c r="J1000" t="s">
        <v>812</v>
      </c>
      <c r="K1000" t="s">
        <v>2365</v>
      </c>
      <c r="L1000" t="str">
        <f t="shared" si="42"/>
        <v>2086-21FLCHCOSC208601</v>
      </c>
      <c r="M1000" t="s">
        <v>1233</v>
      </c>
      <c r="N1000">
        <v>26.822477987999999</v>
      </c>
      <c r="O1000">
        <v>-82.030370000000005</v>
      </c>
      <c r="P1000">
        <v>0</v>
      </c>
      <c r="Q1000" t="s">
        <v>2614</v>
      </c>
      <c r="R1000" t="s">
        <v>2692</v>
      </c>
    </row>
    <row r="1001" spans="1:18" x14ac:dyDescent="0.25">
      <c r="A1001" t="s">
        <v>717</v>
      </c>
      <c r="B1001" t="s">
        <v>718</v>
      </c>
      <c r="C1001" t="s">
        <v>1607</v>
      </c>
      <c r="D1001" s="53" t="s">
        <v>811</v>
      </c>
      <c r="E1001" t="s">
        <v>9</v>
      </c>
      <c r="F1001" t="s">
        <v>10</v>
      </c>
      <c r="G1001" t="s">
        <v>11</v>
      </c>
      <c r="H1001" t="s">
        <v>85</v>
      </c>
      <c r="I1001">
        <v>6</v>
      </c>
      <c r="J1001" t="s">
        <v>812</v>
      </c>
      <c r="K1001" t="s">
        <v>2365</v>
      </c>
      <c r="L1001" t="str">
        <f t="shared" si="42"/>
        <v>2086-21FLCHCOSC208601</v>
      </c>
      <c r="M1001" t="s">
        <v>1233</v>
      </c>
      <c r="N1001">
        <v>26.822477987999999</v>
      </c>
      <c r="O1001">
        <v>-82.030370000000005</v>
      </c>
      <c r="P1001">
        <v>0</v>
      </c>
      <c r="Q1001" t="s">
        <v>2614</v>
      </c>
      <c r="R1001" t="s">
        <v>2692</v>
      </c>
    </row>
    <row r="1002" spans="1:18" x14ac:dyDescent="0.25">
      <c r="A1002" t="s">
        <v>717</v>
      </c>
      <c r="B1002" t="s">
        <v>718</v>
      </c>
      <c r="C1002" t="s">
        <v>1608</v>
      </c>
      <c r="D1002" s="53" t="s">
        <v>803</v>
      </c>
      <c r="E1002" t="s">
        <v>9</v>
      </c>
      <c r="F1002" t="s">
        <v>10</v>
      </c>
      <c r="G1002" t="s">
        <v>11</v>
      </c>
      <c r="H1002" t="s">
        <v>73</v>
      </c>
      <c r="I1002">
        <v>6</v>
      </c>
      <c r="J1002" t="s">
        <v>804</v>
      </c>
      <c r="K1002" t="s">
        <v>2366</v>
      </c>
      <c r="L1002" t="str">
        <f t="shared" si="42"/>
        <v>2035-21FLFTM G3SD0212</v>
      </c>
      <c r="M1002" t="s">
        <v>1233</v>
      </c>
      <c r="N1002">
        <v>27.017582987000001</v>
      </c>
      <c r="O1002">
        <v>-81.966949999999997</v>
      </c>
      <c r="P1002">
        <v>0</v>
      </c>
      <c r="Q1002" t="s">
        <v>2613</v>
      </c>
      <c r="R1002" t="s">
        <v>2689</v>
      </c>
    </row>
    <row r="1003" spans="1:18" x14ac:dyDescent="0.25">
      <c r="A1003" t="s">
        <v>717</v>
      </c>
      <c r="B1003" t="s">
        <v>718</v>
      </c>
      <c r="C1003" t="s">
        <v>1608</v>
      </c>
      <c r="D1003" s="53" t="s">
        <v>803</v>
      </c>
      <c r="E1003" t="s">
        <v>9</v>
      </c>
      <c r="F1003" t="s">
        <v>10</v>
      </c>
      <c r="G1003" t="s">
        <v>11</v>
      </c>
      <c r="H1003" t="s">
        <v>85</v>
      </c>
      <c r="I1003">
        <v>6</v>
      </c>
      <c r="J1003" t="s">
        <v>804</v>
      </c>
      <c r="K1003" t="s">
        <v>2366</v>
      </c>
      <c r="L1003" t="str">
        <f t="shared" si="42"/>
        <v>2035-21FLFTM G3SD0212</v>
      </c>
      <c r="M1003" t="s">
        <v>1233</v>
      </c>
      <c r="N1003">
        <v>27.017582987000001</v>
      </c>
      <c r="O1003">
        <v>-81.966949999999997</v>
      </c>
      <c r="P1003">
        <v>0</v>
      </c>
      <c r="Q1003" t="s">
        <v>2613</v>
      </c>
      <c r="R1003" t="s">
        <v>2689</v>
      </c>
    </row>
    <row r="1004" spans="1:18" x14ac:dyDescent="0.25">
      <c r="A1004" t="s">
        <v>717</v>
      </c>
      <c r="B1004" t="s">
        <v>718</v>
      </c>
      <c r="C1004" t="s">
        <v>1609</v>
      </c>
      <c r="D1004" s="53" t="s">
        <v>784</v>
      </c>
      <c r="E1004" t="s">
        <v>9</v>
      </c>
      <c r="F1004" t="s">
        <v>10</v>
      </c>
      <c r="G1004" t="s">
        <v>11</v>
      </c>
      <c r="H1004" t="s">
        <v>73</v>
      </c>
      <c r="I1004">
        <v>6</v>
      </c>
      <c r="J1004" t="s">
        <v>785</v>
      </c>
      <c r="K1004" t="s">
        <v>2367</v>
      </c>
      <c r="L1004" t="str">
        <f t="shared" si="42"/>
        <v>1939-21FLFTM G3SD0083</v>
      </c>
      <c r="M1004" t="s">
        <v>1237</v>
      </c>
      <c r="N1004">
        <v>27.260919999999999</v>
      </c>
      <c r="O1004">
        <v>-81.981340000000003</v>
      </c>
      <c r="P1004">
        <v>0</v>
      </c>
      <c r="Q1004" t="s">
        <v>2613</v>
      </c>
      <c r="R1004" t="s">
        <v>2689</v>
      </c>
    </row>
    <row r="1005" spans="1:18" x14ac:dyDescent="0.25">
      <c r="A1005" t="s">
        <v>717</v>
      </c>
      <c r="B1005" t="s">
        <v>718</v>
      </c>
      <c r="C1005" t="s">
        <v>1609</v>
      </c>
      <c r="D1005" s="53" t="s">
        <v>784</v>
      </c>
      <c r="E1005" t="s">
        <v>9</v>
      </c>
      <c r="F1005" t="s">
        <v>10</v>
      </c>
      <c r="G1005" t="s">
        <v>11</v>
      </c>
      <c r="H1005" t="s">
        <v>91</v>
      </c>
      <c r="I1005">
        <v>6</v>
      </c>
      <c r="J1005" t="s">
        <v>785</v>
      </c>
      <c r="K1005" t="s">
        <v>2367</v>
      </c>
      <c r="L1005" t="str">
        <f t="shared" si="42"/>
        <v>1939-21FLFTM G3SD0083</v>
      </c>
      <c r="M1005" t="s">
        <v>1237</v>
      </c>
      <c r="N1005">
        <v>27.260919999999999</v>
      </c>
      <c r="O1005">
        <v>-81.981340000000003</v>
      </c>
      <c r="P1005">
        <v>0</v>
      </c>
      <c r="Q1005" t="s">
        <v>2613</v>
      </c>
      <c r="R1005" t="s">
        <v>2689</v>
      </c>
    </row>
    <row r="1006" spans="1:18" x14ac:dyDescent="0.25">
      <c r="A1006" t="s">
        <v>717</v>
      </c>
      <c r="B1006" t="s">
        <v>718</v>
      </c>
      <c r="C1006" t="s">
        <v>1609</v>
      </c>
      <c r="D1006" s="53" t="s">
        <v>784</v>
      </c>
      <c r="E1006" t="s">
        <v>9</v>
      </c>
      <c r="F1006" t="s">
        <v>10</v>
      </c>
      <c r="G1006" t="s">
        <v>11</v>
      </c>
      <c r="H1006" t="s">
        <v>85</v>
      </c>
      <c r="I1006">
        <v>6</v>
      </c>
      <c r="J1006" t="s">
        <v>785</v>
      </c>
      <c r="K1006" t="s">
        <v>2367</v>
      </c>
      <c r="L1006" t="str">
        <f t="shared" si="42"/>
        <v>1939-21FLFTM G3SD0083</v>
      </c>
      <c r="M1006" t="s">
        <v>1237</v>
      </c>
      <c r="N1006">
        <v>27.260919999999999</v>
      </c>
      <c r="O1006">
        <v>-81.981340000000003</v>
      </c>
      <c r="P1006">
        <v>0</v>
      </c>
      <c r="Q1006" t="s">
        <v>2613</v>
      </c>
      <c r="R1006" t="s">
        <v>2689</v>
      </c>
    </row>
    <row r="1007" spans="1:18" x14ac:dyDescent="0.25">
      <c r="A1007" t="s">
        <v>717</v>
      </c>
      <c r="B1007" t="s">
        <v>718</v>
      </c>
      <c r="C1007" t="s">
        <v>1609</v>
      </c>
      <c r="D1007" s="53" t="s">
        <v>784</v>
      </c>
      <c r="E1007" t="s">
        <v>9</v>
      </c>
      <c r="F1007" t="s">
        <v>10</v>
      </c>
      <c r="G1007" t="s">
        <v>11</v>
      </c>
      <c r="H1007" t="s">
        <v>92</v>
      </c>
      <c r="I1007">
        <v>6</v>
      </c>
      <c r="J1007" t="s">
        <v>785</v>
      </c>
      <c r="K1007" t="s">
        <v>2367</v>
      </c>
      <c r="L1007" t="str">
        <f t="shared" si="42"/>
        <v>1939-21FLFTM G3SD0083</v>
      </c>
      <c r="M1007" t="s">
        <v>1237</v>
      </c>
      <c r="N1007">
        <v>27.260919999999999</v>
      </c>
      <c r="O1007">
        <v>-81.981340000000003</v>
      </c>
      <c r="P1007">
        <v>0</v>
      </c>
      <c r="Q1007" t="s">
        <v>2613</v>
      </c>
      <c r="R1007" t="s">
        <v>2689</v>
      </c>
    </row>
    <row r="1008" spans="1:18" x14ac:dyDescent="0.25">
      <c r="A1008" t="s">
        <v>717</v>
      </c>
      <c r="B1008" t="s">
        <v>718</v>
      </c>
      <c r="C1008" t="s">
        <v>1609</v>
      </c>
      <c r="D1008" s="53" t="s">
        <v>784</v>
      </c>
      <c r="E1008" t="s">
        <v>9</v>
      </c>
      <c r="F1008" t="s">
        <v>10</v>
      </c>
      <c r="G1008" t="s">
        <v>11</v>
      </c>
      <c r="H1008" t="s">
        <v>86</v>
      </c>
      <c r="I1008">
        <v>6</v>
      </c>
      <c r="J1008" t="s">
        <v>785</v>
      </c>
      <c r="K1008" t="s">
        <v>2367</v>
      </c>
      <c r="L1008" t="str">
        <f t="shared" si="42"/>
        <v>1939-21FLFTM G3SD0083</v>
      </c>
      <c r="M1008" t="s">
        <v>1237</v>
      </c>
      <c r="N1008">
        <v>27.260919999999999</v>
      </c>
      <c r="O1008">
        <v>-81.981340000000003</v>
      </c>
      <c r="P1008">
        <v>0</v>
      </c>
      <c r="Q1008" t="s">
        <v>2613</v>
      </c>
      <c r="R1008" t="s">
        <v>2689</v>
      </c>
    </row>
    <row r="1009" spans="1:18" x14ac:dyDescent="0.25">
      <c r="A1009" t="s">
        <v>717</v>
      </c>
      <c r="B1009" t="s">
        <v>718</v>
      </c>
      <c r="C1009" t="s">
        <v>1609</v>
      </c>
      <c r="D1009" s="53" t="s">
        <v>784</v>
      </c>
      <c r="E1009" t="s">
        <v>9</v>
      </c>
      <c r="F1009" t="s">
        <v>10</v>
      </c>
      <c r="G1009" t="s">
        <v>11</v>
      </c>
      <c r="H1009" t="s">
        <v>87</v>
      </c>
      <c r="I1009">
        <v>6</v>
      </c>
      <c r="J1009" t="s">
        <v>785</v>
      </c>
      <c r="K1009" t="s">
        <v>2367</v>
      </c>
      <c r="L1009" t="str">
        <f t="shared" si="42"/>
        <v>1939-21FLFTM G3SD0083</v>
      </c>
      <c r="M1009" t="s">
        <v>1237</v>
      </c>
      <c r="N1009">
        <v>27.260919999999999</v>
      </c>
      <c r="O1009">
        <v>-81.981340000000003</v>
      </c>
      <c r="P1009">
        <v>0</v>
      </c>
      <c r="Q1009" t="s">
        <v>2613</v>
      </c>
      <c r="R1009" t="s">
        <v>2689</v>
      </c>
    </row>
    <row r="1010" spans="1:18" x14ac:dyDescent="0.25">
      <c r="A1010" t="s">
        <v>717</v>
      </c>
      <c r="B1010" t="s">
        <v>718</v>
      </c>
      <c r="C1010" t="s">
        <v>1609</v>
      </c>
      <c r="D1010" s="53" t="s">
        <v>784</v>
      </c>
      <c r="E1010" t="s">
        <v>9</v>
      </c>
      <c r="F1010" t="s">
        <v>10</v>
      </c>
      <c r="G1010" t="s">
        <v>11</v>
      </c>
      <c r="H1010" t="s">
        <v>88</v>
      </c>
      <c r="I1010">
        <v>6</v>
      </c>
      <c r="J1010" t="s">
        <v>785</v>
      </c>
      <c r="K1010" t="s">
        <v>2367</v>
      </c>
      <c r="L1010" t="str">
        <f t="shared" si="42"/>
        <v>1939-21FLFTM G3SD0083</v>
      </c>
      <c r="M1010" t="s">
        <v>1237</v>
      </c>
      <c r="N1010">
        <v>27.260919999999999</v>
      </c>
      <c r="O1010">
        <v>-81.981340000000003</v>
      </c>
      <c r="P1010">
        <v>0</v>
      </c>
      <c r="Q1010" t="s">
        <v>2613</v>
      </c>
      <c r="R1010" t="s">
        <v>2689</v>
      </c>
    </row>
    <row r="1011" spans="1:18" x14ac:dyDescent="0.25">
      <c r="A1011" t="s">
        <v>717</v>
      </c>
      <c r="B1011" t="s">
        <v>718</v>
      </c>
      <c r="C1011" t="s">
        <v>1610</v>
      </c>
      <c r="D1011" s="53" t="s">
        <v>786</v>
      </c>
      <c r="E1011" t="s">
        <v>9</v>
      </c>
      <c r="F1011" t="s">
        <v>10</v>
      </c>
      <c r="G1011" t="s">
        <v>11</v>
      </c>
      <c r="H1011" t="s">
        <v>73</v>
      </c>
      <c r="I1011">
        <v>6</v>
      </c>
      <c r="J1011" t="s">
        <v>787</v>
      </c>
      <c r="K1011" t="s">
        <v>2368</v>
      </c>
      <c r="L1011" t="str">
        <f t="shared" si="42"/>
        <v>1944-21FLFTM G3SD0173</v>
      </c>
      <c r="M1011" t="s">
        <v>1237</v>
      </c>
      <c r="N1011">
        <v>27.268616999999999</v>
      </c>
      <c r="O1011">
        <v>-82.001266000000001</v>
      </c>
      <c r="P1011">
        <v>0</v>
      </c>
      <c r="Q1011" t="s">
        <v>2614</v>
      </c>
      <c r="R1011" t="s">
        <v>2689</v>
      </c>
    </row>
    <row r="1012" spans="1:18" x14ac:dyDescent="0.25">
      <c r="A1012" t="s">
        <v>717</v>
      </c>
      <c r="B1012" t="s">
        <v>718</v>
      </c>
      <c r="C1012" t="s">
        <v>1610</v>
      </c>
      <c r="D1012" s="53" t="s">
        <v>786</v>
      </c>
      <c r="E1012" t="s">
        <v>9</v>
      </c>
      <c r="F1012" t="s">
        <v>10</v>
      </c>
      <c r="G1012" t="s">
        <v>11</v>
      </c>
      <c r="H1012" t="s">
        <v>85</v>
      </c>
      <c r="I1012">
        <v>6</v>
      </c>
      <c r="J1012" t="s">
        <v>787</v>
      </c>
      <c r="K1012" t="s">
        <v>2368</v>
      </c>
      <c r="L1012" t="str">
        <f t="shared" si="42"/>
        <v>1944-21FLFTM G3SD0173</v>
      </c>
      <c r="M1012" t="s">
        <v>1237</v>
      </c>
      <c r="N1012">
        <v>27.268616999999999</v>
      </c>
      <c r="O1012">
        <v>-82.001266000000001</v>
      </c>
      <c r="P1012">
        <v>0</v>
      </c>
      <c r="Q1012" t="s">
        <v>2614</v>
      </c>
      <c r="R1012" t="s">
        <v>2689</v>
      </c>
    </row>
    <row r="1013" spans="1:18" x14ac:dyDescent="0.25">
      <c r="A1013" t="s">
        <v>717</v>
      </c>
      <c r="B1013" t="s">
        <v>718</v>
      </c>
      <c r="C1013" t="s">
        <v>1611</v>
      </c>
      <c r="D1013" s="53" t="s">
        <v>797</v>
      </c>
      <c r="E1013" t="s">
        <v>9</v>
      </c>
      <c r="F1013" t="s">
        <v>10</v>
      </c>
      <c r="G1013" t="s">
        <v>11</v>
      </c>
      <c r="H1013" t="s">
        <v>358</v>
      </c>
      <c r="I1013">
        <v>6</v>
      </c>
      <c r="J1013" t="s">
        <v>798</v>
      </c>
      <c r="K1013" t="s">
        <v>2369</v>
      </c>
      <c r="L1013" t="str">
        <f t="shared" ref="L1013:L1018" si="43">_xlfn.CONCAT(D1013:E1013,J1013)</f>
        <v>1997-21FLFTM G3SD0011</v>
      </c>
      <c r="M1013" t="s">
        <v>1237</v>
      </c>
      <c r="N1013">
        <v>27.157880000999999</v>
      </c>
      <c r="O1013">
        <v>-81.861998</v>
      </c>
      <c r="P1013">
        <v>0</v>
      </c>
      <c r="Q1013" t="s">
        <v>2613</v>
      </c>
      <c r="R1013" t="s">
        <v>2689</v>
      </c>
    </row>
    <row r="1014" spans="1:18" x14ac:dyDescent="0.25">
      <c r="A1014" t="s">
        <v>717</v>
      </c>
      <c r="B1014" t="s">
        <v>718</v>
      </c>
      <c r="C1014" t="s">
        <v>1611</v>
      </c>
      <c r="D1014" s="53" t="s">
        <v>797</v>
      </c>
      <c r="E1014" t="s">
        <v>9</v>
      </c>
      <c r="F1014" t="s">
        <v>10</v>
      </c>
      <c r="G1014" t="s">
        <v>11</v>
      </c>
      <c r="H1014" t="s">
        <v>359</v>
      </c>
      <c r="I1014">
        <v>6</v>
      </c>
      <c r="J1014" t="s">
        <v>798</v>
      </c>
      <c r="K1014" t="s">
        <v>2369</v>
      </c>
      <c r="L1014" t="str">
        <f t="shared" si="43"/>
        <v>1997-21FLFTM G3SD0011</v>
      </c>
      <c r="M1014" t="s">
        <v>1237</v>
      </c>
      <c r="N1014">
        <v>27.157880000999999</v>
      </c>
      <c r="O1014">
        <v>-81.861998</v>
      </c>
      <c r="P1014">
        <v>0</v>
      </c>
      <c r="Q1014" t="s">
        <v>2613</v>
      </c>
      <c r="R1014" t="s">
        <v>2689</v>
      </c>
    </row>
    <row r="1015" spans="1:18" x14ac:dyDescent="0.25">
      <c r="A1015" t="s">
        <v>717</v>
      </c>
      <c r="B1015" t="s">
        <v>718</v>
      </c>
      <c r="C1015" t="s">
        <v>1611</v>
      </c>
      <c r="D1015" s="53" t="s">
        <v>797</v>
      </c>
      <c r="E1015" t="s">
        <v>9</v>
      </c>
      <c r="F1015" t="s">
        <v>10</v>
      </c>
      <c r="G1015" t="s">
        <v>11</v>
      </c>
      <c r="H1015" t="s">
        <v>2842</v>
      </c>
      <c r="I1015">
        <v>6</v>
      </c>
      <c r="J1015" t="s">
        <v>798</v>
      </c>
      <c r="K1015" t="s">
        <v>2369</v>
      </c>
      <c r="L1015" t="str">
        <f t="shared" si="43"/>
        <v>1997-21FLFTM G3SD0011</v>
      </c>
      <c r="M1015" t="s">
        <v>1237</v>
      </c>
      <c r="N1015">
        <v>27.157880000999999</v>
      </c>
      <c r="O1015">
        <v>-81.861998</v>
      </c>
      <c r="P1015">
        <v>0</v>
      </c>
      <c r="Q1015" t="s">
        <v>2613</v>
      </c>
      <c r="R1015" t="s">
        <v>2689</v>
      </c>
    </row>
    <row r="1016" spans="1:18" x14ac:dyDescent="0.25">
      <c r="A1016" t="s">
        <v>717</v>
      </c>
      <c r="B1016" t="s">
        <v>718</v>
      </c>
      <c r="C1016" t="s">
        <v>1611</v>
      </c>
      <c r="D1016" s="53" t="s">
        <v>797</v>
      </c>
      <c r="E1016" t="s">
        <v>9</v>
      </c>
      <c r="F1016" t="s">
        <v>10</v>
      </c>
      <c r="G1016" t="s">
        <v>11</v>
      </c>
      <c r="H1016" t="s">
        <v>87</v>
      </c>
      <c r="I1016">
        <v>6</v>
      </c>
      <c r="J1016" t="s">
        <v>798</v>
      </c>
      <c r="K1016" t="s">
        <v>2369</v>
      </c>
      <c r="L1016" t="str">
        <f t="shared" si="43"/>
        <v>1997-21FLFTM G3SD0011</v>
      </c>
      <c r="M1016" t="s">
        <v>1237</v>
      </c>
      <c r="N1016">
        <v>27.157880000999999</v>
      </c>
      <c r="O1016">
        <v>-81.861998</v>
      </c>
      <c r="P1016">
        <v>0</v>
      </c>
      <c r="Q1016" t="s">
        <v>2613</v>
      </c>
      <c r="R1016" t="s">
        <v>2689</v>
      </c>
    </row>
    <row r="1017" spans="1:18" x14ac:dyDescent="0.25">
      <c r="A1017" t="s">
        <v>717</v>
      </c>
      <c r="B1017" t="s">
        <v>718</v>
      </c>
      <c r="C1017" t="s">
        <v>1611</v>
      </c>
      <c r="D1017" s="53" t="s">
        <v>797</v>
      </c>
      <c r="E1017" t="s">
        <v>9</v>
      </c>
      <c r="F1017" t="s">
        <v>10</v>
      </c>
      <c r="G1017" t="s">
        <v>11</v>
      </c>
      <c r="H1017" t="s">
        <v>88</v>
      </c>
      <c r="I1017">
        <v>6</v>
      </c>
      <c r="J1017" t="s">
        <v>798</v>
      </c>
      <c r="K1017" t="s">
        <v>2369</v>
      </c>
      <c r="L1017" t="str">
        <f t="shared" si="43"/>
        <v>1997-21FLFTM G3SD0011</v>
      </c>
      <c r="M1017" t="s">
        <v>1237</v>
      </c>
      <c r="N1017">
        <v>27.157880000999999</v>
      </c>
      <c r="O1017">
        <v>-81.861998</v>
      </c>
      <c r="P1017">
        <v>0</v>
      </c>
      <c r="Q1017" t="s">
        <v>2613</v>
      </c>
      <c r="R1017" t="s">
        <v>2689</v>
      </c>
    </row>
    <row r="1018" spans="1:18" x14ac:dyDescent="0.25">
      <c r="A1018" t="s">
        <v>717</v>
      </c>
      <c r="B1018" t="s">
        <v>718</v>
      </c>
      <c r="C1018" t="s">
        <v>1611</v>
      </c>
      <c r="D1018" s="53" t="s">
        <v>797</v>
      </c>
      <c r="E1018" t="s">
        <v>9</v>
      </c>
      <c r="F1018" t="s">
        <v>10</v>
      </c>
      <c r="G1018" t="s">
        <v>11</v>
      </c>
      <c r="H1018" t="s">
        <v>86</v>
      </c>
      <c r="I1018">
        <v>6</v>
      </c>
      <c r="J1018" t="s">
        <v>798</v>
      </c>
      <c r="K1018" t="s">
        <v>2369</v>
      </c>
      <c r="L1018" t="str">
        <f t="shared" si="43"/>
        <v>1997-21FLFTM G3SD0011</v>
      </c>
      <c r="M1018" t="s">
        <v>1237</v>
      </c>
      <c r="N1018">
        <v>27.157880000999999</v>
      </c>
      <c r="O1018">
        <v>-81.861998</v>
      </c>
      <c r="P1018">
        <v>0</v>
      </c>
      <c r="Q1018" t="s">
        <v>2613</v>
      </c>
      <c r="R1018" t="s">
        <v>2689</v>
      </c>
    </row>
    <row r="1019" spans="1:18" x14ac:dyDescent="0.25">
      <c r="A1019" t="s">
        <v>717</v>
      </c>
      <c r="B1019" t="s">
        <v>718</v>
      </c>
      <c r="C1019" t="s">
        <v>1611</v>
      </c>
      <c r="D1019" s="53" t="s">
        <v>797</v>
      </c>
      <c r="E1019" t="s">
        <v>9</v>
      </c>
      <c r="F1019" t="s">
        <v>10</v>
      </c>
      <c r="G1019" t="s">
        <v>11</v>
      </c>
      <c r="H1019" t="s">
        <v>73</v>
      </c>
      <c r="I1019">
        <v>6</v>
      </c>
      <c r="J1019" t="s">
        <v>798</v>
      </c>
      <c r="K1019" t="s">
        <v>2369</v>
      </c>
      <c r="L1019" t="str">
        <f t="shared" si="42"/>
        <v>1997-21FLFTM G3SD0011</v>
      </c>
      <c r="M1019" t="s">
        <v>1237</v>
      </c>
      <c r="N1019">
        <v>27.157880000999999</v>
      </c>
      <c r="O1019">
        <v>-81.861998</v>
      </c>
      <c r="P1019">
        <v>0</v>
      </c>
      <c r="Q1019" t="s">
        <v>2613</v>
      </c>
      <c r="R1019" t="s">
        <v>2689</v>
      </c>
    </row>
    <row r="1020" spans="1:18" x14ac:dyDescent="0.25">
      <c r="A1020" t="s">
        <v>717</v>
      </c>
      <c r="B1020" t="s">
        <v>718</v>
      </c>
      <c r="C1020" t="s">
        <v>1611</v>
      </c>
      <c r="D1020" s="53" t="s">
        <v>797</v>
      </c>
      <c r="E1020" t="s">
        <v>9</v>
      </c>
      <c r="F1020" t="s">
        <v>10</v>
      </c>
      <c r="G1020" t="s">
        <v>11</v>
      </c>
      <c r="H1020" t="s">
        <v>91</v>
      </c>
      <c r="I1020">
        <v>6</v>
      </c>
      <c r="J1020" t="s">
        <v>798</v>
      </c>
      <c r="K1020" t="s">
        <v>2369</v>
      </c>
      <c r="L1020" t="str">
        <f t="shared" si="42"/>
        <v>1997-21FLFTM G3SD0011</v>
      </c>
      <c r="M1020" t="s">
        <v>1237</v>
      </c>
      <c r="N1020">
        <v>27.157880000999999</v>
      </c>
      <c r="O1020">
        <v>-81.861998</v>
      </c>
      <c r="P1020">
        <v>0</v>
      </c>
      <c r="Q1020" t="s">
        <v>2613</v>
      </c>
      <c r="R1020" t="s">
        <v>2689</v>
      </c>
    </row>
    <row r="1021" spans="1:18" x14ac:dyDescent="0.25">
      <c r="A1021" t="s">
        <v>717</v>
      </c>
      <c r="B1021" t="s">
        <v>718</v>
      </c>
      <c r="C1021" t="s">
        <v>1611</v>
      </c>
      <c r="D1021" s="53" t="s">
        <v>797</v>
      </c>
      <c r="E1021" t="s">
        <v>9</v>
      </c>
      <c r="F1021" t="s">
        <v>10</v>
      </c>
      <c r="G1021" t="s">
        <v>11</v>
      </c>
      <c r="H1021" t="s">
        <v>92</v>
      </c>
      <c r="I1021">
        <v>6</v>
      </c>
      <c r="J1021" t="s">
        <v>798</v>
      </c>
      <c r="K1021" t="s">
        <v>2369</v>
      </c>
      <c r="L1021" t="str">
        <f t="shared" si="42"/>
        <v>1997-21FLFTM G3SD0011</v>
      </c>
      <c r="M1021" t="s">
        <v>1237</v>
      </c>
      <c r="N1021">
        <v>27.157880000999999</v>
      </c>
      <c r="O1021">
        <v>-81.861998</v>
      </c>
      <c r="P1021">
        <v>0</v>
      </c>
      <c r="Q1021" t="s">
        <v>2613</v>
      </c>
      <c r="R1021" t="s">
        <v>2689</v>
      </c>
    </row>
    <row r="1022" spans="1:18" x14ac:dyDescent="0.25">
      <c r="A1022" t="s">
        <v>717</v>
      </c>
      <c r="B1022" t="s">
        <v>718</v>
      </c>
      <c r="C1022" t="s">
        <v>1612</v>
      </c>
      <c r="D1022" s="53" t="s">
        <v>799</v>
      </c>
      <c r="E1022" t="s">
        <v>9</v>
      </c>
      <c r="F1022" t="s">
        <v>10</v>
      </c>
      <c r="G1022" t="s">
        <v>11</v>
      </c>
      <c r="H1022" t="s">
        <v>73</v>
      </c>
      <c r="I1022">
        <v>6</v>
      </c>
      <c r="J1022" t="s">
        <v>800</v>
      </c>
      <c r="K1022" t="s">
        <v>2370</v>
      </c>
      <c r="L1022" t="str">
        <f t="shared" si="42"/>
        <v>2001-21FLFTM G3SD0096</v>
      </c>
      <c r="M1022" t="s">
        <v>1237</v>
      </c>
      <c r="N1022">
        <v>27.108599999999999</v>
      </c>
      <c r="O1022">
        <v>-81.827420000000004</v>
      </c>
      <c r="P1022">
        <v>0</v>
      </c>
      <c r="Q1022" t="s">
        <v>2613</v>
      </c>
      <c r="R1022" t="s">
        <v>2689</v>
      </c>
    </row>
    <row r="1023" spans="1:18" x14ac:dyDescent="0.25">
      <c r="A1023" t="s">
        <v>717</v>
      </c>
      <c r="B1023" t="s">
        <v>718</v>
      </c>
      <c r="C1023" t="s">
        <v>1613</v>
      </c>
      <c r="D1023" s="53" t="s">
        <v>801</v>
      </c>
      <c r="E1023" t="s">
        <v>9</v>
      </c>
      <c r="F1023" t="s">
        <v>10</v>
      </c>
      <c r="G1023" t="s">
        <v>11</v>
      </c>
      <c r="H1023" t="s">
        <v>73</v>
      </c>
      <c r="I1023">
        <v>6</v>
      </c>
      <c r="J1023" t="s">
        <v>802</v>
      </c>
      <c r="K1023" t="s">
        <v>2371</v>
      </c>
      <c r="L1023" t="str">
        <f t="shared" si="42"/>
        <v>2028-21FLFTM G3SD0132</v>
      </c>
      <c r="M1023" t="s">
        <v>1237</v>
      </c>
      <c r="N1023">
        <v>27.075849999999999</v>
      </c>
      <c r="O1023">
        <v>-82.016482999999994</v>
      </c>
      <c r="P1023">
        <v>0</v>
      </c>
      <c r="Q1023" t="s">
        <v>2613</v>
      </c>
      <c r="R1023" t="s">
        <v>2689</v>
      </c>
    </row>
    <row r="1024" spans="1:18" x14ac:dyDescent="0.25">
      <c r="A1024" t="s">
        <v>717</v>
      </c>
      <c r="B1024" t="s">
        <v>718</v>
      </c>
      <c r="C1024" t="s">
        <v>1613</v>
      </c>
      <c r="D1024" s="53" t="s">
        <v>801</v>
      </c>
      <c r="E1024" t="s">
        <v>9</v>
      </c>
      <c r="F1024" t="s">
        <v>10</v>
      </c>
      <c r="G1024" t="s">
        <v>11</v>
      </c>
      <c r="H1024" t="s">
        <v>85</v>
      </c>
      <c r="I1024">
        <v>6</v>
      </c>
      <c r="J1024" t="s">
        <v>802</v>
      </c>
      <c r="K1024" t="s">
        <v>2371</v>
      </c>
      <c r="L1024" t="str">
        <f t="shared" si="42"/>
        <v>2028-21FLFTM G3SD0132</v>
      </c>
      <c r="M1024" t="s">
        <v>1237</v>
      </c>
      <c r="N1024">
        <v>27.075849999999999</v>
      </c>
      <c r="O1024">
        <v>-82.016482999999994</v>
      </c>
      <c r="P1024">
        <v>0</v>
      </c>
      <c r="Q1024" t="s">
        <v>2613</v>
      </c>
      <c r="R1024" t="s">
        <v>2689</v>
      </c>
    </row>
    <row r="1025" spans="1:18" x14ac:dyDescent="0.25">
      <c r="A1025" t="s">
        <v>717</v>
      </c>
      <c r="B1025" t="s">
        <v>718</v>
      </c>
      <c r="C1025" t="s">
        <v>1614</v>
      </c>
      <c r="D1025" s="53" t="s">
        <v>817</v>
      </c>
      <c r="E1025" t="s">
        <v>9</v>
      </c>
      <c r="F1025" t="s">
        <v>10</v>
      </c>
      <c r="G1025" t="s">
        <v>11</v>
      </c>
      <c r="H1025" t="s">
        <v>73</v>
      </c>
      <c r="I1025">
        <v>6</v>
      </c>
      <c r="J1025" t="s">
        <v>818</v>
      </c>
      <c r="K1025" t="s">
        <v>2372</v>
      </c>
      <c r="L1025" t="str">
        <f t="shared" si="42"/>
        <v>1623B-21FLFTM G3SD0154</v>
      </c>
      <c r="M1025" t="s">
        <v>1237</v>
      </c>
      <c r="N1025">
        <v>27.104448999999999</v>
      </c>
      <c r="O1025">
        <v>-81.981847000000002</v>
      </c>
      <c r="P1025">
        <v>0</v>
      </c>
      <c r="Q1025" t="s">
        <v>2613</v>
      </c>
      <c r="R1025" t="s">
        <v>2689</v>
      </c>
    </row>
    <row r="1026" spans="1:18" x14ac:dyDescent="0.25">
      <c r="A1026" t="s">
        <v>717</v>
      </c>
      <c r="B1026" t="s">
        <v>718</v>
      </c>
      <c r="C1026" t="s">
        <v>1614</v>
      </c>
      <c r="D1026" s="53" t="s">
        <v>817</v>
      </c>
      <c r="E1026" t="s">
        <v>9</v>
      </c>
      <c r="F1026" t="s">
        <v>10</v>
      </c>
      <c r="G1026" t="s">
        <v>11</v>
      </c>
      <c r="H1026" t="s">
        <v>86</v>
      </c>
      <c r="I1026">
        <v>6</v>
      </c>
      <c r="J1026" t="s">
        <v>818</v>
      </c>
      <c r="K1026" t="s">
        <v>2372</v>
      </c>
      <c r="L1026" t="str">
        <f t="shared" si="42"/>
        <v>1623B-21FLFTM G3SD0154</v>
      </c>
      <c r="M1026" t="s">
        <v>1237</v>
      </c>
      <c r="N1026">
        <v>27.104448999999999</v>
      </c>
      <c r="O1026">
        <v>-81.981847000000002</v>
      </c>
      <c r="P1026">
        <v>0</v>
      </c>
      <c r="Q1026" t="s">
        <v>2613</v>
      </c>
      <c r="R1026" t="s">
        <v>2689</v>
      </c>
    </row>
    <row r="1027" spans="1:18" x14ac:dyDescent="0.25">
      <c r="A1027" t="s">
        <v>717</v>
      </c>
      <c r="B1027" t="s">
        <v>718</v>
      </c>
      <c r="C1027" t="s">
        <v>1614</v>
      </c>
      <c r="D1027" s="53" t="s">
        <v>817</v>
      </c>
      <c r="E1027" t="s">
        <v>9</v>
      </c>
      <c r="F1027" t="s">
        <v>10</v>
      </c>
      <c r="G1027" t="s">
        <v>11</v>
      </c>
      <c r="H1027" t="s">
        <v>87</v>
      </c>
      <c r="I1027">
        <v>6</v>
      </c>
      <c r="J1027" t="s">
        <v>818</v>
      </c>
      <c r="K1027" t="s">
        <v>2372</v>
      </c>
      <c r="L1027" t="str">
        <f t="shared" si="42"/>
        <v>1623B-21FLFTM G3SD0154</v>
      </c>
      <c r="M1027" t="s">
        <v>1237</v>
      </c>
      <c r="N1027">
        <v>27.104448999999999</v>
      </c>
      <c r="O1027">
        <v>-81.981847000000002</v>
      </c>
      <c r="P1027">
        <v>0</v>
      </c>
      <c r="Q1027" t="s">
        <v>2613</v>
      </c>
      <c r="R1027" t="s">
        <v>2689</v>
      </c>
    </row>
    <row r="1028" spans="1:18" x14ac:dyDescent="0.25">
      <c r="A1028" t="s">
        <v>717</v>
      </c>
      <c r="B1028" t="s">
        <v>718</v>
      </c>
      <c r="C1028" t="s">
        <v>1614</v>
      </c>
      <c r="D1028" s="53" t="s">
        <v>817</v>
      </c>
      <c r="E1028" t="s">
        <v>9</v>
      </c>
      <c r="F1028" t="s">
        <v>10</v>
      </c>
      <c r="G1028" t="s">
        <v>11</v>
      </c>
      <c r="H1028" t="s">
        <v>88</v>
      </c>
      <c r="I1028">
        <v>6</v>
      </c>
      <c r="J1028" t="s">
        <v>818</v>
      </c>
      <c r="K1028" t="s">
        <v>2372</v>
      </c>
      <c r="L1028" t="str">
        <f t="shared" si="42"/>
        <v>1623B-21FLFTM G3SD0154</v>
      </c>
      <c r="M1028" t="s">
        <v>1237</v>
      </c>
      <c r="N1028">
        <v>27.104448999999999</v>
      </c>
      <c r="O1028">
        <v>-81.981847000000002</v>
      </c>
      <c r="P1028">
        <v>0</v>
      </c>
      <c r="Q1028" t="s">
        <v>2613</v>
      </c>
      <c r="R1028" t="s">
        <v>2689</v>
      </c>
    </row>
    <row r="1029" spans="1:18" x14ac:dyDescent="0.25">
      <c r="A1029" t="s">
        <v>717</v>
      </c>
      <c r="B1029" t="s">
        <v>718</v>
      </c>
      <c r="C1029" t="s">
        <v>1304</v>
      </c>
      <c r="D1029" s="53" t="s">
        <v>822</v>
      </c>
      <c r="E1029" t="s">
        <v>9</v>
      </c>
      <c r="F1029" t="s">
        <v>10</v>
      </c>
      <c r="G1029" t="s">
        <v>11</v>
      </c>
      <c r="H1029" t="s">
        <v>73</v>
      </c>
      <c r="I1029">
        <v>6</v>
      </c>
      <c r="J1029" t="s">
        <v>823</v>
      </c>
      <c r="K1029" t="s">
        <v>2373</v>
      </c>
      <c r="L1029" t="str">
        <f t="shared" si="42"/>
        <v>1787A1-21FLFTM G3SD0157</v>
      </c>
      <c r="M1029" t="s">
        <v>1237</v>
      </c>
      <c r="N1029">
        <v>27.199799900999999</v>
      </c>
      <c r="O1029">
        <v>-81.98777364</v>
      </c>
      <c r="P1029">
        <v>0</v>
      </c>
      <c r="Q1029" t="s">
        <v>2613</v>
      </c>
      <c r="R1029" t="s">
        <v>2689</v>
      </c>
    </row>
    <row r="1030" spans="1:18" x14ac:dyDescent="0.25">
      <c r="A1030" t="s">
        <v>717</v>
      </c>
      <c r="B1030" t="s">
        <v>718</v>
      </c>
      <c r="C1030" t="s">
        <v>1304</v>
      </c>
      <c r="D1030" s="53" t="s">
        <v>822</v>
      </c>
      <c r="E1030" t="s">
        <v>9</v>
      </c>
      <c r="F1030" t="s">
        <v>10</v>
      </c>
      <c r="G1030" t="s">
        <v>11</v>
      </c>
      <c r="H1030" t="s">
        <v>85</v>
      </c>
      <c r="I1030">
        <v>6</v>
      </c>
      <c r="J1030" t="s">
        <v>823</v>
      </c>
      <c r="K1030" t="s">
        <v>2373</v>
      </c>
      <c r="L1030" t="str">
        <f t="shared" si="42"/>
        <v>1787A1-21FLFTM G3SD0157</v>
      </c>
      <c r="M1030" t="s">
        <v>1237</v>
      </c>
      <c r="N1030">
        <v>27.199799900999999</v>
      </c>
      <c r="O1030">
        <v>-81.98777364</v>
      </c>
      <c r="P1030">
        <v>0</v>
      </c>
      <c r="Q1030" t="s">
        <v>2613</v>
      </c>
      <c r="R1030" t="s">
        <v>2689</v>
      </c>
    </row>
    <row r="1031" spans="1:18" x14ac:dyDescent="0.25">
      <c r="A1031" t="s">
        <v>717</v>
      </c>
      <c r="B1031" t="s">
        <v>718</v>
      </c>
      <c r="C1031" t="s">
        <v>1304</v>
      </c>
      <c r="D1031" s="53" t="s">
        <v>822</v>
      </c>
      <c r="E1031" t="s">
        <v>9</v>
      </c>
      <c r="F1031" t="s">
        <v>10</v>
      </c>
      <c r="G1031" t="s">
        <v>11</v>
      </c>
      <c r="H1031" t="s">
        <v>86</v>
      </c>
      <c r="I1031">
        <v>6</v>
      </c>
      <c r="J1031" t="s">
        <v>823</v>
      </c>
      <c r="K1031" t="s">
        <v>2373</v>
      </c>
      <c r="L1031" t="str">
        <f t="shared" si="42"/>
        <v>1787A1-21FLFTM G3SD0157</v>
      </c>
      <c r="M1031" t="s">
        <v>1237</v>
      </c>
      <c r="N1031">
        <v>27.199799900999999</v>
      </c>
      <c r="O1031">
        <v>-81.98777364</v>
      </c>
      <c r="P1031">
        <v>0</v>
      </c>
      <c r="Q1031" t="s">
        <v>2613</v>
      </c>
      <c r="R1031" t="s">
        <v>2689</v>
      </c>
    </row>
    <row r="1032" spans="1:18" x14ac:dyDescent="0.25">
      <c r="A1032" t="s">
        <v>717</v>
      </c>
      <c r="B1032" t="s">
        <v>718</v>
      </c>
      <c r="C1032" t="s">
        <v>1304</v>
      </c>
      <c r="D1032" s="53" t="s">
        <v>822</v>
      </c>
      <c r="E1032" t="s">
        <v>9</v>
      </c>
      <c r="F1032" t="s">
        <v>10</v>
      </c>
      <c r="G1032" t="s">
        <v>11</v>
      </c>
      <c r="H1032" t="s">
        <v>87</v>
      </c>
      <c r="I1032">
        <v>6</v>
      </c>
      <c r="J1032" t="s">
        <v>823</v>
      </c>
      <c r="K1032" t="s">
        <v>2373</v>
      </c>
      <c r="L1032" t="str">
        <f t="shared" si="42"/>
        <v>1787A1-21FLFTM G3SD0157</v>
      </c>
      <c r="M1032" t="s">
        <v>1237</v>
      </c>
      <c r="N1032">
        <v>27.199799900999999</v>
      </c>
      <c r="O1032">
        <v>-81.98777364</v>
      </c>
      <c r="P1032">
        <v>0</v>
      </c>
      <c r="Q1032" t="s">
        <v>2613</v>
      </c>
      <c r="R1032" t="s">
        <v>2689</v>
      </c>
    </row>
    <row r="1033" spans="1:18" x14ac:dyDescent="0.25">
      <c r="A1033" t="s">
        <v>717</v>
      </c>
      <c r="B1033" t="s">
        <v>718</v>
      </c>
      <c r="C1033" t="s">
        <v>1304</v>
      </c>
      <c r="D1033" s="53" t="s">
        <v>822</v>
      </c>
      <c r="E1033" t="s">
        <v>9</v>
      </c>
      <c r="F1033" t="s">
        <v>10</v>
      </c>
      <c r="G1033" t="s">
        <v>11</v>
      </c>
      <c r="H1033" t="s">
        <v>88</v>
      </c>
      <c r="I1033">
        <v>6</v>
      </c>
      <c r="J1033" t="s">
        <v>823</v>
      </c>
      <c r="K1033" t="s">
        <v>2373</v>
      </c>
      <c r="L1033" t="str">
        <f t="shared" si="42"/>
        <v>1787A1-21FLFTM G3SD0157</v>
      </c>
      <c r="M1033" t="s">
        <v>1237</v>
      </c>
      <c r="N1033">
        <v>27.199799900999999</v>
      </c>
      <c r="O1033">
        <v>-81.98777364</v>
      </c>
      <c r="P1033">
        <v>0</v>
      </c>
      <c r="Q1033" t="s">
        <v>2613</v>
      </c>
      <c r="R1033" t="s">
        <v>2689</v>
      </c>
    </row>
    <row r="1034" spans="1:18" x14ac:dyDescent="0.25">
      <c r="A1034" t="s">
        <v>717</v>
      </c>
      <c r="B1034" t="s">
        <v>718</v>
      </c>
      <c r="C1034" t="s">
        <v>1615</v>
      </c>
      <c r="D1034" s="53" t="s">
        <v>826</v>
      </c>
      <c r="E1034" t="s">
        <v>9</v>
      </c>
      <c r="F1034" t="s">
        <v>10</v>
      </c>
      <c r="G1034" t="s">
        <v>11</v>
      </c>
      <c r="H1034" t="s">
        <v>73</v>
      </c>
      <c r="I1034">
        <v>6</v>
      </c>
      <c r="J1034" t="s">
        <v>827</v>
      </c>
      <c r="K1034" t="s">
        <v>2374</v>
      </c>
      <c r="L1034" t="str">
        <f t="shared" si="42"/>
        <v>1950A-21FLFTM G3SD0184</v>
      </c>
      <c r="M1034" t="s">
        <v>1237</v>
      </c>
      <c r="N1034">
        <v>27.167699986999999</v>
      </c>
      <c r="O1034">
        <v>-81.844899999999996</v>
      </c>
      <c r="P1034">
        <v>0</v>
      </c>
      <c r="Q1034" t="s">
        <v>2613</v>
      </c>
      <c r="R1034" t="s">
        <v>2689</v>
      </c>
    </row>
    <row r="1035" spans="1:18" x14ac:dyDescent="0.25">
      <c r="A1035" t="s">
        <v>717</v>
      </c>
      <c r="B1035" t="s">
        <v>718</v>
      </c>
      <c r="C1035" t="s">
        <v>1615</v>
      </c>
      <c r="D1035" s="53" t="s">
        <v>826</v>
      </c>
      <c r="E1035" t="s">
        <v>9</v>
      </c>
      <c r="F1035" t="s">
        <v>10</v>
      </c>
      <c r="G1035" t="s">
        <v>11</v>
      </c>
      <c r="H1035" t="s">
        <v>91</v>
      </c>
      <c r="I1035">
        <v>6</v>
      </c>
      <c r="J1035" t="s">
        <v>827</v>
      </c>
      <c r="K1035" t="s">
        <v>2374</v>
      </c>
      <c r="L1035" t="str">
        <f t="shared" si="42"/>
        <v>1950A-21FLFTM G3SD0184</v>
      </c>
      <c r="M1035" t="s">
        <v>1237</v>
      </c>
      <c r="N1035">
        <v>27.167699986999999</v>
      </c>
      <c r="O1035">
        <v>-81.844899999999996</v>
      </c>
      <c r="P1035">
        <v>0</v>
      </c>
      <c r="Q1035" t="s">
        <v>2613</v>
      </c>
      <c r="R1035" t="s">
        <v>2689</v>
      </c>
    </row>
    <row r="1036" spans="1:18" x14ac:dyDescent="0.25">
      <c r="A1036" t="s">
        <v>717</v>
      </c>
      <c r="B1036" t="s">
        <v>718</v>
      </c>
      <c r="C1036" t="s">
        <v>1615</v>
      </c>
      <c r="D1036" s="53" t="s">
        <v>826</v>
      </c>
      <c r="E1036" t="s">
        <v>9</v>
      </c>
      <c r="F1036" t="s">
        <v>10</v>
      </c>
      <c r="G1036" t="s">
        <v>11</v>
      </c>
      <c r="H1036" t="s">
        <v>92</v>
      </c>
      <c r="I1036">
        <v>6</v>
      </c>
      <c r="J1036" t="s">
        <v>827</v>
      </c>
      <c r="K1036" t="s">
        <v>2374</v>
      </c>
      <c r="L1036" t="str">
        <f t="shared" si="42"/>
        <v>1950A-21FLFTM G3SD0184</v>
      </c>
      <c r="M1036" t="s">
        <v>1237</v>
      </c>
      <c r="N1036">
        <v>27.167699986999999</v>
      </c>
      <c r="O1036">
        <v>-81.844899999999996</v>
      </c>
      <c r="P1036">
        <v>0</v>
      </c>
      <c r="Q1036" t="s">
        <v>2613</v>
      </c>
      <c r="R1036" t="s">
        <v>2689</v>
      </c>
    </row>
    <row r="1037" spans="1:18" x14ac:dyDescent="0.25">
      <c r="A1037" t="s">
        <v>717</v>
      </c>
      <c r="B1037" t="s">
        <v>718</v>
      </c>
      <c r="C1037" t="s">
        <v>1615</v>
      </c>
      <c r="D1037" s="53" t="s">
        <v>826</v>
      </c>
      <c r="E1037" t="s">
        <v>9</v>
      </c>
      <c r="F1037" t="s">
        <v>10</v>
      </c>
      <c r="G1037" t="s">
        <v>11</v>
      </c>
      <c r="H1037" t="s">
        <v>86</v>
      </c>
      <c r="I1037">
        <v>6</v>
      </c>
      <c r="J1037" t="s">
        <v>827</v>
      </c>
      <c r="K1037" t="s">
        <v>2374</v>
      </c>
      <c r="L1037" t="str">
        <f t="shared" si="42"/>
        <v>1950A-21FLFTM G3SD0184</v>
      </c>
      <c r="M1037" t="s">
        <v>1237</v>
      </c>
      <c r="N1037">
        <v>27.167699986999999</v>
      </c>
      <c r="O1037">
        <v>-81.844899999999996</v>
      </c>
      <c r="P1037">
        <v>0</v>
      </c>
      <c r="Q1037" t="s">
        <v>2613</v>
      </c>
      <c r="R1037" t="s">
        <v>2689</v>
      </c>
    </row>
    <row r="1038" spans="1:18" x14ac:dyDescent="0.25">
      <c r="A1038" t="s">
        <v>717</v>
      </c>
      <c r="B1038" t="s">
        <v>718</v>
      </c>
      <c r="C1038" t="s">
        <v>1615</v>
      </c>
      <c r="D1038" s="53" t="s">
        <v>826</v>
      </c>
      <c r="E1038" t="s">
        <v>9</v>
      </c>
      <c r="F1038" t="s">
        <v>10</v>
      </c>
      <c r="G1038" t="s">
        <v>11</v>
      </c>
      <c r="H1038" t="s">
        <v>87</v>
      </c>
      <c r="I1038">
        <v>6</v>
      </c>
      <c r="J1038" t="s">
        <v>827</v>
      </c>
      <c r="K1038" t="s">
        <v>2374</v>
      </c>
      <c r="L1038" t="str">
        <f t="shared" si="42"/>
        <v>1950A-21FLFTM G3SD0184</v>
      </c>
      <c r="M1038" t="s">
        <v>1237</v>
      </c>
      <c r="N1038">
        <v>27.167699986999999</v>
      </c>
      <c r="O1038">
        <v>-81.844899999999996</v>
      </c>
      <c r="P1038">
        <v>0</v>
      </c>
      <c r="Q1038" t="s">
        <v>2613</v>
      </c>
      <c r="R1038" t="s">
        <v>2689</v>
      </c>
    </row>
    <row r="1039" spans="1:18" x14ac:dyDescent="0.25">
      <c r="A1039" t="s">
        <v>717</v>
      </c>
      <c r="B1039" t="s">
        <v>718</v>
      </c>
      <c r="C1039" t="s">
        <v>1615</v>
      </c>
      <c r="D1039" s="53" t="s">
        <v>826</v>
      </c>
      <c r="E1039" t="s">
        <v>9</v>
      </c>
      <c r="F1039" t="s">
        <v>10</v>
      </c>
      <c r="G1039" t="s">
        <v>11</v>
      </c>
      <c r="H1039" t="s">
        <v>88</v>
      </c>
      <c r="I1039">
        <v>6</v>
      </c>
      <c r="J1039" t="s">
        <v>827</v>
      </c>
      <c r="K1039" t="s">
        <v>2374</v>
      </c>
      <c r="L1039" t="str">
        <f t="shared" si="42"/>
        <v>1950A-21FLFTM G3SD0184</v>
      </c>
      <c r="M1039" t="s">
        <v>1237</v>
      </c>
      <c r="N1039">
        <v>27.167699986999999</v>
      </c>
      <c r="O1039">
        <v>-81.844899999999996</v>
      </c>
      <c r="P1039">
        <v>0</v>
      </c>
      <c r="Q1039" t="s">
        <v>2613</v>
      </c>
      <c r="R1039" t="s">
        <v>2689</v>
      </c>
    </row>
    <row r="1040" spans="1:18" x14ac:dyDescent="0.25">
      <c r="A1040" t="s">
        <v>717</v>
      </c>
      <c r="B1040" t="s">
        <v>729</v>
      </c>
      <c r="C1040" t="s">
        <v>1616</v>
      </c>
      <c r="D1040" s="53" t="s">
        <v>813</v>
      </c>
      <c r="E1040" t="s">
        <v>9</v>
      </c>
      <c r="F1040" t="s">
        <v>10</v>
      </c>
      <c r="G1040" t="s">
        <v>11</v>
      </c>
      <c r="H1040" t="s">
        <v>73</v>
      </c>
      <c r="I1040">
        <v>6</v>
      </c>
      <c r="J1040" t="s">
        <v>814</v>
      </c>
      <c r="K1040" t="s">
        <v>1616</v>
      </c>
      <c r="L1040" t="str">
        <f t="shared" si="42"/>
        <v>3227-21FLFTM G4SD0194</v>
      </c>
      <c r="M1040" t="s">
        <v>1239</v>
      </c>
      <c r="N1040">
        <v>26.965740062999998</v>
      </c>
      <c r="O1040">
        <v>-81.136680369999993</v>
      </c>
      <c r="P1040">
        <v>0</v>
      </c>
      <c r="Q1040" t="s">
        <v>2613</v>
      </c>
      <c r="R1040" t="s">
        <v>2690</v>
      </c>
    </row>
    <row r="1041" spans="1:18" x14ac:dyDescent="0.25">
      <c r="A1041" t="s">
        <v>717</v>
      </c>
      <c r="B1041" t="s">
        <v>729</v>
      </c>
      <c r="C1041" t="s">
        <v>1616</v>
      </c>
      <c r="D1041" s="53" t="s">
        <v>813</v>
      </c>
      <c r="E1041" t="s">
        <v>9</v>
      </c>
      <c r="F1041" t="s">
        <v>10</v>
      </c>
      <c r="G1041" t="s">
        <v>11</v>
      </c>
      <c r="H1041" t="s">
        <v>85</v>
      </c>
      <c r="I1041">
        <v>6</v>
      </c>
      <c r="J1041" t="s">
        <v>814</v>
      </c>
      <c r="K1041" t="s">
        <v>1616</v>
      </c>
      <c r="L1041" t="str">
        <f t="shared" si="42"/>
        <v>3227-21FLFTM G4SD0194</v>
      </c>
      <c r="M1041" t="s">
        <v>1239</v>
      </c>
      <c r="N1041">
        <v>26.965740062999998</v>
      </c>
      <c r="O1041">
        <v>-81.136680369999993</v>
      </c>
      <c r="P1041">
        <v>0</v>
      </c>
      <c r="Q1041" t="s">
        <v>2613</v>
      </c>
      <c r="R1041" t="s">
        <v>2690</v>
      </c>
    </row>
    <row r="1042" spans="1:18" x14ac:dyDescent="0.25">
      <c r="A1042" t="s">
        <v>717</v>
      </c>
      <c r="B1042" t="s">
        <v>729</v>
      </c>
      <c r="C1042" t="s">
        <v>1617</v>
      </c>
      <c r="D1042" s="53" t="s">
        <v>838</v>
      </c>
      <c r="E1042" t="s">
        <v>9</v>
      </c>
      <c r="F1042" t="s">
        <v>10</v>
      </c>
      <c r="G1042" t="s">
        <v>11</v>
      </c>
      <c r="H1042" t="s">
        <v>73</v>
      </c>
      <c r="I1042">
        <v>6</v>
      </c>
      <c r="J1042" t="s">
        <v>839</v>
      </c>
      <c r="K1042" t="s">
        <v>2375</v>
      </c>
      <c r="L1042" t="str">
        <f t="shared" si="42"/>
        <v>3201E-21FLFTM G4SD0111</v>
      </c>
      <c r="M1042" t="s">
        <v>1239</v>
      </c>
      <c r="N1042">
        <v>26.978634</v>
      </c>
      <c r="O1042">
        <v>-81.492034000000004</v>
      </c>
      <c r="P1042">
        <v>0</v>
      </c>
      <c r="Q1042" t="s">
        <v>2613</v>
      </c>
      <c r="R1042" t="s">
        <v>2690</v>
      </c>
    </row>
    <row r="1043" spans="1:18" x14ac:dyDescent="0.25">
      <c r="A1043" t="s">
        <v>717</v>
      </c>
      <c r="B1043" t="s">
        <v>729</v>
      </c>
      <c r="C1043" t="s">
        <v>1617</v>
      </c>
      <c r="D1043" s="53" t="s">
        <v>838</v>
      </c>
      <c r="E1043" t="s">
        <v>9</v>
      </c>
      <c r="F1043" t="s">
        <v>10</v>
      </c>
      <c r="G1043" t="s">
        <v>11</v>
      </c>
      <c r="H1043" t="s">
        <v>97</v>
      </c>
      <c r="I1043">
        <v>6</v>
      </c>
      <c r="J1043" t="s">
        <v>839</v>
      </c>
      <c r="K1043" t="s">
        <v>2375</v>
      </c>
      <c r="L1043" t="str">
        <f t="shared" si="42"/>
        <v>3201E-21FLFTM G4SD0111</v>
      </c>
      <c r="M1043" t="s">
        <v>1239</v>
      </c>
      <c r="N1043">
        <v>26.978634</v>
      </c>
      <c r="O1043">
        <v>-81.492034000000004</v>
      </c>
      <c r="P1043">
        <v>0</v>
      </c>
      <c r="Q1043" t="s">
        <v>2613</v>
      </c>
      <c r="R1043" t="s">
        <v>2690</v>
      </c>
    </row>
    <row r="1044" spans="1:18" x14ac:dyDescent="0.25">
      <c r="A1044" t="s">
        <v>717</v>
      </c>
      <c r="B1044" t="s">
        <v>729</v>
      </c>
      <c r="C1044" t="s">
        <v>1617</v>
      </c>
      <c r="D1044" s="53" t="s">
        <v>838</v>
      </c>
      <c r="E1044" t="s">
        <v>9</v>
      </c>
      <c r="F1044" t="s">
        <v>10</v>
      </c>
      <c r="G1044" t="s">
        <v>11</v>
      </c>
      <c r="H1044" t="s">
        <v>85</v>
      </c>
      <c r="I1044">
        <v>6</v>
      </c>
      <c r="J1044" t="s">
        <v>839</v>
      </c>
      <c r="K1044" t="s">
        <v>2375</v>
      </c>
      <c r="L1044" t="str">
        <f t="shared" si="42"/>
        <v>3201E-21FLFTM G4SD0111</v>
      </c>
      <c r="M1044" t="s">
        <v>1239</v>
      </c>
      <c r="N1044">
        <v>26.978634</v>
      </c>
      <c r="O1044">
        <v>-81.492034000000004</v>
      </c>
      <c r="P1044">
        <v>0</v>
      </c>
      <c r="Q1044" t="s">
        <v>2613</v>
      </c>
      <c r="R1044" t="s">
        <v>2690</v>
      </c>
    </row>
    <row r="1045" spans="1:18" x14ac:dyDescent="0.25">
      <c r="A1045" t="s">
        <v>717</v>
      </c>
      <c r="B1045" t="s">
        <v>729</v>
      </c>
      <c r="C1045" t="s">
        <v>1618</v>
      </c>
      <c r="D1045" s="53" t="s">
        <v>842</v>
      </c>
      <c r="E1045" t="s">
        <v>9</v>
      </c>
      <c r="F1045" t="s">
        <v>10</v>
      </c>
      <c r="G1045" t="s">
        <v>11</v>
      </c>
      <c r="H1045" t="s">
        <v>73</v>
      </c>
      <c r="I1045">
        <v>6</v>
      </c>
      <c r="J1045" t="s">
        <v>843</v>
      </c>
      <c r="K1045" t="s">
        <v>2376</v>
      </c>
      <c r="L1045" t="str">
        <f t="shared" si="42"/>
        <v>3201H-21FLFTM G4SD0215</v>
      </c>
      <c r="M1045" t="s">
        <v>1239</v>
      </c>
      <c r="N1045">
        <v>27.028824987</v>
      </c>
      <c r="O1045">
        <v>-81.457566</v>
      </c>
      <c r="P1045">
        <v>0</v>
      </c>
      <c r="Q1045" t="s">
        <v>2613</v>
      </c>
      <c r="R1045" t="s">
        <v>2690</v>
      </c>
    </row>
    <row r="1046" spans="1:18" x14ac:dyDescent="0.25">
      <c r="A1046" t="s">
        <v>717</v>
      </c>
      <c r="B1046" t="s">
        <v>729</v>
      </c>
      <c r="C1046" t="s">
        <v>1618</v>
      </c>
      <c r="D1046" s="53" t="s">
        <v>842</v>
      </c>
      <c r="E1046" t="s">
        <v>9</v>
      </c>
      <c r="F1046" t="s">
        <v>10</v>
      </c>
      <c r="G1046" t="s">
        <v>11</v>
      </c>
      <c r="H1046" t="s">
        <v>85</v>
      </c>
      <c r="I1046">
        <v>6</v>
      </c>
      <c r="J1046" t="s">
        <v>843</v>
      </c>
      <c r="K1046" t="s">
        <v>2376</v>
      </c>
      <c r="L1046" t="str">
        <f t="shared" si="42"/>
        <v>3201H-21FLFTM G4SD0215</v>
      </c>
      <c r="M1046" t="s">
        <v>1239</v>
      </c>
      <c r="N1046">
        <v>27.028824987</v>
      </c>
      <c r="O1046">
        <v>-81.457566</v>
      </c>
      <c r="P1046">
        <v>0</v>
      </c>
      <c r="Q1046" t="s">
        <v>2613</v>
      </c>
      <c r="R1046" t="s">
        <v>2690</v>
      </c>
    </row>
    <row r="1047" spans="1:18" x14ac:dyDescent="0.25">
      <c r="A1047" t="s">
        <v>717</v>
      </c>
      <c r="B1047" t="s">
        <v>729</v>
      </c>
      <c r="C1047" t="s">
        <v>1619</v>
      </c>
      <c r="D1047" s="53" t="s">
        <v>844</v>
      </c>
      <c r="E1047" t="s">
        <v>9</v>
      </c>
      <c r="F1047" t="s">
        <v>10</v>
      </c>
      <c r="G1047" t="s">
        <v>11</v>
      </c>
      <c r="H1047" t="s">
        <v>73</v>
      </c>
      <c r="I1047">
        <v>6</v>
      </c>
      <c r="J1047" t="s">
        <v>845</v>
      </c>
      <c r="K1047" t="s">
        <v>2377</v>
      </c>
      <c r="L1047" t="str">
        <f t="shared" si="42"/>
        <v>3201J-21FLFTM G4SD0216</v>
      </c>
      <c r="M1047" t="s">
        <v>1239</v>
      </c>
      <c r="N1047">
        <v>27.026388987000001</v>
      </c>
      <c r="O1047">
        <v>-81.341110999999998</v>
      </c>
      <c r="P1047">
        <v>0</v>
      </c>
      <c r="Q1047" t="s">
        <v>2613</v>
      </c>
      <c r="R1047" t="s">
        <v>2690</v>
      </c>
    </row>
    <row r="1048" spans="1:18" x14ac:dyDescent="0.25">
      <c r="A1048" t="s">
        <v>717</v>
      </c>
      <c r="B1048" t="s">
        <v>729</v>
      </c>
      <c r="C1048" t="s">
        <v>1619</v>
      </c>
      <c r="D1048" s="53" t="s">
        <v>844</v>
      </c>
      <c r="E1048" t="s">
        <v>9</v>
      </c>
      <c r="F1048" t="s">
        <v>10</v>
      </c>
      <c r="G1048" t="s">
        <v>11</v>
      </c>
      <c r="H1048" t="s">
        <v>85</v>
      </c>
      <c r="I1048">
        <v>6</v>
      </c>
      <c r="J1048" t="s">
        <v>845</v>
      </c>
      <c r="K1048" t="s">
        <v>2377</v>
      </c>
      <c r="L1048" t="str">
        <f t="shared" si="42"/>
        <v>3201J-21FLFTM G4SD0216</v>
      </c>
      <c r="M1048" t="s">
        <v>1239</v>
      </c>
      <c r="N1048">
        <v>27.026388987000001</v>
      </c>
      <c r="O1048">
        <v>-81.341110999999998</v>
      </c>
      <c r="P1048">
        <v>0</v>
      </c>
      <c r="Q1048" t="s">
        <v>2613</v>
      </c>
      <c r="R1048" t="s">
        <v>2690</v>
      </c>
    </row>
    <row r="1049" spans="1:18" x14ac:dyDescent="0.25">
      <c r="A1049" t="s">
        <v>717</v>
      </c>
      <c r="B1049" t="s">
        <v>729</v>
      </c>
      <c r="C1049" t="s">
        <v>1620</v>
      </c>
      <c r="D1049" s="53" t="s">
        <v>848</v>
      </c>
      <c r="E1049" t="s">
        <v>9</v>
      </c>
      <c r="F1049" t="s">
        <v>10</v>
      </c>
      <c r="G1049" t="s">
        <v>11</v>
      </c>
      <c r="H1049" t="s">
        <v>73</v>
      </c>
      <c r="I1049">
        <v>6</v>
      </c>
      <c r="J1049" t="s">
        <v>849</v>
      </c>
      <c r="K1049" t="s">
        <v>2378</v>
      </c>
      <c r="L1049" t="str">
        <f t="shared" si="42"/>
        <v>3235B2-21FLFTM G3SD0178</v>
      </c>
      <c r="M1049" t="s">
        <v>1239</v>
      </c>
      <c r="N1049">
        <v>26.769289987000001</v>
      </c>
      <c r="O1049">
        <v>-81.433539999999994</v>
      </c>
      <c r="P1049">
        <v>0</v>
      </c>
      <c r="Q1049" t="s">
        <v>2613</v>
      </c>
      <c r="R1049" t="s">
        <v>2689</v>
      </c>
    </row>
    <row r="1050" spans="1:18" x14ac:dyDescent="0.25">
      <c r="A1050" t="s">
        <v>717</v>
      </c>
      <c r="B1050" t="s">
        <v>729</v>
      </c>
      <c r="C1050" t="s">
        <v>1620</v>
      </c>
      <c r="D1050" s="53" t="s">
        <v>848</v>
      </c>
      <c r="E1050" t="s">
        <v>9</v>
      </c>
      <c r="F1050" t="s">
        <v>10</v>
      </c>
      <c r="G1050" t="s">
        <v>11</v>
      </c>
      <c r="H1050" t="s">
        <v>85</v>
      </c>
      <c r="I1050">
        <v>6</v>
      </c>
      <c r="J1050" t="s">
        <v>849</v>
      </c>
      <c r="K1050" t="s">
        <v>2378</v>
      </c>
      <c r="L1050" t="str">
        <f t="shared" si="42"/>
        <v>3235B2-21FLFTM G3SD0178</v>
      </c>
      <c r="M1050" t="s">
        <v>1239</v>
      </c>
      <c r="N1050">
        <v>26.769289987000001</v>
      </c>
      <c r="O1050">
        <v>-81.433539999999994</v>
      </c>
      <c r="P1050">
        <v>0</v>
      </c>
      <c r="Q1050" t="s">
        <v>2613</v>
      </c>
      <c r="R1050" t="s">
        <v>2689</v>
      </c>
    </row>
    <row r="1051" spans="1:18" x14ac:dyDescent="0.25">
      <c r="A1051" t="s">
        <v>717</v>
      </c>
      <c r="B1051" t="s">
        <v>729</v>
      </c>
      <c r="C1051" t="s">
        <v>1621</v>
      </c>
      <c r="D1051" s="53" t="s">
        <v>852</v>
      </c>
      <c r="E1051" t="s">
        <v>9</v>
      </c>
      <c r="F1051" t="s">
        <v>10</v>
      </c>
      <c r="G1051" t="s">
        <v>11</v>
      </c>
      <c r="H1051" t="s">
        <v>73</v>
      </c>
      <c r="I1051">
        <v>6</v>
      </c>
      <c r="J1051" t="s">
        <v>853</v>
      </c>
      <c r="K1051" t="s">
        <v>2379</v>
      </c>
      <c r="L1051" t="str">
        <f t="shared" si="42"/>
        <v>3235E-21FLFTM G3SD0085</v>
      </c>
      <c r="M1051" t="s">
        <v>1239</v>
      </c>
      <c r="N1051">
        <v>26.827582799000002</v>
      </c>
      <c r="O1051">
        <v>-81.488991139999996</v>
      </c>
      <c r="P1051">
        <v>0</v>
      </c>
      <c r="Q1051" t="s">
        <v>2613</v>
      </c>
      <c r="R1051" t="s">
        <v>2689</v>
      </c>
    </row>
    <row r="1052" spans="1:18" x14ac:dyDescent="0.25">
      <c r="A1052" t="s">
        <v>717</v>
      </c>
      <c r="B1052" t="s">
        <v>729</v>
      </c>
      <c r="C1052" t="s">
        <v>1621</v>
      </c>
      <c r="D1052" s="53" t="s">
        <v>852</v>
      </c>
      <c r="E1052" t="s">
        <v>9</v>
      </c>
      <c r="F1052" t="s">
        <v>10</v>
      </c>
      <c r="G1052" t="s">
        <v>11</v>
      </c>
      <c r="H1052" t="s">
        <v>97</v>
      </c>
      <c r="I1052">
        <v>6</v>
      </c>
      <c r="J1052" t="s">
        <v>853</v>
      </c>
      <c r="K1052" t="s">
        <v>2379</v>
      </c>
      <c r="L1052" t="str">
        <f t="shared" si="42"/>
        <v>3235E-21FLFTM G3SD0085</v>
      </c>
      <c r="M1052" t="s">
        <v>1239</v>
      </c>
      <c r="N1052">
        <v>26.827582799000002</v>
      </c>
      <c r="O1052">
        <v>-81.488991139999996</v>
      </c>
      <c r="P1052">
        <v>0</v>
      </c>
      <c r="Q1052" t="s">
        <v>2613</v>
      </c>
      <c r="R1052" t="s">
        <v>2689</v>
      </c>
    </row>
    <row r="1053" spans="1:18" x14ac:dyDescent="0.25">
      <c r="A1053" t="s">
        <v>717</v>
      </c>
      <c r="B1053" t="s">
        <v>729</v>
      </c>
      <c r="C1053" t="s">
        <v>1622</v>
      </c>
      <c r="D1053" s="53" t="s">
        <v>857</v>
      </c>
      <c r="E1053" t="s">
        <v>9</v>
      </c>
      <c r="F1053" t="s">
        <v>10</v>
      </c>
      <c r="G1053" t="s">
        <v>11</v>
      </c>
      <c r="H1053" t="s">
        <v>73</v>
      </c>
      <c r="I1053">
        <v>6</v>
      </c>
      <c r="J1053" t="s">
        <v>858</v>
      </c>
      <c r="K1053" t="s">
        <v>2380</v>
      </c>
      <c r="L1053" t="str">
        <f t="shared" si="42"/>
        <v>3235G-21FLFTM G3SD0223</v>
      </c>
      <c r="M1053" t="s">
        <v>1239</v>
      </c>
      <c r="N1053">
        <v>26.813610987000001</v>
      </c>
      <c r="O1053">
        <v>-81.335278000000002</v>
      </c>
      <c r="P1053">
        <v>0</v>
      </c>
      <c r="Q1053" t="s">
        <v>2613</v>
      </c>
      <c r="R1053" t="s">
        <v>2689</v>
      </c>
    </row>
    <row r="1054" spans="1:18" x14ac:dyDescent="0.25">
      <c r="A1054" t="s">
        <v>717</v>
      </c>
      <c r="B1054" t="s">
        <v>729</v>
      </c>
      <c r="C1054" t="s">
        <v>1622</v>
      </c>
      <c r="D1054" s="53" t="s">
        <v>857</v>
      </c>
      <c r="E1054" t="s">
        <v>9</v>
      </c>
      <c r="F1054" t="s">
        <v>10</v>
      </c>
      <c r="G1054" t="s">
        <v>11</v>
      </c>
      <c r="H1054" t="s">
        <v>97</v>
      </c>
      <c r="I1054">
        <v>6</v>
      </c>
      <c r="J1054" t="s">
        <v>858</v>
      </c>
      <c r="K1054" t="s">
        <v>2380</v>
      </c>
      <c r="L1054" t="str">
        <f t="shared" si="42"/>
        <v>3235G-21FLFTM G3SD0223</v>
      </c>
      <c r="M1054" t="s">
        <v>1239</v>
      </c>
      <c r="N1054">
        <v>26.813610987000001</v>
      </c>
      <c r="O1054">
        <v>-81.335278000000002</v>
      </c>
      <c r="P1054">
        <v>0</v>
      </c>
      <c r="Q1054" t="s">
        <v>2613</v>
      </c>
      <c r="R1054" t="s">
        <v>2689</v>
      </c>
    </row>
    <row r="1055" spans="1:18" x14ac:dyDescent="0.25">
      <c r="A1055" t="s">
        <v>717</v>
      </c>
      <c r="B1055" t="s">
        <v>729</v>
      </c>
      <c r="C1055" t="s">
        <v>1622</v>
      </c>
      <c r="D1055" s="53" t="s">
        <v>857</v>
      </c>
      <c r="E1055" t="s">
        <v>9</v>
      </c>
      <c r="F1055" t="s">
        <v>10</v>
      </c>
      <c r="G1055" t="s">
        <v>11</v>
      </c>
      <c r="H1055" t="s">
        <v>73</v>
      </c>
      <c r="I1055">
        <v>6</v>
      </c>
      <c r="J1055" t="s">
        <v>859</v>
      </c>
      <c r="K1055" t="s">
        <v>2381</v>
      </c>
      <c r="L1055" t="str">
        <f t="shared" si="42"/>
        <v>3235G-21FLFTM G3SD0224</v>
      </c>
      <c r="M1055" t="s">
        <v>1239</v>
      </c>
      <c r="N1055">
        <v>26.862971987000002</v>
      </c>
      <c r="O1055">
        <v>-81.369083000000003</v>
      </c>
      <c r="P1055">
        <v>0</v>
      </c>
      <c r="Q1055" t="s">
        <v>2613</v>
      </c>
      <c r="R1055" t="s">
        <v>2689</v>
      </c>
    </row>
    <row r="1056" spans="1:18" x14ac:dyDescent="0.25">
      <c r="A1056" t="s">
        <v>717</v>
      </c>
      <c r="B1056" t="s">
        <v>729</v>
      </c>
      <c r="C1056" t="s">
        <v>1622</v>
      </c>
      <c r="D1056" s="53" t="s">
        <v>857</v>
      </c>
      <c r="E1056" t="s">
        <v>9</v>
      </c>
      <c r="F1056" t="s">
        <v>10</v>
      </c>
      <c r="G1056" t="s">
        <v>11</v>
      </c>
      <c r="H1056" t="s">
        <v>97</v>
      </c>
      <c r="I1056">
        <v>6</v>
      </c>
      <c r="J1056" t="s">
        <v>859</v>
      </c>
      <c r="K1056" t="s">
        <v>2381</v>
      </c>
      <c r="L1056" t="str">
        <f t="shared" si="42"/>
        <v>3235G-21FLFTM G3SD0224</v>
      </c>
      <c r="M1056" t="s">
        <v>1239</v>
      </c>
      <c r="N1056">
        <v>26.862971987000002</v>
      </c>
      <c r="O1056">
        <v>-81.369083000000003</v>
      </c>
      <c r="P1056">
        <v>0</v>
      </c>
      <c r="Q1056" t="s">
        <v>2613</v>
      </c>
      <c r="R1056" t="s">
        <v>2689</v>
      </c>
    </row>
    <row r="1057" spans="1:18" x14ac:dyDescent="0.25">
      <c r="A1057" t="s">
        <v>717</v>
      </c>
      <c r="B1057" t="s">
        <v>729</v>
      </c>
      <c r="C1057" t="s">
        <v>1622</v>
      </c>
      <c r="D1057" s="53" t="s">
        <v>857</v>
      </c>
      <c r="E1057" t="s">
        <v>9</v>
      </c>
      <c r="F1057" t="s">
        <v>10</v>
      </c>
      <c r="G1057" t="s">
        <v>11</v>
      </c>
      <c r="H1057" t="s">
        <v>85</v>
      </c>
      <c r="I1057">
        <v>6</v>
      </c>
      <c r="J1057" t="s">
        <v>859</v>
      </c>
      <c r="K1057" t="s">
        <v>2381</v>
      </c>
      <c r="L1057" t="str">
        <f t="shared" si="42"/>
        <v>3235G-21FLFTM G3SD0224</v>
      </c>
      <c r="M1057" t="s">
        <v>1239</v>
      </c>
      <c r="N1057">
        <v>26.862971987000002</v>
      </c>
      <c r="O1057">
        <v>-81.369083000000003</v>
      </c>
      <c r="P1057">
        <v>0</v>
      </c>
      <c r="Q1057" t="s">
        <v>2613</v>
      </c>
      <c r="R1057" t="s">
        <v>2689</v>
      </c>
    </row>
    <row r="1058" spans="1:18" x14ac:dyDescent="0.25">
      <c r="A1058" t="s">
        <v>717</v>
      </c>
      <c r="B1058" t="s">
        <v>729</v>
      </c>
      <c r="C1058" t="s">
        <v>1623</v>
      </c>
      <c r="D1058" s="53" t="s">
        <v>864</v>
      </c>
      <c r="E1058" t="s">
        <v>9</v>
      </c>
      <c r="F1058" t="s">
        <v>10</v>
      </c>
      <c r="G1058" t="s">
        <v>11</v>
      </c>
      <c r="H1058" t="s">
        <v>73</v>
      </c>
      <c r="I1058">
        <v>6</v>
      </c>
      <c r="J1058" t="s">
        <v>865</v>
      </c>
      <c r="K1058" t="s">
        <v>2382</v>
      </c>
      <c r="L1058" t="str">
        <f t="shared" si="42"/>
        <v>3237A-21FLFTM G3SD0150</v>
      </c>
      <c r="M1058" t="s">
        <v>1239</v>
      </c>
      <c r="N1058">
        <v>26.789538</v>
      </c>
      <c r="O1058">
        <v>-81.301462000000001</v>
      </c>
      <c r="P1058">
        <v>0</v>
      </c>
      <c r="Q1058" t="s">
        <v>2613</v>
      </c>
      <c r="R1058" t="s">
        <v>2689</v>
      </c>
    </row>
    <row r="1059" spans="1:18" x14ac:dyDescent="0.25">
      <c r="A1059" t="s">
        <v>717</v>
      </c>
      <c r="B1059" t="s">
        <v>729</v>
      </c>
      <c r="C1059" t="s">
        <v>1623</v>
      </c>
      <c r="D1059" s="53" t="s">
        <v>864</v>
      </c>
      <c r="E1059" t="s">
        <v>9</v>
      </c>
      <c r="F1059" t="s">
        <v>10</v>
      </c>
      <c r="G1059" t="s">
        <v>11</v>
      </c>
      <c r="H1059" t="s">
        <v>85</v>
      </c>
      <c r="I1059">
        <v>6</v>
      </c>
      <c r="J1059" t="s">
        <v>865</v>
      </c>
      <c r="K1059" t="s">
        <v>2382</v>
      </c>
      <c r="L1059" t="str">
        <f t="shared" si="42"/>
        <v>3237A-21FLFTM G3SD0150</v>
      </c>
      <c r="M1059" t="s">
        <v>1239</v>
      </c>
      <c r="N1059">
        <v>26.789538</v>
      </c>
      <c r="O1059">
        <v>-81.301462000000001</v>
      </c>
      <c r="P1059">
        <v>0</v>
      </c>
      <c r="Q1059" t="s">
        <v>2613</v>
      </c>
      <c r="R1059" t="s">
        <v>2689</v>
      </c>
    </row>
    <row r="1060" spans="1:18" x14ac:dyDescent="0.25">
      <c r="A1060" t="s">
        <v>717</v>
      </c>
      <c r="B1060" t="s">
        <v>729</v>
      </c>
      <c r="C1060" t="s">
        <v>1624</v>
      </c>
      <c r="D1060" s="53" t="s">
        <v>868</v>
      </c>
      <c r="E1060" t="s">
        <v>9</v>
      </c>
      <c r="F1060" t="s">
        <v>10</v>
      </c>
      <c r="G1060" t="s">
        <v>11</v>
      </c>
      <c r="H1060" t="s">
        <v>86</v>
      </c>
      <c r="I1060">
        <v>6</v>
      </c>
      <c r="J1060" t="s">
        <v>869</v>
      </c>
      <c r="K1060" t="s">
        <v>1624</v>
      </c>
      <c r="L1060" t="str">
        <f t="shared" si="42"/>
        <v>3237E-21FLFTM G3SD0162</v>
      </c>
      <c r="M1060" t="s">
        <v>1239</v>
      </c>
      <c r="N1060">
        <v>26.833593347000001</v>
      </c>
      <c r="O1060">
        <v>-81.088876999999997</v>
      </c>
      <c r="P1060">
        <v>0</v>
      </c>
      <c r="Q1060" t="s">
        <v>2613</v>
      </c>
      <c r="R1060" t="s">
        <v>2689</v>
      </c>
    </row>
    <row r="1061" spans="1:18" x14ac:dyDescent="0.25">
      <c r="A1061" t="s">
        <v>717</v>
      </c>
      <c r="B1061" t="s">
        <v>729</v>
      </c>
      <c r="C1061" t="s">
        <v>1624</v>
      </c>
      <c r="D1061" s="53" t="s">
        <v>868</v>
      </c>
      <c r="E1061" t="s">
        <v>9</v>
      </c>
      <c r="F1061" t="s">
        <v>10</v>
      </c>
      <c r="G1061" t="s">
        <v>11</v>
      </c>
      <c r="H1061" t="s">
        <v>87</v>
      </c>
      <c r="I1061">
        <v>6</v>
      </c>
      <c r="J1061" t="s">
        <v>869</v>
      </c>
      <c r="K1061" t="s">
        <v>1624</v>
      </c>
      <c r="L1061" t="str">
        <f t="shared" si="42"/>
        <v>3237E-21FLFTM G3SD0162</v>
      </c>
      <c r="M1061" t="s">
        <v>1239</v>
      </c>
      <c r="N1061">
        <v>26.833593347000001</v>
      </c>
      <c r="O1061">
        <v>-81.088876999999997</v>
      </c>
      <c r="P1061">
        <v>0</v>
      </c>
      <c r="Q1061" t="s">
        <v>2613</v>
      </c>
      <c r="R1061" t="s">
        <v>2689</v>
      </c>
    </row>
    <row r="1062" spans="1:18" x14ac:dyDescent="0.25">
      <c r="A1062" t="s">
        <v>717</v>
      </c>
      <c r="B1062" t="s">
        <v>729</v>
      </c>
      <c r="C1062" t="s">
        <v>1624</v>
      </c>
      <c r="D1062" s="53" t="s">
        <v>868</v>
      </c>
      <c r="E1062" t="s">
        <v>9</v>
      </c>
      <c r="F1062" t="s">
        <v>10</v>
      </c>
      <c r="G1062" t="s">
        <v>11</v>
      </c>
      <c r="H1062" t="s">
        <v>88</v>
      </c>
      <c r="I1062">
        <v>6</v>
      </c>
      <c r="J1062" t="s">
        <v>869</v>
      </c>
      <c r="K1062" t="s">
        <v>1624</v>
      </c>
      <c r="L1062" t="str">
        <f t="shared" si="42"/>
        <v>3237E-21FLFTM G3SD0162</v>
      </c>
      <c r="M1062" t="s">
        <v>1239</v>
      </c>
      <c r="N1062">
        <v>26.833593347000001</v>
      </c>
      <c r="O1062">
        <v>-81.088876999999997</v>
      </c>
      <c r="P1062">
        <v>0</v>
      </c>
      <c r="Q1062" t="s">
        <v>2613</v>
      </c>
      <c r="R1062" t="s">
        <v>2689</v>
      </c>
    </row>
    <row r="1063" spans="1:18" x14ac:dyDescent="0.25">
      <c r="A1063" t="s">
        <v>717</v>
      </c>
      <c r="B1063" t="s">
        <v>729</v>
      </c>
      <c r="C1063" t="s">
        <v>1625</v>
      </c>
      <c r="D1063" s="53" t="s">
        <v>846</v>
      </c>
      <c r="E1063" t="s">
        <v>9</v>
      </c>
      <c r="F1063" t="s">
        <v>10</v>
      </c>
      <c r="G1063" t="s">
        <v>11</v>
      </c>
      <c r="H1063" t="s">
        <v>73</v>
      </c>
      <c r="I1063">
        <v>6</v>
      </c>
      <c r="J1063" t="s">
        <v>847</v>
      </c>
      <c r="K1063" t="s">
        <v>2383</v>
      </c>
      <c r="L1063" t="str">
        <f t="shared" si="42"/>
        <v>3235B1-21FLSCCFCLEW04</v>
      </c>
      <c r="M1063" t="s">
        <v>1240</v>
      </c>
      <c r="N1063">
        <v>26.713929988</v>
      </c>
      <c r="O1063">
        <v>-81.562659999999994</v>
      </c>
      <c r="P1063">
        <v>0</v>
      </c>
      <c r="Q1063" t="s">
        <v>2614</v>
      </c>
      <c r="R1063" t="s">
        <v>2689</v>
      </c>
    </row>
    <row r="1064" spans="1:18" x14ac:dyDescent="0.25">
      <c r="A1064" t="s">
        <v>717</v>
      </c>
      <c r="B1064" t="s">
        <v>729</v>
      </c>
      <c r="C1064" t="s">
        <v>1625</v>
      </c>
      <c r="D1064" s="53" t="s">
        <v>846</v>
      </c>
      <c r="E1064" t="s">
        <v>9</v>
      </c>
      <c r="F1064" t="s">
        <v>10</v>
      </c>
      <c r="G1064" t="s">
        <v>11</v>
      </c>
      <c r="H1064" t="s">
        <v>85</v>
      </c>
      <c r="I1064">
        <v>6</v>
      </c>
      <c r="J1064" t="s">
        <v>847</v>
      </c>
      <c r="K1064" t="s">
        <v>2383</v>
      </c>
      <c r="L1064" t="str">
        <f t="shared" si="42"/>
        <v>3235B1-21FLSCCFCLEW04</v>
      </c>
      <c r="M1064" t="s">
        <v>1240</v>
      </c>
      <c r="N1064">
        <v>26.713929988</v>
      </c>
      <c r="O1064">
        <v>-81.562659999999994</v>
      </c>
      <c r="P1064">
        <v>0</v>
      </c>
      <c r="Q1064" t="s">
        <v>2614</v>
      </c>
      <c r="R1064" t="s">
        <v>2689</v>
      </c>
    </row>
    <row r="1065" spans="1:18" x14ac:dyDescent="0.25">
      <c r="A1065" t="s">
        <v>717</v>
      </c>
      <c r="B1065" t="s">
        <v>729</v>
      </c>
      <c r="C1065" t="s">
        <v>1626</v>
      </c>
      <c r="D1065" s="53" t="s">
        <v>850</v>
      </c>
      <c r="E1065" t="s">
        <v>9</v>
      </c>
      <c r="F1065" t="s">
        <v>10</v>
      </c>
      <c r="G1065" t="s">
        <v>11</v>
      </c>
      <c r="H1065" t="s">
        <v>73</v>
      </c>
      <c r="I1065">
        <v>6</v>
      </c>
      <c r="J1065" t="s">
        <v>851</v>
      </c>
      <c r="K1065" t="s">
        <v>2384</v>
      </c>
      <c r="L1065" t="str">
        <f t="shared" si="42"/>
        <v>3235D-21FLFTM G3SD0176</v>
      </c>
      <c r="M1065" t="s">
        <v>1240</v>
      </c>
      <c r="N1065">
        <v>26.755982986999999</v>
      </c>
      <c r="O1065">
        <v>-81.534149970000001</v>
      </c>
      <c r="P1065">
        <v>0</v>
      </c>
      <c r="Q1065" t="s">
        <v>2613</v>
      </c>
      <c r="R1065" t="s">
        <v>2689</v>
      </c>
    </row>
    <row r="1066" spans="1:18" x14ac:dyDescent="0.25">
      <c r="A1066" t="s">
        <v>717</v>
      </c>
      <c r="B1066" t="s">
        <v>729</v>
      </c>
      <c r="C1066" t="s">
        <v>1626</v>
      </c>
      <c r="D1066" s="53" t="s">
        <v>850</v>
      </c>
      <c r="E1066" t="s">
        <v>9</v>
      </c>
      <c r="F1066" t="s">
        <v>10</v>
      </c>
      <c r="G1066" t="s">
        <v>11</v>
      </c>
      <c r="H1066" t="s">
        <v>85</v>
      </c>
      <c r="I1066">
        <v>6</v>
      </c>
      <c r="J1066" t="s">
        <v>851</v>
      </c>
      <c r="K1066" t="s">
        <v>2384</v>
      </c>
      <c r="L1066" t="str">
        <f t="shared" ref="L1066:L1143" si="44">_xlfn.CONCAT(D1066:E1066,J1066)</f>
        <v>3235D-21FLFTM G3SD0176</v>
      </c>
      <c r="M1066" t="s">
        <v>1240</v>
      </c>
      <c r="N1066">
        <v>26.755982986999999</v>
      </c>
      <c r="O1066">
        <v>-81.534149970000001</v>
      </c>
      <c r="P1066">
        <v>0</v>
      </c>
      <c r="Q1066" t="s">
        <v>2613</v>
      </c>
      <c r="R1066" t="s">
        <v>2689</v>
      </c>
    </row>
    <row r="1067" spans="1:18" x14ac:dyDescent="0.25">
      <c r="A1067" t="s">
        <v>717</v>
      </c>
      <c r="B1067" t="s">
        <v>729</v>
      </c>
      <c r="C1067" t="s">
        <v>1621</v>
      </c>
      <c r="D1067" s="53" t="s">
        <v>852</v>
      </c>
      <c r="E1067" t="s">
        <v>9</v>
      </c>
      <c r="F1067" t="s">
        <v>10</v>
      </c>
      <c r="G1067" t="s">
        <v>11</v>
      </c>
      <c r="H1067" t="s">
        <v>97</v>
      </c>
      <c r="I1067">
        <v>6</v>
      </c>
      <c r="J1067" t="s">
        <v>854</v>
      </c>
      <c r="K1067" t="s">
        <v>2385</v>
      </c>
      <c r="L1067" t="str">
        <f t="shared" si="44"/>
        <v>3235E-21FLFTM G3SD0226</v>
      </c>
      <c r="M1067" t="s">
        <v>1240</v>
      </c>
      <c r="N1067">
        <v>26.753555986999999</v>
      </c>
      <c r="O1067">
        <v>-81.481971999999999</v>
      </c>
      <c r="P1067">
        <v>0</v>
      </c>
      <c r="Q1067" t="s">
        <v>2613</v>
      </c>
      <c r="R1067" t="s">
        <v>2689</v>
      </c>
    </row>
    <row r="1068" spans="1:18" x14ac:dyDescent="0.25">
      <c r="A1068" t="s">
        <v>717</v>
      </c>
      <c r="B1068" t="s">
        <v>729</v>
      </c>
      <c r="C1068" t="s">
        <v>1621</v>
      </c>
      <c r="D1068" s="53" t="s">
        <v>852</v>
      </c>
      <c r="E1068" t="s">
        <v>9</v>
      </c>
      <c r="F1068" t="s">
        <v>10</v>
      </c>
      <c r="G1068" t="s">
        <v>11</v>
      </c>
      <c r="H1068" t="s">
        <v>86</v>
      </c>
      <c r="I1068">
        <v>6</v>
      </c>
      <c r="J1068" t="s">
        <v>854</v>
      </c>
      <c r="K1068" t="s">
        <v>2385</v>
      </c>
      <c r="L1068" t="str">
        <f t="shared" si="44"/>
        <v>3235E-21FLFTM G3SD0226</v>
      </c>
      <c r="M1068" t="s">
        <v>1240</v>
      </c>
      <c r="N1068">
        <v>26.753555986999999</v>
      </c>
      <c r="O1068">
        <v>-81.481971999999999</v>
      </c>
      <c r="P1068">
        <v>0</v>
      </c>
      <c r="Q1068" t="s">
        <v>2613</v>
      </c>
      <c r="R1068" t="s">
        <v>2689</v>
      </c>
    </row>
    <row r="1069" spans="1:18" x14ac:dyDescent="0.25">
      <c r="A1069" t="s">
        <v>717</v>
      </c>
      <c r="B1069" t="s">
        <v>729</v>
      </c>
      <c r="C1069" t="s">
        <v>1621</v>
      </c>
      <c r="D1069" s="53" t="s">
        <v>852</v>
      </c>
      <c r="E1069" t="s">
        <v>9</v>
      </c>
      <c r="F1069" t="s">
        <v>10</v>
      </c>
      <c r="G1069" t="s">
        <v>11</v>
      </c>
      <c r="H1069" t="s">
        <v>87</v>
      </c>
      <c r="I1069">
        <v>6</v>
      </c>
      <c r="J1069" t="s">
        <v>854</v>
      </c>
      <c r="K1069" t="s">
        <v>2385</v>
      </c>
      <c r="L1069" t="str">
        <f t="shared" si="44"/>
        <v>3235E-21FLFTM G3SD0226</v>
      </c>
      <c r="M1069" t="s">
        <v>1240</v>
      </c>
      <c r="N1069">
        <v>26.753555986999999</v>
      </c>
      <c r="O1069">
        <v>-81.481971999999999</v>
      </c>
      <c r="P1069">
        <v>0</v>
      </c>
      <c r="Q1069" t="s">
        <v>2613</v>
      </c>
      <c r="R1069" t="s">
        <v>2689</v>
      </c>
    </row>
    <row r="1070" spans="1:18" x14ac:dyDescent="0.25">
      <c r="A1070" t="s">
        <v>717</v>
      </c>
      <c r="B1070" t="s">
        <v>729</v>
      </c>
      <c r="C1070" t="s">
        <v>1621</v>
      </c>
      <c r="D1070" s="53" t="s">
        <v>852</v>
      </c>
      <c r="E1070" t="s">
        <v>9</v>
      </c>
      <c r="F1070" t="s">
        <v>10</v>
      </c>
      <c r="G1070" t="s">
        <v>11</v>
      </c>
      <c r="H1070" t="s">
        <v>88</v>
      </c>
      <c r="I1070">
        <v>6</v>
      </c>
      <c r="J1070" t="s">
        <v>854</v>
      </c>
      <c r="K1070" t="s">
        <v>2385</v>
      </c>
      <c r="L1070" t="str">
        <f t="shared" si="44"/>
        <v>3235E-21FLFTM G3SD0226</v>
      </c>
      <c r="M1070" t="s">
        <v>1240</v>
      </c>
      <c r="N1070">
        <v>26.753555986999999</v>
      </c>
      <c r="O1070">
        <v>-81.481971999999999</v>
      </c>
      <c r="P1070">
        <v>0</v>
      </c>
      <c r="Q1070" t="s">
        <v>2613</v>
      </c>
      <c r="R1070" t="s">
        <v>2689</v>
      </c>
    </row>
    <row r="1071" spans="1:18" x14ac:dyDescent="0.25">
      <c r="A1071" t="s">
        <v>717</v>
      </c>
      <c r="B1071" t="s">
        <v>729</v>
      </c>
      <c r="C1071" t="s">
        <v>1627</v>
      </c>
      <c r="D1071" s="53" t="s">
        <v>855</v>
      </c>
      <c r="E1071" t="s">
        <v>9</v>
      </c>
      <c r="F1071" t="s">
        <v>10</v>
      </c>
      <c r="G1071" t="s">
        <v>11</v>
      </c>
      <c r="H1071" t="s">
        <v>73</v>
      </c>
      <c r="I1071">
        <v>6</v>
      </c>
      <c r="J1071" t="s">
        <v>856</v>
      </c>
      <c r="K1071" t="s">
        <v>2386</v>
      </c>
      <c r="L1071" t="str">
        <f t="shared" si="44"/>
        <v>3235F-21FLFTM G3SD0098</v>
      </c>
      <c r="M1071" t="s">
        <v>1240</v>
      </c>
      <c r="N1071">
        <v>26.768899999999999</v>
      </c>
      <c r="O1071">
        <v>-81.458619999999996</v>
      </c>
      <c r="P1071">
        <v>0</v>
      </c>
      <c r="Q1071" t="s">
        <v>2613</v>
      </c>
      <c r="R1071" t="s">
        <v>2689</v>
      </c>
    </row>
    <row r="1072" spans="1:18" x14ac:dyDescent="0.25">
      <c r="A1072" t="s">
        <v>717</v>
      </c>
      <c r="B1072" t="s">
        <v>729</v>
      </c>
      <c r="C1072" t="s">
        <v>1627</v>
      </c>
      <c r="D1072" s="53" t="s">
        <v>855</v>
      </c>
      <c r="E1072" t="s">
        <v>9</v>
      </c>
      <c r="F1072" t="s">
        <v>10</v>
      </c>
      <c r="G1072" t="s">
        <v>11</v>
      </c>
      <c r="H1072" t="s">
        <v>97</v>
      </c>
      <c r="I1072">
        <v>6</v>
      </c>
      <c r="J1072" t="s">
        <v>856</v>
      </c>
      <c r="K1072" t="s">
        <v>2386</v>
      </c>
      <c r="L1072" t="str">
        <f t="shared" si="44"/>
        <v>3235F-21FLFTM G3SD0098</v>
      </c>
      <c r="M1072" t="s">
        <v>1240</v>
      </c>
      <c r="N1072">
        <v>26.768899999999999</v>
      </c>
      <c r="O1072">
        <v>-81.458619999999996</v>
      </c>
      <c r="P1072">
        <v>0</v>
      </c>
      <c r="Q1072" t="s">
        <v>2613</v>
      </c>
      <c r="R1072" t="s">
        <v>2689</v>
      </c>
    </row>
    <row r="1073" spans="1:18" x14ac:dyDescent="0.25">
      <c r="A1073" t="s">
        <v>717</v>
      </c>
      <c r="B1073" t="s">
        <v>729</v>
      </c>
      <c r="C1073" t="s">
        <v>1628</v>
      </c>
      <c r="D1073" s="53" t="s">
        <v>860</v>
      </c>
      <c r="E1073" t="s">
        <v>9</v>
      </c>
      <c r="F1073" t="s">
        <v>10</v>
      </c>
      <c r="G1073" t="s">
        <v>11</v>
      </c>
      <c r="H1073" t="s">
        <v>73</v>
      </c>
      <c r="I1073">
        <v>6</v>
      </c>
      <c r="J1073" t="s">
        <v>861</v>
      </c>
      <c r="K1073" t="s">
        <v>2387</v>
      </c>
      <c r="L1073" t="str">
        <f t="shared" si="44"/>
        <v>3235K1-21FLFTM G3SD0230</v>
      </c>
      <c r="M1073" t="s">
        <v>1240</v>
      </c>
      <c r="N1073">
        <v>26.709750987</v>
      </c>
      <c r="O1073">
        <v>-81.511854999999997</v>
      </c>
      <c r="P1073">
        <v>0</v>
      </c>
      <c r="Q1073" t="s">
        <v>2613</v>
      </c>
      <c r="R1073" t="s">
        <v>2689</v>
      </c>
    </row>
    <row r="1074" spans="1:18" x14ac:dyDescent="0.25">
      <c r="A1074" t="s">
        <v>717</v>
      </c>
      <c r="B1074" t="s">
        <v>729</v>
      </c>
      <c r="C1074" t="s">
        <v>1628</v>
      </c>
      <c r="D1074" s="53" t="s">
        <v>860</v>
      </c>
      <c r="E1074" t="s">
        <v>9</v>
      </c>
      <c r="F1074" t="s">
        <v>10</v>
      </c>
      <c r="G1074" t="s">
        <v>11</v>
      </c>
      <c r="H1074" t="s">
        <v>85</v>
      </c>
      <c r="I1074">
        <v>6</v>
      </c>
      <c r="J1074" t="s">
        <v>861</v>
      </c>
      <c r="K1074" t="s">
        <v>2387</v>
      </c>
      <c r="L1074" t="str">
        <f t="shared" si="44"/>
        <v>3235K1-21FLFTM G3SD0230</v>
      </c>
      <c r="M1074" t="s">
        <v>1240</v>
      </c>
      <c r="N1074">
        <v>26.709750987</v>
      </c>
      <c r="O1074">
        <v>-81.511854999999997</v>
      </c>
      <c r="P1074">
        <v>0</v>
      </c>
      <c r="Q1074" t="s">
        <v>2613</v>
      </c>
      <c r="R1074" t="s">
        <v>2689</v>
      </c>
    </row>
    <row r="1075" spans="1:18" x14ac:dyDescent="0.25">
      <c r="A1075" t="s">
        <v>717</v>
      </c>
      <c r="B1075" t="s">
        <v>729</v>
      </c>
      <c r="C1075" t="s">
        <v>1629</v>
      </c>
      <c r="D1075" s="53" t="s">
        <v>862</v>
      </c>
      <c r="E1075" t="s">
        <v>9</v>
      </c>
      <c r="F1075" t="s">
        <v>10</v>
      </c>
      <c r="G1075" t="s">
        <v>11</v>
      </c>
      <c r="H1075" t="s">
        <v>92</v>
      </c>
      <c r="I1075">
        <v>6</v>
      </c>
      <c r="J1075" t="s">
        <v>863</v>
      </c>
      <c r="K1075" t="s">
        <v>2388</v>
      </c>
      <c r="L1075" t="str">
        <f t="shared" ref="L1075:L1081" si="45">_xlfn.CONCAT(D1075:E1075,J1075)</f>
        <v>3235L-21FLFTM G3SD0221</v>
      </c>
      <c r="M1075" t="s">
        <v>1240</v>
      </c>
      <c r="N1075">
        <v>26.557882986999999</v>
      </c>
      <c r="O1075">
        <v>-81.463783000000006</v>
      </c>
      <c r="P1075">
        <v>0</v>
      </c>
      <c r="Q1075" t="s">
        <v>2613</v>
      </c>
      <c r="R1075" t="s">
        <v>2689</v>
      </c>
    </row>
    <row r="1076" spans="1:18" x14ac:dyDescent="0.25">
      <c r="A1076" t="s">
        <v>717</v>
      </c>
      <c r="B1076" t="s">
        <v>729</v>
      </c>
      <c r="C1076" t="s">
        <v>1629</v>
      </c>
      <c r="D1076" s="53" t="s">
        <v>862</v>
      </c>
      <c r="E1076" t="s">
        <v>9</v>
      </c>
      <c r="F1076" t="s">
        <v>10</v>
      </c>
      <c r="G1076" t="s">
        <v>11</v>
      </c>
      <c r="H1076" t="s">
        <v>358</v>
      </c>
      <c r="I1076">
        <v>6</v>
      </c>
      <c r="J1076" t="s">
        <v>863</v>
      </c>
      <c r="K1076" t="s">
        <v>2388</v>
      </c>
      <c r="L1076" t="str">
        <f t="shared" si="45"/>
        <v>3235L-21FLFTM G3SD0221</v>
      </c>
      <c r="M1076" t="s">
        <v>1240</v>
      </c>
      <c r="N1076">
        <v>26.557882986999999</v>
      </c>
      <c r="O1076">
        <v>-81.463783000000006</v>
      </c>
      <c r="P1076">
        <v>0</v>
      </c>
      <c r="Q1076" t="s">
        <v>2613</v>
      </c>
      <c r="R1076" t="s">
        <v>2689</v>
      </c>
    </row>
    <row r="1077" spans="1:18" x14ac:dyDescent="0.25">
      <c r="A1077" t="s">
        <v>717</v>
      </c>
      <c r="B1077" t="s">
        <v>729</v>
      </c>
      <c r="C1077" t="s">
        <v>1629</v>
      </c>
      <c r="D1077" s="53" t="s">
        <v>862</v>
      </c>
      <c r="E1077" t="s">
        <v>9</v>
      </c>
      <c r="F1077" t="s">
        <v>10</v>
      </c>
      <c r="G1077" t="s">
        <v>11</v>
      </c>
      <c r="H1077" t="s">
        <v>359</v>
      </c>
      <c r="I1077">
        <v>6</v>
      </c>
      <c r="J1077" t="s">
        <v>863</v>
      </c>
      <c r="K1077" t="s">
        <v>2388</v>
      </c>
      <c r="L1077" t="str">
        <f t="shared" si="45"/>
        <v>3235L-21FLFTM G3SD0221</v>
      </c>
      <c r="M1077" t="s">
        <v>1240</v>
      </c>
      <c r="N1077">
        <v>26.557882986999999</v>
      </c>
      <c r="O1077">
        <v>-81.463783000000006</v>
      </c>
      <c r="P1077">
        <v>0</v>
      </c>
      <c r="Q1077" t="s">
        <v>2613</v>
      </c>
      <c r="R1077" t="s">
        <v>2689</v>
      </c>
    </row>
    <row r="1078" spans="1:18" x14ac:dyDescent="0.25">
      <c r="A1078" t="s">
        <v>717</v>
      </c>
      <c r="B1078" t="s">
        <v>729</v>
      </c>
      <c r="C1078" t="s">
        <v>1629</v>
      </c>
      <c r="D1078" s="53" t="s">
        <v>862</v>
      </c>
      <c r="E1078" t="s">
        <v>9</v>
      </c>
      <c r="F1078" t="s">
        <v>10</v>
      </c>
      <c r="G1078" t="s">
        <v>11</v>
      </c>
      <c r="H1078" t="s">
        <v>2842</v>
      </c>
      <c r="I1078">
        <v>6</v>
      </c>
      <c r="J1078" t="s">
        <v>863</v>
      </c>
      <c r="K1078" t="s">
        <v>2388</v>
      </c>
      <c r="L1078" t="str">
        <f t="shared" si="45"/>
        <v>3235L-21FLFTM G3SD0221</v>
      </c>
      <c r="M1078" t="s">
        <v>1240</v>
      </c>
      <c r="N1078">
        <v>26.557882986999999</v>
      </c>
      <c r="O1078">
        <v>-81.463783000000006</v>
      </c>
      <c r="P1078">
        <v>0</v>
      </c>
      <c r="Q1078" t="s">
        <v>2613</v>
      </c>
      <c r="R1078" t="s">
        <v>2689</v>
      </c>
    </row>
    <row r="1079" spans="1:18" x14ac:dyDescent="0.25">
      <c r="A1079" t="s">
        <v>717</v>
      </c>
      <c r="B1079" t="s">
        <v>729</v>
      </c>
      <c r="C1079" t="s">
        <v>1629</v>
      </c>
      <c r="D1079" s="53" t="s">
        <v>862</v>
      </c>
      <c r="E1079" t="s">
        <v>9</v>
      </c>
      <c r="F1079" t="s">
        <v>10</v>
      </c>
      <c r="G1079" t="s">
        <v>11</v>
      </c>
      <c r="H1079" t="s">
        <v>87</v>
      </c>
      <c r="I1079">
        <v>6</v>
      </c>
      <c r="J1079" t="s">
        <v>863</v>
      </c>
      <c r="K1079" t="s">
        <v>2388</v>
      </c>
      <c r="L1079" t="str">
        <f t="shared" si="45"/>
        <v>3235L-21FLFTM G3SD0221</v>
      </c>
      <c r="M1079" t="s">
        <v>1240</v>
      </c>
      <c r="N1079">
        <v>26.557882986999999</v>
      </c>
      <c r="O1079">
        <v>-81.463783000000006</v>
      </c>
      <c r="P1079">
        <v>0</v>
      </c>
      <c r="Q1079" t="s">
        <v>2613</v>
      </c>
      <c r="R1079" t="s">
        <v>2689</v>
      </c>
    </row>
    <row r="1080" spans="1:18" x14ac:dyDescent="0.25">
      <c r="A1080" t="s">
        <v>717</v>
      </c>
      <c r="B1080" t="s">
        <v>729</v>
      </c>
      <c r="C1080" t="s">
        <v>1629</v>
      </c>
      <c r="D1080" s="53" t="s">
        <v>862</v>
      </c>
      <c r="E1080" t="s">
        <v>9</v>
      </c>
      <c r="F1080" t="s">
        <v>10</v>
      </c>
      <c r="G1080" t="s">
        <v>11</v>
      </c>
      <c r="H1080" t="s">
        <v>88</v>
      </c>
      <c r="I1080">
        <v>6</v>
      </c>
      <c r="J1080" t="s">
        <v>863</v>
      </c>
      <c r="K1080" t="s">
        <v>2388</v>
      </c>
      <c r="L1080" t="str">
        <f t="shared" si="45"/>
        <v>3235L-21FLFTM G3SD0221</v>
      </c>
      <c r="M1080" t="s">
        <v>1240</v>
      </c>
      <c r="N1080">
        <v>26.557882986999999</v>
      </c>
      <c r="O1080">
        <v>-81.463783000000006</v>
      </c>
      <c r="P1080">
        <v>0</v>
      </c>
      <c r="Q1080" t="s">
        <v>2613</v>
      </c>
      <c r="R1080" t="s">
        <v>2689</v>
      </c>
    </row>
    <row r="1081" spans="1:18" x14ac:dyDescent="0.25">
      <c r="A1081" t="s">
        <v>717</v>
      </c>
      <c r="B1081" t="s">
        <v>729</v>
      </c>
      <c r="C1081" t="s">
        <v>1629</v>
      </c>
      <c r="D1081" s="53" t="s">
        <v>862</v>
      </c>
      <c r="E1081" t="s">
        <v>9</v>
      </c>
      <c r="F1081" t="s">
        <v>10</v>
      </c>
      <c r="G1081" t="s">
        <v>11</v>
      </c>
      <c r="H1081" t="s">
        <v>86</v>
      </c>
      <c r="I1081">
        <v>6</v>
      </c>
      <c r="J1081" t="s">
        <v>863</v>
      </c>
      <c r="K1081" t="s">
        <v>2388</v>
      </c>
      <c r="L1081" t="str">
        <f t="shared" si="45"/>
        <v>3235L-21FLFTM G3SD0221</v>
      </c>
      <c r="M1081" t="s">
        <v>1240</v>
      </c>
      <c r="N1081">
        <v>26.557882986999999</v>
      </c>
      <c r="O1081">
        <v>-81.463783000000006</v>
      </c>
      <c r="P1081">
        <v>0</v>
      </c>
      <c r="Q1081" t="s">
        <v>2613</v>
      </c>
      <c r="R1081" t="s">
        <v>2689</v>
      </c>
    </row>
    <row r="1082" spans="1:18" x14ac:dyDescent="0.25">
      <c r="A1082" t="s">
        <v>717</v>
      </c>
      <c r="B1082" t="s">
        <v>729</v>
      </c>
      <c r="C1082" t="s">
        <v>1629</v>
      </c>
      <c r="D1082" s="53" t="s">
        <v>862</v>
      </c>
      <c r="E1082" t="s">
        <v>9</v>
      </c>
      <c r="F1082" t="s">
        <v>10</v>
      </c>
      <c r="G1082" t="s">
        <v>11</v>
      </c>
      <c r="H1082" t="s">
        <v>73</v>
      </c>
      <c r="I1082">
        <v>6</v>
      </c>
      <c r="J1082" t="s">
        <v>863</v>
      </c>
      <c r="K1082" t="s">
        <v>2388</v>
      </c>
      <c r="L1082" t="str">
        <f t="shared" si="44"/>
        <v>3235L-21FLFTM G3SD0221</v>
      </c>
      <c r="M1082" t="s">
        <v>1240</v>
      </c>
      <c r="N1082">
        <v>26.557882986999999</v>
      </c>
      <c r="O1082">
        <v>-81.463783000000006</v>
      </c>
      <c r="P1082">
        <v>0</v>
      </c>
      <c r="Q1082" t="s">
        <v>2613</v>
      </c>
      <c r="R1082" t="s">
        <v>2689</v>
      </c>
    </row>
    <row r="1083" spans="1:18" x14ac:dyDescent="0.25">
      <c r="A1083" t="s">
        <v>717</v>
      </c>
      <c r="B1083" t="s">
        <v>729</v>
      </c>
      <c r="C1083" t="s">
        <v>1629</v>
      </c>
      <c r="D1083" s="53" t="s">
        <v>862</v>
      </c>
      <c r="E1083" t="s">
        <v>9</v>
      </c>
      <c r="F1083" t="s">
        <v>10</v>
      </c>
      <c r="G1083" t="s">
        <v>11</v>
      </c>
      <c r="H1083" t="s">
        <v>85</v>
      </c>
      <c r="I1083">
        <v>6</v>
      </c>
      <c r="J1083" t="s">
        <v>863</v>
      </c>
      <c r="K1083" t="s">
        <v>2388</v>
      </c>
      <c r="L1083" t="str">
        <f t="shared" si="44"/>
        <v>3235L-21FLFTM G3SD0221</v>
      </c>
      <c r="M1083" t="s">
        <v>1240</v>
      </c>
      <c r="N1083">
        <v>26.557882986999999</v>
      </c>
      <c r="O1083">
        <v>-81.463783000000006</v>
      </c>
      <c r="P1083">
        <v>0</v>
      </c>
      <c r="Q1083" t="s">
        <v>2613</v>
      </c>
      <c r="R1083" t="s">
        <v>2689</v>
      </c>
    </row>
    <row r="1084" spans="1:18" x14ac:dyDescent="0.25">
      <c r="A1084" t="s">
        <v>717</v>
      </c>
      <c r="B1084" t="s">
        <v>729</v>
      </c>
      <c r="C1084" t="s">
        <v>1630</v>
      </c>
      <c r="D1084" s="53" t="s">
        <v>866</v>
      </c>
      <c r="E1084" t="s">
        <v>9</v>
      </c>
      <c r="F1084" t="s">
        <v>10</v>
      </c>
      <c r="G1084" t="s">
        <v>11</v>
      </c>
      <c r="H1084" t="s">
        <v>92</v>
      </c>
      <c r="I1084">
        <v>6</v>
      </c>
      <c r="J1084" t="s">
        <v>867</v>
      </c>
      <c r="K1084" t="s">
        <v>2389</v>
      </c>
      <c r="L1084" t="str">
        <f t="shared" ref="L1084:L1090" si="46">_xlfn.CONCAT(D1084:E1084,J1084)</f>
        <v>3237D-21FLFTM G3SD0088</v>
      </c>
      <c r="M1084" t="s">
        <v>1240</v>
      </c>
      <c r="N1084">
        <v>26.75328</v>
      </c>
      <c r="O1084">
        <v>-81.113219999999998</v>
      </c>
      <c r="P1084">
        <v>0</v>
      </c>
      <c r="Q1084" t="s">
        <v>2613</v>
      </c>
      <c r="R1084" t="s">
        <v>2689</v>
      </c>
    </row>
    <row r="1085" spans="1:18" x14ac:dyDescent="0.25">
      <c r="A1085" t="s">
        <v>717</v>
      </c>
      <c r="B1085" t="s">
        <v>729</v>
      </c>
      <c r="C1085" t="s">
        <v>1630</v>
      </c>
      <c r="D1085" s="53" t="s">
        <v>866</v>
      </c>
      <c r="E1085" t="s">
        <v>9</v>
      </c>
      <c r="F1085" t="s">
        <v>10</v>
      </c>
      <c r="G1085" t="s">
        <v>11</v>
      </c>
      <c r="H1085" t="s">
        <v>358</v>
      </c>
      <c r="I1085">
        <v>6</v>
      </c>
      <c r="J1085" t="s">
        <v>867</v>
      </c>
      <c r="K1085" t="s">
        <v>2389</v>
      </c>
      <c r="L1085" t="str">
        <f t="shared" si="46"/>
        <v>3237D-21FLFTM G3SD0088</v>
      </c>
      <c r="M1085" t="s">
        <v>1240</v>
      </c>
      <c r="N1085">
        <v>26.75328</v>
      </c>
      <c r="O1085">
        <v>-81.113219999999998</v>
      </c>
      <c r="P1085">
        <v>0</v>
      </c>
      <c r="Q1085" t="s">
        <v>2613</v>
      </c>
      <c r="R1085" t="s">
        <v>2689</v>
      </c>
    </row>
    <row r="1086" spans="1:18" x14ac:dyDescent="0.25">
      <c r="A1086" t="s">
        <v>717</v>
      </c>
      <c r="B1086" t="s">
        <v>729</v>
      </c>
      <c r="C1086" t="s">
        <v>1630</v>
      </c>
      <c r="D1086" s="53" t="s">
        <v>866</v>
      </c>
      <c r="E1086" t="s">
        <v>9</v>
      </c>
      <c r="F1086" t="s">
        <v>10</v>
      </c>
      <c r="G1086" t="s">
        <v>11</v>
      </c>
      <c r="H1086" t="s">
        <v>359</v>
      </c>
      <c r="I1086">
        <v>6</v>
      </c>
      <c r="J1086" t="s">
        <v>867</v>
      </c>
      <c r="K1086" t="s">
        <v>2389</v>
      </c>
      <c r="L1086" t="str">
        <f t="shared" si="46"/>
        <v>3237D-21FLFTM G3SD0088</v>
      </c>
      <c r="M1086" t="s">
        <v>1240</v>
      </c>
      <c r="N1086">
        <v>26.75328</v>
      </c>
      <c r="O1086">
        <v>-81.113219999999998</v>
      </c>
      <c r="P1086">
        <v>0</v>
      </c>
      <c r="Q1086" t="s">
        <v>2613</v>
      </c>
      <c r="R1086" t="s">
        <v>2689</v>
      </c>
    </row>
    <row r="1087" spans="1:18" x14ac:dyDescent="0.25">
      <c r="A1087" t="s">
        <v>717</v>
      </c>
      <c r="B1087" t="s">
        <v>729</v>
      </c>
      <c r="C1087" t="s">
        <v>1630</v>
      </c>
      <c r="D1087" s="53" t="s">
        <v>866</v>
      </c>
      <c r="E1087" t="s">
        <v>9</v>
      </c>
      <c r="F1087" t="s">
        <v>10</v>
      </c>
      <c r="G1087" t="s">
        <v>11</v>
      </c>
      <c r="H1087" t="s">
        <v>2842</v>
      </c>
      <c r="I1087">
        <v>6</v>
      </c>
      <c r="J1087" t="s">
        <v>867</v>
      </c>
      <c r="K1087" t="s">
        <v>2389</v>
      </c>
      <c r="L1087" t="str">
        <f t="shared" si="46"/>
        <v>3237D-21FLFTM G3SD0088</v>
      </c>
      <c r="M1087" t="s">
        <v>1240</v>
      </c>
      <c r="N1087">
        <v>26.75328</v>
      </c>
      <c r="O1087">
        <v>-81.113219999999998</v>
      </c>
      <c r="P1087">
        <v>0</v>
      </c>
      <c r="Q1087" t="s">
        <v>2613</v>
      </c>
      <c r="R1087" t="s">
        <v>2689</v>
      </c>
    </row>
    <row r="1088" spans="1:18" x14ac:dyDescent="0.25">
      <c r="A1088" t="s">
        <v>717</v>
      </c>
      <c r="B1088" t="s">
        <v>729</v>
      </c>
      <c r="C1088" t="s">
        <v>1630</v>
      </c>
      <c r="D1088" s="53" t="s">
        <v>866</v>
      </c>
      <c r="E1088" t="s">
        <v>9</v>
      </c>
      <c r="F1088" t="s">
        <v>10</v>
      </c>
      <c r="G1088" t="s">
        <v>11</v>
      </c>
      <c r="H1088" t="s">
        <v>87</v>
      </c>
      <c r="I1088">
        <v>6</v>
      </c>
      <c r="J1088" t="s">
        <v>867</v>
      </c>
      <c r="K1088" t="s">
        <v>2389</v>
      </c>
      <c r="L1088" t="str">
        <f t="shared" si="46"/>
        <v>3237D-21FLFTM G3SD0088</v>
      </c>
      <c r="M1088" t="s">
        <v>1240</v>
      </c>
      <c r="N1088">
        <v>26.75328</v>
      </c>
      <c r="O1088">
        <v>-81.113219999999998</v>
      </c>
      <c r="P1088">
        <v>0</v>
      </c>
      <c r="Q1088" t="s">
        <v>2613</v>
      </c>
      <c r="R1088" t="s">
        <v>2689</v>
      </c>
    </row>
    <row r="1089" spans="1:18" x14ac:dyDescent="0.25">
      <c r="A1089" t="s">
        <v>717</v>
      </c>
      <c r="B1089" t="s">
        <v>729</v>
      </c>
      <c r="C1089" t="s">
        <v>1630</v>
      </c>
      <c r="D1089" s="53" t="s">
        <v>866</v>
      </c>
      <c r="E1089" t="s">
        <v>9</v>
      </c>
      <c r="F1089" t="s">
        <v>10</v>
      </c>
      <c r="G1089" t="s">
        <v>11</v>
      </c>
      <c r="H1089" t="s">
        <v>88</v>
      </c>
      <c r="I1089">
        <v>6</v>
      </c>
      <c r="J1089" t="s">
        <v>867</v>
      </c>
      <c r="K1089" t="s">
        <v>2389</v>
      </c>
      <c r="L1089" t="str">
        <f t="shared" si="46"/>
        <v>3237D-21FLFTM G3SD0088</v>
      </c>
      <c r="M1089" t="s">
        <v>1240</v>
      </c>
      <c r="N1089">
        <v>26.75328</v>
      </c>
      <c r="O1089">
        <v>-81.113219999999998</v>
      </c>
      <c r="P1089">
        <v>0</v>
      </c>
      <c r="Q1089" t="s">
        <v>2613</v>
      </c>
      <c r="R1089" t="s">
        <v>2689</v>
      </c>
    </row>
    <row r="1090" spans="1:18" x14ac:dyDescent="0.25">
      <c r="A1090" t="s">
        <v>717</v>
      </c>
      <c r="B1090" t="s">
        <v>729</v>
      </c>
      <c r="C1090" t="s">
        <v>1630</v>
      </c>
      <c r="D1090" s="53" t="s">
        <v>866</v>
      </c>
      <c r="E1090" t="s">
        <v>9</v>
      </c>
      <c r="F1090" t="s">
        <v>10</v>
      </c>
      <c r="G1090" t="s">
        <v>11</v>
      </c>
      <c r="H1090" t="s">
        <v>86</v>
      </c>
      <c r="I1090">
        <v>6</v>
      </c>
      <c r="J1090" t="s">
        <v>867</v>
      </c>
      <c r="K1090" t="s">
        <v>2389</v>
      </c>
      <c r="L1090" t="str">
        <f t="shared" si="46"/>
        <v>3237D-21FLFTM G3SD0088</v>
      </c>
      <c r="M1090" t="s">
        <v>1240</v>
      </c>
      <c r="N1090">
        <v>26.75328</v>
      </c>
      <c r="O1090">
        <v>-81.113219999999998</v>
      </c>
      <c r="P1090">
        <v>0</v>
      </c>
      <c r="Q1090" t="s">
        <v>2613</v>
      </c>
      <c r="R1090" t="s">
        <v>2689</v>
      </c>
    </row>
    <row r="1091" spans="1:18" x14ac:dyDescent="0.25">
      <c r="A1091" t="s">
        <v>717</v>
      </c>
      <c r="B1091" t="s">
        <v>729</v>
      </c>
      <c r="C1091" t="s">
        <v>1630</v>
      </c>
      <c r="D1091" s="53" t="s">
        <v>866</v>
      </c>
      <c r="E1091" t="s">
        <v>9</v>
      </c>
      <c r="F1091" t="s">
        <v>10</v>
      </c>
      <c r="G1091" t="s">
        <v>11</v>
      </c>
      <c r="H1091" t="s">
        <v>73</v>
      </c>
      <c r="I1091">
        <v>6</v>
      </c>
      <c r="J1091" t="s">
        <v>867</v>
      </c>
      <c r="K1091" t="s">
        <v>2389</v>
      </c>
      <c r="L1091" t="str">
        <f t="shared" si="44"/>
        <v>3237D-21FLFTM G3SD0088</v>
      </c>
      <c r="M1091" t="s">
        <v>1240</v>
      </c>
      <c r="N1091">
        <v>26.75328</v>
      </c>
      <c r="O1091">
        <v>-81.113219999999998</v>
      </c>
      <c r="P1091">
        <v>0</v>
      </c>
      <c r="Q1091" t="s">
        <v>2613</v>
      </c>
      <c r="R1091" t="s">
        <v>2689</v>
      </c>
    </row>
    <row r="1092" spans="1:18" x14ac:dyDescent="0.25">
      <c r="A1092" t="s">
        <v>717</v>
      </c>
      <c r="B1092" t="s">
        <v>729</v>
      </c>
      <c r="C1092" t="s">
        <v>1630</v>
      </c>
      <c r="D1092" s="53" t="s">
        <v>866</v>
      </c>
      <c r="E1092" t="s">
        <v>9</v>
      </c>
      <c r="F1092" t="s">
        <v>10</v>
      </c>
      <c r="G1092" t="s">
        <v>11</v>
      </c>
      <c r="H1092" t="s">
        <v>85</v>
      </c>
      <c r="I1092">
        <v>6</v>
      </c>
      <c r="J1092" t="s">
        <v>867</v>
      </c>
      <c r="K1092" t="s">
        <v>2389</v>
      </c>
      <c r="L1092" t="str">
        <f t="shared" si="44"/>
        <v>3237D-21FLFTM G3SD0088</v>
      </c>
      <c r="M1092" t="s">
        <v>1240</v>
      </c>
      <c r="N1092">
        <v>26.75328</v>
      </c>
      <c r="O1092">
        <v>-81.113219999999998</v>
      </c>
      <c r="P1092">
        <v>0</v>
      </c>
      <c r="Q1092" t="s">
        <v>2613</v>
      </c>
      <c r="R1092" t="s">
        <v>2689</v>
      </c>
    </row>
    <row r="1093" spans="1:18" x14ac:dyDescent="0.25">
      <c r="A1093" t="s">
        <v>717</v>
      </c>
      <c r="B1093" t="s">
        <v>81</v>
      </c>
      <c r="C1093" t="s">
        <v>1631</v>
      </c>
      <c r="D1093" s="53" t="s">
        <v>819</v>
      </c>
      <c r="E1093" t="s">
        <v>9</v>
      </c>
      <c r="F1093" t="s">
        <v>10</v>
      </c>
      <c r="G1093" t="s">
        <v>11</v>
      </c>
      <c r="H1093" t="s">
        <v>73</v>
      </c>
      <c r="I1093">
        <v>6</v>
      </c>
      <c r="J1093" t="s">
        <v>820</v>
      </c>
      <c r="K1093" t="s">
        <v>2390</v>
      </c>
      <c r="L1093" t="str">
        <f t="shared" si="44"/>
        <v>1761I-21FLFTM G4SD0107</v>
      </c>
      <c r="M1093" t="s">
        <v>1225</v>
      </c>
      <c r="N1093">
        <v>27.640948602000002</v>
      </c>
      <c r="O1093">
        <v>-81.409687289999994</v>
      </c>
      <c r="P1093">
        <v>0</v>
      </c>
      <c r="Q1093" t="s">
        <v>2613</v>
      </c>
      <c r="R1093" t="s">
        <v>2690</v>
      </c>
    </row>
    <row r="1094" spans="1:18" x14ac:dyDescent="0.25">
      <c r="A1094" t="s">
        <v>717</v>
      </c>
      <c r="B1094" t="s">
        <v>81</v>
      </c>
      <c r="C1094" t="s">
        <v>1631</v>
      </c>
      <c r="D1094" s="53" t="s">
        <v>819</v>
      </c>
      <c r="E1094" t="s">
        <v>9</v>
      </c>
      <c r="F1094" t="s">
        <v>10</v>
      </c>
      <c r="G1094" t="s">
        <v>11</v>
      </c>
      <c r="H1094" t="s">
        <v>91</v>
      </c>
      <c r="I1094">
        <v>6</v>
      </c>
      <c r="J1094" t="s">
        <v>820</v>
      </c>
      <c r="K1094" t="s">
        <v>2390</v>
      </c>
      <c r="L1094" t="str">
        <f t="shared" si="44"/>
        <v>1761I-21FLFTM G4SD0107</v>
      </c>
      <c r="M1094" t="s">
        <v>1225</v>
      </c>
      <c r="N1094">
        <v>27.640948602000002</v>
      </c>
      <c r="O1094">
        <v>-81.409687289999994</v>
      </c>
      <c r="P1094">
        <v>0</v>
      </c>
      <c r="Q1094" t="s">
        <v>2613</v>
      </c>
      <c r="R1094" t="s">
        <v>2690</v>
      </c>
    </row>
    <row r="1095" spans="1:18" x14ac:dyDescent="0.25">
      <c r="A1095" t="s">
        <v>717</v>
      </c>
      <c r="B1095" t="s">
        <v>81</v>
      </c>
      <c r="C1095" t="s">
        <v>1631</v>
      </c>
      <c r="D1095" s="53" t="s">
        <v>819</v>
      </c>
      <c r="E1095" t="s">
        <v>9</v>
      </c>
      <c r="F1095" t="s">
        <v>10</v>
      </c>
      <c r="G1095" t="s">
        <v>11</v>
      </c>
      <c r="H1095" t="s">
        <v>92</v>
      </c>
      <c r="I1095">
        <v>6</v>
      </c>
      <c r="J1095" t="s">
        <v>820</v>
      </c>
      <c r="K1095" t="s">
        <v>2390</v>
      </c>
      <c r="L1095" t="str">
        <f t="shared" si="44"/>
        <v>1761I-21FLFTM G4SD0107</v>
      </c>
      <c r="M1095" t="s">
        <v>1225</v>
      </c>
      <c r="N1095">
        <v>27.640948602000002</v>
      </c>
      <c r="O1095">
        <v>-81.409687289999994</v>
      </c>
      <c r="P1095">
        <v>0</v>
      </c>
      <c r="Q1095" t="s">
        <v>2613</v>
      </c>
      <c r="R1095" t="s">
        <v>2690</v>
      </c>
    </row>
    <row r="1096" spans="1:18" x14ac:dyDescent="0.25">
      <c r="A1096" t="s">
        <v>717</v>
      </c>
      <c r="B1096" t="s">
        <v>81</v>
      </c>
      <c r="C1096" t="s">
        <v>1631</v>
      </c>
      <c r="D1096" s="53" t="s">
        <v>819</v>
      </c>
      <c r="E1096" t="s">
        <v>9</v>
      </c>
      <c r="F1096" t="s">
        <v>10</v>
      </c>
      <c r="G1096" t="s">
        <v>11</v>
      </c>
      <c r="H1096" t="s">
        <v>73</v>
      </c>
      <c r="I1096">
        <v>6</v>
      </c>
      <c r="J1096" t="s">
        <v>821</v>
      </c>
      <c r="K1096" t="s">
        <v>2391</v>
      </c>
      <c r="L1096" t="str">
        <f t="shared" si="44"/>
        <v>1761I-21FLFTM G4SD0211</v>
      </c>
      <c r="M1096" t="s">
        <v>1225</v>
      </c>
      <c r="N1096">
        <v>27.626519986999998</v>
      </c>
      <c r="O1096">
        <v>-81.439499999999995</v>
      </c>
      <c r="P1096">
        <v>0</v>
      </c>
      <c r="Q1096" t="s">
        <v>2614</v>
      </c>
      <c r="R1096" t="s">
        <v>2690</v>
      </c>
    </row>
    <row r="1097" spans="1:18" x14ac:dyDescent="0.25">
      <c r="A1097" t="s">
        <v>717</v>
      </c>
      <c r="B1097" t="s">
        <v>718</v>
      </c>
      <c r="C1097" t="s">
        <v>1632</v>
      </c>
      <c r="D1097" s="53" t="s">
        <v>824</v>
      </c>
      <c r="E1097" t="s">
        <v>9</v>
      </c>
      <c r="F1097" t="s">
        <v>10</v>
      </c>
      <c r="G1097" t="s">
        <v>11</v>
      </c>
      <c r="H1097" t="s">
        <v>73</v>
      </c>
      <c r="I1097">
        <v>6</v>
      </c>
      <c r="J1097" t="s">
        <v>825</v>
      </c>
      <c r="K1097" t="s">
        <v>2392</v>
      </c>
      <c r="L1097" t="str">
        <f t="shared" si="44"/>
        <v>1938Y-21FLFTM G4SD0213</v>
      </c>
      <c r="M1097" t="s">
        <v>1225</v>
      </c>
      <c r="N1097">
        <v>27.208493987000001</v>
      </c>
      <c r="O1097">
        <v>-81.379648000000003</v>
      </c>
      <c r="P1097">
        <v>0</v>
      </c>
      <c r="Q1097" t="s">
        <v>2613</v>
      </c>
      <c r="R1097" t="s">
        <v>2690</v>
      </c>
    </row>
    <row r="1098" spans="1:18" x14ac:dyDescent="0.25">
      <c r="A1098" t="s">
        <v>717</v>
      </c>
      <c r="B1098" t="s">
        <v>718</v>
      </c>
      <c r="C1098" t="s">
        <v>1632</v>
      </c>
      <c r="D1098" s="53" t="s">
        <v>824</v>
      </c>
      <c r="E1098" t="s">
        <v>9</v>
      </c>
      <c r="F1098" t="s">
        <v>10</v>
      </c>
      <c r="G1098" t="s">
        <v>11</v>
      </c>
      <c r="H1098" t="s">
        <v>85</v>
      </c>
      <c r="I1098">
        <v>6</v>
      </c>
      <c r="J1098" t="s">
        <v>825</v>
      </c>
      <c r="K1098" t="s">
        <v>2392</v>
      </c>
      <c r="L1098" t="str">
        <f t="shared" si="44"/>
        <v>1938Y-21FLFTM G4SD0213</v>
      </c>
      <c r="M1098" t="s">
        <v>1225</v>
      </c>
      <c r="N1098">
        <v>27.208493987000001</v>
      </c>
      <c r="O1098">
        <v>-81.379648000000003</v>
      </c>
      <c r="P1098">
        <v>0</v>
      </c>
      <c r="Q1098" t="s">
        <v>2613</v>
      </c>
      <c r="R1098" t="s">
        <v>2690</v>
      </c>
    </row>
    <row r="1099" spans="1:18" x14ac:dyDescent="0.25">
      <c r="A1099" t="s">
        <v>717</v>
      </c>
      <c r="B1099" t="s">
        <v>718</v>
      </c>
      <c r="C1099" t="s">
        <v>1633</v>
      </c>
      <c r="D1099" s="53" t="s">
        <v>836</v>
      </c>
      <c r="E1099" t="s">
        <v>9</v>
      </c>
      <c r="F1099" t="s">
        <v>10</v>
      </c>
      <c r="G1099" t="s">
        <v>11</v>
      </c>
      <c r="H1099" t="s">
        <v>73</v>
      </c>
      <c r="I1099">
        <v>6</v>
      </c>
      <c r="J1099" t="s">
        <v>837</v>
      </c>
      <c r="K1099" t="s">
        <v>2393</v>
      </c>
      <c r="L1099" t="str">
        <f t="shared" si="44"/>
        <v>3201B-21FLFTM G4SD0214</v>
      </c>
      <c r="M1099" t="s">
        <v>1225</v>
      </c>
      <c r="N1099">
        <v>27.103483987000001</v>
      </c>
      <c r="O1099">
        <v>-81.332982000000001</v>
      </c>
      <c r="P1099">
        <v>0</v>
      </c>
      <c r="Q1099" t="s">
        <v>2613</v>
      </c>
      <c r="R1099" t="s">
        <v>2690</v>
      </c>
    </row>
    <row r="1100" spans="1:18" x14ac:dyDescent="0.25">
      <c r="A1100" t="s">
        <v>717</v>
      </c>
      <c r="B1100" t="s">
        <v>718</v>
      </c>
      <c r="C1100" t="s">
        <v>1633</v>
      </c>
      <c r="D1100" s="53" t="s">
        <v>836</v>
      </c>
      <c r="E1100" t="s">
        <v>9</v>
      </c>
      <c r="F1100" t="s">
        <v>10</v>
      </c>
      <c r="G1100" t="s">
        <v>11</v>
      </c>
      <c r="H1100" t="s">
        <v>85</v>
      </c>
      <c r="I1100">
        <v>6</v>
      </c>
      <c r="J1100" t="s">
        <v>837</v>
      </c>
      <c r="K1100" t="s">
        <v>2393</v>
      </c>
      <c r="L1100" t="str">
        <f t="shared" si="44"/>
        <v>3201B-21FLFTM G4SD0214</v>
      </c>
      <c r="M1100" t="s">
        <v>1225</v>
      </c>
      <c r="N1100">
        <v>27.103483987000001</v>
      </c>
      <c r="O1100">
        <v>-81.332982000000001</v>
      </c>
      <c r="P1100">
        <v>0</v>
      </c>
      <c r="Q1100" t="s">
        <v>2613</v>
      </c>
      <c r="R1100" t="s">
        <v>2690</v>
      </c>
    </row>
    <row r="1101" spans="1:18" x14ac:dyDescent="0.25">
      <c r="A1101" t="s">
        <v>717</v>
      </c>
      <c r="B1101" t="s">
        <v>718</v>
      </c>
      <c r="C1101" t="s">
        <v>1634</v>
      </c>
      <c r="D1101" s="53" t="s">
        <v>840</v>
      </c>
      <c r="E1101" t="s">
        <v>9</v>
      </c>
      <c r="F1101" t="s">
        <v>10</v>
      </c>
      <c r="G1101" t="s">
        <v>11</v>
      </c>
      <c r="H1101" t="s">
        <v>73</v>
      </c>
      <c r="I1101">
        <v>6</v>
      </c>
      <c r="J1101" t="s">
        <v>841</v>
      </c>
      <c r="K1101" t="s">
        <v>2394</v>
      </c>
      <c r="L1101" t="str">
        <f t="shared" si="44"/>
        <v>3201F-21FLFTM G4SD0105</v>
      </c>
      <c r="M1101" t="s">
        <v>1225</v>
      </c>
      <c r="N1101">
        <v>27.11589</v>
      </c>
      <c r="O1101">
        <v>-81.414119999999997</v>
      </c>
      <c r="P1101">
        <v>0</v>
      </c>
      <c r="Q1101" t="s">
        <v>2613</v>
      </c>
      <c r="R1101" t="s">
        <v>2690</v>
      </c>
    </row>
    <row r="1102" spans="1:18" x14ac:dyDescent="0.25">
      <c r="A1102" t="s">
        <v>717</v>
      </c>
      <c r="B1102" t="s">
        <v>718</v>
      </c>
      <c r="C1102" t="s">
        <v>1634</v>
      </c>
      <c r="D1102" s="53" t="s">
        <v>840</v>
      </c>
      <c r="E1102" t="s">
        <v>9</v>
      </c>
      <c r="F1102" t="s">
        <v>10</v>
      </c>
      <c r="G1102" t="s">
        <v>11</v>
      </c>
      <c r="H1102" t="s">
        <v>85</v>
      </c>
      <c r="I1102">
        <v>6</v>
      </c>
      <c r="J1102" t="s">
        <v>841</v>
      </c>
      <c r="K1102" t="s">
        <v>2394</v>
      </c>
      <c r="L1102" t="str">
        <f t="shared" si="44"/>
        <v>3201F-21FLFTM G4SD0105</v>
      </c>
      <c r="M1102" t="s">
        <v>1225</v>
      </c>
      <c r="N1102">
        <v>27.11589</v>
      </c>
      <c r="O1102">
        <v>-81.414119999999997</v>
      </c>
      <c r="P1102">
        <v>0</v>
      </c>
      <c r="Q1102" t="s">
        <v>2613</v>
      </c>
      <c r="R1102" t="s">
        <v>2690</v>
      </c>
    </row>
    <row r="1103" spans="1:18" x14ac:dyDescent="0.25">
      <c r="A1103" t="s">
        <v>717</v>
      </c>
      <c r="B1103" t="s">
        <v>729</v>
      </c>
      <c r="C1103" t="s">
        <v>1635</v>
      </c>
      <c r="D1103" s="53" t="s">
        <v>870</v>
      </c>
      <c r="E1103" t="s">
        <v>9</v>
      </c>
      <c r="F1103" t="s">
        <v>10</v>
      </c>
      <c r="G1103" t="s">
        <v>11</v>
      </c>
      <c r="H1103" t="s">
        <v>86</v>
      </c>
      <c r="I1103">
        <v>6</v>
      </c>
      <c r="J1103" t="s">
        <v>871</v>
      </c>
      <c r="K1103" t="s">
        <v>2395</v>
      </c>
      <c r="L1103" t="str">
        <f t="shared" si="44"/>
        <v>3240V-21FLFTM G1SD0070</v>
      </c>
      <c r="M1103" t="s">
        <v>1234</v>
      </c>
      <c r="N1103">
        <v>26.627447</v>
      </c>
      <c r="O1103">
        <v>-81.880039999999994</v>
      </c>
      <c r="P1103">
        <v>0</v>
      </c>
      <c r="Q1103" t="s">
        <v>2613</v>
      </c>
      <c r="R1103" t="s">
        <v>2689</v>
      </c>
    </row>
    <row r="1104" spans="1:18" x14ac:dyDescent="0.25">
      <c r="A1104" t="s">
        <v>717</v>
      </c>
      <c r="B1104" t="s">
        <v>729</v>
      </c>
      <c r="C1104" t="s">
        <v>1635</v>
      </c>
      <c r="D1104" s="53" t="s">
        <v>870</v>
      </c>
      <c r="E1104" t="s">
        <v>9</v>
      </c>
      <c r="F1104" t="s">
        <v>10</v>
      </c>
      <c r="G1104" t="s">
        <v>11</v>
      </c>
      <c r="H1104" t="s">
        <v>87</v>
      </c>
      <c r="I1104">
        <v>6</v>
      </c>
      <c r="J1104" t="s">
        <v>871</v>
      </c>
      <c r="K1104" t="s">
        <v>2395</v>
      </c>
      <c r="L1104" t="str">
        <f t="shared" si="44"/>
        <v>3240V-21FLFTM G1SD0070</v>
      </c>
      <c r="M1104" t="s">
        <v>1234</v>
      </c>
      <c r="N1104">
        <v>26.627447</v>
      </c>
      <c r="O1104">
        <v>-81.880039999999994</v>
      </c>
      <c r="P1104">
        <v>0</v>
      </c>
      <c r="Q1104" t="s">
        <v>2613</v>
      </c>
      <c r="R1104" t="s">
        <v>2689</v>
      </c>
    </row>
    <row r="1105" spans="1:18" x14ac:dyDescent="0.25">
      <c r="A1105" t="s">
        <v>717</v>
      </c>
      <c r="B1105" t="s">
        <v>729</v>
      </c>
      <c r="C1105" t="s">
        <v>1635</v>
      </c>
      <c r="D1105" s="53" t="s">
        <v>870</v>
      </c>
      <c r="E1105" t="s">
        <v>9</v>
      </c>
      <c r="F1105" t="s">
        <v>10</v>
      </c>
      <c r="G1105" t="s">
        <v>11</v>
      </c>
      <c r="H1105" t="s">
        <v>88</v>
      </c>
      <c r="I1105">
        <v>6</v>
      </c>
      <c r="J1105" t="s">
        <v>871</v>
      </c>
      <c r="K1105" t="s">
        <v>2395</v>
      </c>
      <c r="L1105" t="str">
        <f t="shared" si="44"/>
        <v>3240V-21FLFTM G1SD0070</v>
      </c>
      <c r="M1105" t="s">
        <v>1234</v>
      </c>
      <c r="N1105">
        <v>26.627447</v>
      </c>
      <c r="O1105">
        <v>-81.880039999999994</v>
      </c>
      <c r="P1105">
        <v>0</v>
      </c>
      <c r="Q1105" t="s">
        <v>2613</v>
      </c>
      <c r="R1105" t="s">
        <v>2689</v>
      </c>
    </row>
    <row r="1106" spans="1:18" x14ac:dyDescent="0.25">
      <c r="A1106" t="s">
        <v>717</v>
      </c>
      <c r="B1106" t="s">
        <v>718</v>
      </c>
      <c r="C1106" t="s">
        <v>1636</v>
      </c>
      <c r="D1106" s="53" t="s">
        <v>788</v>
      </c>
      <c r="E1106" t="s">
        <v>9</v>
      </c>
      <c r="F1106" t="s">
        <v>10</v>
      </c>
      <c r="G1106" t="s">
        <v>11</v>
      </c>
      <c r="H1106" t="s">
        <v>73</v>
      </c>
      <c r="I1106">
        <v>6</v>
      </c>
      <c r="J1106" t="s">
        <v>789</v>
      </c>
      <c r="K1106" t="s">
        <v>2396</v>
      </c>
      <c r="L1106" t="str">
        <f t="shared" si="44"/>
        <v>1955-21FLTPA 271410308206241</v>
      </c>
      <c r="M1106" t="s">
        <v>1238</v>
      </c>
      <c r="N1106">
        <v>27.236194399999999</v>
      </c>
      <c r="O1106">
        <v>-82.106694399999995</v>
      </c>
      <c r="P1106">
        <v>0</v>
      </c>
      <c r="Q1106" t="s">
        <v>2614</v>
      </c>
      <c r="R1106" t="s">
        <v>2689</v>
      </c>
    </row>
    <row r="1107" spans="1:18" x14ac:dyDescent="0.25">
      <c r="A1107" t="s">
        <v>717</v>
      </c>
      <c r="B1107" t="s">
        <v>718</v>
      </c>
      <c r="C1107" t="s">
        <v>1636</v>
      </c>
      <c r="D1107" s="53" t="s">
        <v>788</v>
      </c>
      <c r="E1107" t="s">
        <v>9</v>
      </c>
      <c r="F1107" t="s">
        <v>10</v>
      </c>
      <c r="G1107" t="s">
        <v>11</v>
      </c>
      <c r="H1107" t="s">
        <v>85</v>
      </c>
      <c r="I1107">
        <v>6</v>
      </c>
      <c r="J1107" t="s">
        <v>789</v>
      </c>
      <c r="K1107" t="s">
        <v>2396</v>
      </c>
      <c r="L1107" t="str">
        <f t="shared" si="44"/>
        <v>1955-21FLTPA 271410308206241</v>
      </c>
      <c r="M1107" t="s">
        <v>1238</v>
      </c>
      <c r="N1107">
        <v>27.236194399999999</v>
      </c>
      <c r="O1107">
        <v>-82.106694399999995</v>
      </c>
      <c r="P1107">
        <v>0</v>
      </c>
      <c r="Q1107" t="s">
        <v>2614</v>
      </c>
      <c r="R1107" t="s">
        <v>2689</v>
      </c>
    </row>
    <row r="1108" spans="1:18" x14ac:dyDescent="0.25">
      <c r="A1108" t="s">
        <v>717</v>
      </c>
      <c r="B1108" t="s">
        <v>729</v>
      </c>
      <c r="C1108" t="s">
        <v>1637</v>
      </c>
      <c r="D1108" s="53" t="s">
        <v>792</v>
      </c>
      <c r="E1108" t="s">
        <v>9</v>
      </c>
      <c r="F1108" t="s">
        <v>10</v>
      </c>
      <c r="G1108" t="s">
        <v>11</v>
      </c>
      <c r="H1108" t="s">
        <v>73</v>
      </c>
      <c r="I1108">
        <v>6</v>
      </c>
      <c r="J1108" t="s">
        <v>793</v>
      </c>
      <c r="K1108" t="s">
        <v>2397</v>
      </c>
      <c r="L1108" t="str">
        <f t="shared" si="44"/>
        <v>1967-21FLMANABU01A</v>
      </c>
      <c r="M1108" t="s">
        <v>1238</v>
      </c>
      <c r="N1108">
        <v>27.273759999999999</v>
      </c>
      <c r="O1108">
        <v>-82.127920000000003</v>
      </c>
      <c r="P1108">
        <v>0</v>
      </c>
      <c r="Q1108" t="s">
        <v>2614</v>
      </c>
      <c r="R1108" t="s">
        <v>2689</v>
      </c>
    </row>
    <row r="1109" spans="1:18" x14ac:dyDescent="0.25">
      <c r="A1109" t="s">
        <v>717</v>
      </c>
      <c r="B1109" t="s">
        <v>729</v>
      </c>
      <c r="C1109" t="s">
        <v>1637</v>
      </c>
      <c r="D1109" s="53" t="s">
        <v>792</v>
      </c>
      <c r="E1109" t="s">
        <v>9</v>
      </c>
      <c r="F1109" t="s">
        <v>10</v>
      </c>
      <c r="G1109" t="s">
        <v>11</v>
      </c>
      <c r="H1109" t="s">
        <v>73</v>
      </c>
      <c r="I1109">
        <v>6</v>
      </c>
      <c r="J1109" t="s">
        <v>794</v>
      </c>
      <c r="K1109" t="s">
        <v>2398</v>
      </c>
      <c r="L1109" t="str">
        <f t="shared" si="44"/>
        <v>1967-21FLSWFD25789</v>
      </c>
      <c r="M1109" t="s">
        <v>1238</v>
      </c>
      <c r="N1109">
        <v>27.262538800000002</v>
      </c>
      <c r="O1109">
        <v>-82.120277000000002</v>
      </c>
      <c r="P1109">
        <v>0</v>
      </c>
      <c r="Q1109" t="s">
        <v>2614</v>
      </c>
      <c r="R1109" t="s">
        <v>2689</v>
      </c>
    </row>
    <row r="1110" spans="1:18" x14ac:dyDescent="0.25">
      <c r="A1110" t="s">
        <v>717</v>
      </c>
      <c r="B1110" t="s">
        <v>729</v>
      </c>
      <c r="C1110" t="s">
        <v>1637</v>
      </c>
      <c r="D1110" s="53" t="s">
        <v>792</v>
      </c>
      <c r="E1110" t="s">
        <v>9</v>
      </c>
      <c r="F1110" t="s">
        <v>10</v>
      </c>
      <c r="G1110" t="s">
        <v>11</v>
      </c>
      <c r="H1110" t="s">
        <v>85</v>
      </c>
      <c r="I1110">
        <v>6</v>
      </c>
      <c r="J1110" t="s">
        <v>794</v>
      </c>
      <c r="K1110" t="s">
        <v>2398</v>
      </c>
      <c r="L1110" t="str">
        <f t="shared" si="44"/>
        <v>1967-21FLSWFD25789</v>
      </c>
      <c r="M1110" t="s">
        <v>1238</v>
      </c>
      <c r="N1110">
        <v>27.262538800000002</v>
      </c>
      <c r="O1110">
        <v>-82.120277000000002</v>
      </c>
      <c r="P1110">
        <v>0</v>
      </c>
      <c r="Q1110" t="s">
        <v>2614</v>
      </c>
      <c r="R1110" t="s">
        <v>2689</v>
      </c>
    </row>
    <row r="1111" spans="1:18" x14ac:dyDescent="0.25">
      <c r="A1111" t="s">
        <v>717</v>
      </c>
      <c r="B1111" t="s">
        <v>729</v>
      </c>
      <c r="C1111" t="s">
        <v>1638</v>
      </c>
      <c r="D1111" s="53" t="s">
        <v>815</v>
      </c>
      <c r="E1111" t="s">
        <v>9</v>
      </c>
      <c r="F1111" t="s">
        <v>10</v>
      </c>
      <c r="G1111" t="s">
        <v>11</v>
      </c>
      <c r="H1111" t="s">
        <v>73</v>
      </c>
      <c r="I1111">
        <v>6</v>
      </c>
      <c r="J1111" t="s">
        <v>816</v>
      </c>
      <c r="K1111" t="s">
        <v>2399</v>
      </c>
      <c r="L1111" t="str">
        <f t="shared" si="44"/>
        <v>3253-21FLWPB G5SE0029</v>
      </c>
      <c r="M1111" t="s">
        <v>1227</v>
      </c>
      <c r="N1111">
        <v>26.682361100000001</v>
      </c>
      <c r="O1111">
        <v>-80.759611100000001</v>
      </c>
      <c r="P1111">
        <v>0</v>
      </c>
      <c r="Q1111" t="s">
        <v>2613</v>
      </c>
      <c r="R1111" t="s">
        <v>2688</v>
      </c>
    </row>
    <row r="1112" spans="1:18" x14ac:dyDescent="0.25">
      <c r="A1112" t="s">
        <v>717</v>
      </c>
      <c r="B1112" t="s">
        <v>729</v>
      </c>
      <c r="C1112" t="s">
        <v>1638</v>
      </c>
      <c r="D1112" s="53" t="s">
        <v>815</v>
      </c>
      <c r="E1112" t="s">
        <v>9</v>
      </c>
      <c r="F1112" t="s">
        <v>10</v>
      </c>
      <c r="G1112" t="s">
        <v>11</v>
      </c>
      <c r="H1112" t="s">
        <v>85</v>
      </c>
      <c r="I1112">
        <v>6</v>
      </c>
      <c r="J1112" t="s">
        <v>816</v>
      </c>
      <c r="K1112" t="s">
        <v>2399</v>
      </c>
      <c r="L1112" t="str">
        <f t="shared" si="44"/>
        <v>3253-21FLWPB G5SE0029</v>
      </c>
      <c r="M1112" t="s">
        <v>1227</v>
      </c>
      <c r="N1112">
        <v>26.682361100000001</v>
      </c>
      <c r="O1112">
        <v>-80.759611100000001</v>
      </c>
      <c r="P1112">
        <v>0</v>
      </c>
      <c r="Q1112" t="s">
        <v>2613</v>
      </c>
      <c r="R1112" t="s">
        <v>2688</v>
      </c>
    </row>
    <row r="1113" spans="1:18" x14ac:dyDescent="0.25">
      <c r="A1113" t="s">
        <v>717</v>
      </c>
      <c r="B1113" t="s">
        <v>718</v>
      </c>
      <c r="C1113" t="s">
        <v>1639</v>
      </c>
      <c r="D1113" s="53" t="s">
        <v>830</v>
      </c>
      <c r="E1113" t="s">
        <v>9</v>
      </c>
      <c r="F1113" t="s">
        <v>10</v>
      </c>
      <c r="G1113" t="s">
        <v>11</v>
      </c>
      <c r="H1113" t="s">
        <v>73</v>
      </c>
      <c r="I1113">
        <v>6</v>
      </c>
      <c r="J1113" t="s">
        <v>831</v>
      </c>
      <c r="K1113" t="s">
        <v>2400</v>
      </c>
      <c r="L1113" t="str">
        <f t="shared" si="44"/>
        <v>2015A-21FLFTM G3SD0103</v>
      </c>
      <c r="M1113" t="s">
        <v>1232</v>
      </c>
      <c r="N1113">
        <v>27.089680000000001</v>
      </c>
      <c r="O1113">
        <v>-82.415559999999999</v>
      </c>
      <c r="P1113">
        <v>0</v>
      </c>
      <c r="Q1113" t="s">
        <v>2613</v>
      </c>
      <c r="R1113" t="s">
        <v>2689</v>
      </c>
    </row>
    <row r="1114" spans="1:18" x14ac:dyDescent="0.25">
      <c r="A1114" t="s">
        <v>717</v>
      </c>
      <c r="B1114" t="s">
        <v>718</v>
      </c>
      <c r="C1114" t="s">
        <v>1639</v>
      </c>
      <c r="D1114" s="53" t="s">
        <v>830</v>
      </c>
      <c r="E1114" t="s">
        <v>9</v>
      </c>
      <c r="F1114" t="s">
        <v>10</v>
      </c>
      <c r="G1114" t="s">
        <v>11</v>
      </c>
      <c r="H1114" t="s">
        <v>91</v>
      </c>
      <c r="I1114">
        <v>6</v>
      </c>
      <c r="J1114" t="s">
        <v>831</v>
      </c>
      <c r="K1114" t="s">
        <v>2400</v>
      </c>
      <c r="L1114" t="str">
        <f t="shared" si="44"/>
        <v>2015A-21FLFTM G3SD0103</v>
      </c>
      <c r="M1114" t="s">
        <v>1232</v>
      </c>
      <c r="N1114">
        <v>27.089680000000001</v>
      </c>
      <c r="O1114">
        <v>-82.415559999999999</v>
      </c>
      <c r="P1114">
        <v>0</v>
      </c>
      <c r="Q1114" t="s">
        <v>2613</v>
      </c>
      <c r="R1114" t="s">
        <v>2689</v>
      </c>
    </row>
    <row r="1115" spans="1:18" x14ac:dyDescent="0.25">
      <c r="A1115" t="s">
        <v>717</v>
      </c>
      <c r="B1115" t="s">
        <v>718</v>
      </c>
      <c r="C1115" t="s">
        <v>1639</v>
      </c>
      <c r="D1115" s="53" t="s">
        <v>830</v>
      </c>
      <c r="E1115" t="s">
        <v>9</v>
      </c>
      <c r="F1115" t="s">
        <v>10</v>
      </c>
      <c r="G1115" t="s">
        <v>11</v>
      </c>
      <c r="H1115" t="s">
        <v>92</v>
      </c>
      <c r="I1115">
        <v>6</v>
      </c>
      <c r="J1115" t="s">
        <v>831</v>
      </c>
      <c r="K1115" t="s">
        <v>2400</v>
      </c>
      <c r="L1115" t="str">
        <f t="shared" si="44"/>
        <v>2015A-21FLFTM G3SD0103</v>
      </c>
      <c r="M1115" t="s">
        <v>1232</v>
      </c>
      <c r="N1115">
        <v>27.089680000000001</v>
      </c>
      <c r="O1115">
        <v>-82.415559999999999</v>
      </c>
      <c r="P1115">
        <v>0</v>
      </c>
      <c r="Q1115" t="s">
        <v>2613</v>
      </c>
      <c r="R1115" t="s">
        <v>2689</v>
      </c>
    </row>
    <row r="1116" spans="1:18" x14ac:dyDescent="0.25">
      <c r="A1116" t="s">
        <v>717</v>
      </c>
      <c r="B1116" t="s">
        <v>718</v>
      </c>
      <c r="C1116" t="s">
        <v>1639</v>
      </c>
      <c r="D1116" s="53" t="s">
        <v>830</v>
      </c>
      <c r="E1116" t="s">
        <v>9</v>
      </c>
      <c r="F1116" t="s">
        <v>10</v>
      </c>
      <c r="G1116" t="s">
        <v>11</v>
      </c>
      <c r="H1116" t="s">
        <v>86</v>
      </c>
      <c r="I1116">
        <v>6</v>
      </c>
      <c r="J1116" t="s">
        <v>831</v>
      </c>
      <c r="K1116" t="s">
        <v>2400</v>
      </c>
      <c r="L1116" t="str">
        <f t="shared" si="44"/>
        <v>2015A-21FLFTM G3SD0103</v>
      </c>
      <c r="M1116" t="s">
        <v>1232</v>
      </c>
      <c r="N1116">
        <v>27.089680000000001</v>
      </c>
      <c r="O1116">
        <v>-82.415559999999999</v>
      </c>
      <c r="P1116">
        <v>0</v>
      </c>
      <c r="Q1116" t="s">
        <v>2613</v>
      </c>
      <c r="R1116" t="s">
        <v>2689</v>
      </c>
    </row>
    <row r="1117" spans="1:18" x14ac:dyDescent="0.25">
      <c r="A1117" t="s">
        <v>717</v>
      </c>
      <c r="B1117" t="s">
        <v>718</v>
      </c>
      <c r="C1117" t="s">
        <v>1639</v>
      </c>
      <c r="D1117" s="53" t="s">
        <v>830</v>
      </c>
      <c r="E1117" t="s">
        <v>9</v>
      </c>
      <c r="F1117" t="s">
        <v>10</v>
      </c>
      <c r="G1117" t="s">
        <v>11</v>
      </c>
      <c r="H1117" t="s">
        <v>87</v>
      </c>
      <c r="I1117">
        <v>6</v>
      </c>
      <c r="J1117" t="s">
        <v>831</v>
      </c>
      <c r="K1117" t="s">
        <v>2400</v>
      </c>
      <c r="L1117" t="str">
        <f t="shared" si="44"/>
        <v>2015A-21FLFTM G3SD0103</v>
      </c>
      <c r="M1117" t="s">
        <v>1232</v>
      </c>
      <c r="N1117">
        <v>27.089680000000001</v>
      </c>
      <c r="O1117">
        <v>-82.415559999999999</v>
      </c>
      <c r="P1117">
        <v>0</v>
      </c>
      <c r="Q1117" t="s">
        <v>2613</v>
      </c>
      <c r="R1117" t="s">
        <v>2689</v>
      </c>
    </row>
    <row r="1118" spans="1:18" x14ac:dyDescent="0.25">
      <c r="A1118" t="s">
        <v>717</v>
      </c>
      <c r="B1118" t="s">
        <v>718</v>
      </c>
      <c r="C1118" t="s">
        <v>1639</v>
      </c>
      <c r="D1118" s="53" t="s">
        <v>830</v>
      </c>
      <c r="E1118" t="s">
        <v>9</v>
      </c>
      <c r="F1118" t="s">
        <v>10</v>
      </c>
      <c r="G1118" t="s">
        <v>11</v>
      </c>
      <c r="H1118" t="s">
        <v>88</v>
      </c>
      <c r="I1118">
        <v>6</v>
      </c>
      <c r="J1118" t="s">
        <v>831</v>
      </c>
      <c r="K1118" t="s">
        <v>2400</v>
      </c>
      <c r="L1118" t="str">
        <f t="shared" si="44"/>
        <v>2015A-21FLFTM G3SD0103</v>
      </c>
      <c r="M1118" t="s">
        <v>1232</v>
      </c>
      <c r="N1118">
        <v>27.089680000000001</v>
      </c>
      <c r="O1118">
        <v>-82.415559999999999</v>
      </c>
      <c r="P1118">
        <v>0</v>
      </c>
      <c r="Q1118" t="s">
        <v>2613</v>
      </c>
      <c r="R1118" t="s">
        <v>2689</v>
      </c>
    </row>
    <row r="1119" spans="1:18" x14ac:dyDescent="0.25">
      <c r="A1119" t="s">
        <v>717</v>
      </c>
      <c r="B1119" t="s">
        <v>718</v>
      </c>
      <c r="C1119" t="s">
        <v>1380</v>
      </c>
      <c r="D1119" s="53" t="s">
        <v>832</v>
      </c>
      <c r="E1119" t="s">
        <v>9</v>
      </c>
      <c r="F1119" t="s">
        <v>10</v>
      </c>
      <c r="G1119" t="s">
        <v>11</v>
      </c>
      <c r="H1119" t="s">
        <v>73</v>
      </c>
      <c r="I1119">
        <v>6</v>
      </c>
      <c r="J1119" t="s">
        <v>833</v>
      </c>
      <c r="K1119" t="s">
        <v>2401</v>
      </c>
      <c r="L1119" t="str">
        <f t="shared" si="44"/>
        <v>2030A-21FLFTM G2SD0026</v>
      </c>
      <c r="M1119" t="s">
        <v>1232</v>
      </c>
      <c r="N1119">
        <v>27.05836</v>
      </c>
      <c r="O1119">
        <v>-82.395129999999995</v>
      </c>
      <c r="P1119">
        <v>0</v>
      </c>
      <c r="Q1119" t="s">
        <v>2613</v>
      </c>
      <c r="R1119" t="s">
        <v>2692</v>
      </c>
    </row>
    <row r="1120" spans="1:18" x14ac:dyDescent="0.25">
      <c r="A1120" t="s">
        <v>717</v>
      </c>
      <c r="B1120" t="s">
        <v>718</v>
      </c>
      <c r="C1120" t="s">
        <v>1380</v>
      </c>
      <c r="D1120" s="53" t="s">
        <v>832</v>
      </c>
      <c r="E1120" t="s">
        <v>9</v>
      </c>
      <c r="F1120" t="s">
        <v>10</v>
      </c>
      <c r="G1120" t="s">
        <v>11</v>
      </c>
      <c r="H1120" t="s">
        <v>91</v>
      </c>
      <c r="I1120">
        <v>6</v>
      </c>
      <c r="J1120" t="s">
        <v>833</v>
      </c>
      <c r="K1120" t="s">
        <v>2401</v>
      </c>
      <c r="L1120" t="str">
        <f t="shared" si="44"/>
        <v>2030A-21FLFTM G2SD0026</v>
      </c>
      <c r="M1120" t="s">
        <v>1232</v>
      </c>
      <c r="N1120">
        <v>27.05836</v>
      </c>
      <c r="O1120">
        <v>-82.395129999999995</v>
      </c>
      <c r="P1120">
        <v>0</v>
      </c>
      <c r="Q1120" t="s">
        <v>2613</v>
      </c>
      <c r="R1120" t="s">
        <v>2692</v>
      </c>
    </row>
    <row r="1121" spans="1:18" x14ac:dyDescent="0.25">
      <c r="A1121" t="s">
        <v>717</v>
      </c>
      <c r="B1121" t="s">
        <v>718</v>
      </c>
      <c r="C1121" t="s">
        <v>1380</v>
      </c>
      <c r="D1121" s="53" t="s">
        <v>832</v>
      </c>
      <c r="E1121" t="s">
        <v>9</v>
      </c>
      <c r="F1121" t="s">
        <v>10</v>
      </c>
      <c r="G1121" t="s">
        <v>11</v>
      </c>
      <c r="H1121" t="s">
        <v>92</v>
      </c>
      <c r="I1121">
        <v>6</v>
      </c>
      <c r="J1121" t="s">
        <v>833</v>
      </c>
      <c r="K1121" t="s">
        <v>2401</v>
      </c>
      <c r="L1121" t="str">
        <f t="shared" si="44"/>
        <v>2030A-21FLFTM G2SD0026</v>
      </c>
      <c r="M1121" t="s">
        <v>1232</v>
      </c>
      <c r="N1121">
        <v>27.05836</v>
      </c>
      <c r="O1121">
        <v>-82.395129999999995</v>
      </c>
      <c r="P1121">
        <v>0</v>
      </c>
      <c r="Q1121" t="s">
        <v>2613</v>
      </c>
      <c r="R1121" t="s">
        <v>2692</v>
      </c>
    </row>
    <row r="1122" spans="1:18" x14ac:dyDescent="0.25">
      <c r="A1122" t="s">
        <v>717</v>
      </c>
      <c r="B1122" t="s">
        <v>718</v>
      </c>
      <c r="C1122" t="s">
        <v>1380</v>
      </c>
      <c r="D1122" s="53" t="s">
        <v>832</v>
      </c>
      <c r="E1122" t="s">
        <v>9</v>
      </c>
      <c r="F1122" t="s">
        <v>10</v>
      </c>
      <c r="G1122" t="s">
        <v>11</v>
      </c>
      <c r="H1122" t="s">
        <v>86</v>
      </c>
      <c r="I1122">
        <v>6</v>
      </c>
      <c r="J1122" t="s">
        <v>833</v>
      </c>
      <c r="K1122" t="s">
        <v>2401</v>
      </c>
      <c r="L1122" t="str">
        <f t="shared" si="44"/>
        <v>2030A-21FLFTM G2SD0026</v>
      </c>
      <c r="M1122" t="s">
        <v>1232</v>
      </c>
      <c r="N1122">
        <v>27.05836</v>
      </c>
      <c r="O1122">
        <v>-82.395129999999995</v>
      </c>
      <c r="P1122">
        <v>0</v>
      </c>
      <c r="Q1122" t="s">
        <v>2613</v>
      </c>
      <c r="R1122" t="s">
        <v>2692</v>
      </c>
    </row>
    <row r="1123" spans="1:18" x14ac:dyDescent="0.25">
      <c r="A1123" t="s">
        <v>717</v>
      </c>
      <c r="B1123" t="s">
        <v>718</v>
      </c>
      <c r="C1123" t="s">
        <v>1380</v>
      </c>
      <c r="D1123" s="53" t="s">
        <v>832</v>
      </c>
      <c r="E1123" t="s">
        <v>9</v>
      </c>
      <c r="F1123" t="s">
        <v>10</v>
      </c>
      <c r="G1123" t="s">
        <v>11</v>
      </c>
      <c r="H1123" t="s">
        <v>87</v>
      </c>
      <c r="I1123">
        <v>6</v>
      </c>
      <c r="J1123" t="s">
        <v>833</v>
      </c>
      <c r="K1123" t="s">
        <v>2401</v>
      </c>
      <c r="L1123" t="str">
        <f t="shared" si="44"/>
        <v>2030A-21FLFTM G2SD0026</v>
      </c>
      <c r="M1123" t="s">
        <v>1232</v>
      </c>
      <c r="N1123">
        <v>27.05836</v>
      </c>
      <c r="O1123">
        <v>-82.395129999999995</v>
      </c>
      <c r="P1123">
        <v>0</v>
      </c>
      <c r="Q1123" t="s">
        <v>2613</v>
      </c>
      <c r="R1123" t="s">
        <v>2692</v>
      </c>
    </row>
    <row r="1124" spans="1:18" x14ac:dyDescent="0.25">
      <c r="A1124" t="s">
        <v>717</v>
      </c>
      <c r="B1124" t="s">
        <v>718</v>
      </c>
      <c r="C1124" t="s">
        <v>1380</v>
      </c>
      <c r="D1124" s="53" t="s">
        <v>832</v>
      </c>
      <c r="E1124" t="s">
        <v>9</v>
      </c>
      <c r="F1124" t="s">
        <v>10</v>
      </c>
      <c r="G1124" t="s">
        <v>11</v>
      </c>
      <c r="H1124" t="s">
        <v>88</v>
      </c>
      <c r="I1124">
        <v>6</v>
      </c>
      <c r="J1124" t="s">
        <v>833</v>
      </c>
      <c r="K1124" t="s">
        <v>2401</v>
      </c>
      <c r="L1124" t="str">
        <f t="shared" si="44"/>
        <v>2030A-21FLFTM G2SD0026</v>
      </c>
      <c r="M1124" t="s">
        <v>1232</v>
      </c>
      <c r="N1124">
        <v>27.05836</v>
      </c>
      <c r="O1124">
        <v>-82.395129999999995</v>
      </c>
      <c r="P1124">
        <v>0</v>
      </c>
      <c r="Q1124" t="s">
        <v>2613</v>
      </c>
      <c r="R1124" t="s">
        <v>2692</v>
      </c>
    </row>
    <row r="1125" spans="1:18" x14ac:dyDescent="0.25">
      <c r="A1125" t="s">
        <v>872</v>
      </c>
      <c r="B1125" t="s">
        <v>81</v>
      </c>
      <c r="C1125" t="s">
        <v>1640</v>
      </c>
      <c r="D1125" s="53" t="s">
        <v>873</v>
      </c>
      <c r="E1125" t="s">
        <v>874</v>
      </c>
      <c r="F1125" t="s">
        <v>6</v>
      </c>
      <c r="G1125" t="s">
        <v>272</v>
      </c>
      <c r="H1125" t="s">
        <v>74</v>
      </c>
      <c r="I1125">
        <v>6</v>
      </c>
      <c r="J1125" t="s">
        <v>875</v>
      </c>
      <c r="K1125" t="s">
        <v>2402</v>
      </c>
      <c r="L1125" t="str">
        <f t="shared" si="44"/>
        <v>1361ENRW621FLTPA G5SW0065</v>
      </c>
      <c r="M1125" t="s">
        <v>1198</v>
      </c>
      <c r="N1125">
        <v>28.7148</v>
      </c>
      <c r="O1125">
        <v>-82.608699999999999</v>
      </c>
      <c r="P1125">
        <v>0</v>
      </c>
      <c r="Q1125" t="s">
        <v>2613</v>
      </c>
      <c r="R1125" t="s">
        <v>2688</v>
      </c>
    </row>
    <row r="1126" spans="1:18" x14ac:dyDescent="0.25">
      <c r="A1126" t="s">
        <v>872</v>
      </c>
      <c r="B1126" t="s">
        <v>81</v>
      </c>
      <c r="C1126" t="s">
        <v>1640</v>
      </c>
      <c r="D1126" s="53" t="s">
        <v>873</v>
      </c>
      <c r="E1126" t="s">
        <v>874</v>
      </c>
      <c r="F1126" t="s">
        <v>6</v>
      </c>
      <c r="G1126" t="s">
        <v>272</v>
      </c>
      <c r="H1126" t="s">
        <v>407</v>
      </c>
      <c r="I1126">
        <v>6</v>
      </c>
      <c r="J1126" t="s">
        <v>875</v>
      </c>
      <c r="K1126" t="s">
        <v>2402</v>
      </c>
      <c r="L1126" t="str">
        <f t="shared" si="44"/>
        <v>1361ENRW621FLTPA G5SW0065</v>
      </c>
      <c r="M1126" t="s">
        <v>1198</v>
      </c>
      <c r="N1126">
        <v>28.7148</v>
      </c>
      <c r="O1126">
        <v>-82.608699999999999</v>
      </c>
      <c r="P1126">
        <v>0</v>
      </c>
      <c r="Q1126" t="s">
        <v>2613</v>
      </c>
      <c r="R1126" t="s">
        <v>2688</v>
      </c>
    </row>
    <row r="1127" spans="1:18" x14ac:dyDescent="0.25">
      <c r="A1127" t="s">
        <v>872</v>
      </c>
      <c r="B1127" t="s">
        <v>81</v>
      </c>
      <c r="C1127" t="s">
        <v>1641</v>
      </c>
      <c r="D1127" s="53" t="s">
        <v>880</v>
      </c>
      <c r="E1127" t="s">
        <v>881</v>
      </c>
      <c r="F1127" t="s">
        <v>6</v>
      </c>
      <c r="G1127" t="s">
        <v>272</v>
      </c>
      <c r="H1127" t="s">
        <v>74</v>
      </c>
      <c r="I1127">
        <v>6</v>
      </c>
      <c r="J1127" t="s">
        <v>882</v>
      </c>
      <c r="K1127" t="s">
        <v>2403</v>
      </c>
      <c r="L1127" t="str">
        <f t="shared" si="44"/>
        <v>1345FENRW1021FLTPA G5SW0189</v>
      </c>
      <c r="M1127" t="s">
        <v>1198</v>
      </c>
      <c r="N1127">
        <v>28.783495188</v>
      </c>
      <c r="O1127">
        <v>-82.627688800000001</v>
      </c>
      <c r="P1127">
        <v>0</v>
      </c>
      <c r="Q1127" t="s">
        <v>2613</v>
      </c>
      <c r="R1127" t="s">
        <v>2688</v>
      </c>
    </row>
    <row r="1128" spans="1:18" x14ac:dyDescent="0.25">
      <c r="A1128" t="s">
        <v>872</v>
      </c>
      <c r="B1128" t="s">
        <v>81</v>
      </c>
      <c r="C1128" t="s">
        <v>1641</v>
      </c>
      <c r="D1128" s="53" t="s">
        <v>880</v>
      </c>
      <c r="E1128" t="s">
        <v>881</v>
      </c>
      <c r="F1128" t="s">
        <v>6</v>
      </c>
      <c r="G1128" t="s">
        <v>272</v>
      </c>
      <c r="H1128" t="s">
        <v>407</v>
      </c>
      <c r="I1128">
        <v>6</v>
      </c>
      <c r="J1128" t="s">
        <v>882</v>
      </c>
      <c r="K1128" t="s">
        <v>2403</v>
      </c>
      <c r="L1128" t="str">
        <f t="shared" si="44"/>
        <v>1345FENRW1021FLTPA G5SW0189</v>
      </c>
      <c r="M1128" t="s">
        <v>1198</v>
      </c>
      <c r="N1128">
        <v>28.783495188</v>
      </c>
      <c r="O1128">
        <v>-82.627688800000001</v>
      </c>
      <c r="P1128">
        <v>0</v>
      </c>
      <c r="Q1128" t="s">
        <v>2613</v>
      </c>
      <c r="R1128" t="s">
        <v>2688</v>
      </c>
    </row>
    <row r="1129" spans="1:18" x14ac:dyDescent="0.25">
      <c r="A1129" t="s">
        <v>872</v>
      </c>
      <c r="B1129" t="s">
        <v>81</v>
      </c>
      <c r="C1129" t="s">
        <v>1641</v>
      </c>
      <c r="D1129" s="53" t="s">
        <v>880</v>
      </c>
      <c r="E1129" t="s">
        <v>881</v>
      </c>
      <c r="F1129" t="s">
        <v>6</v>
      </c>
      <c r="G1129" t="s">
        <v>272</v>
      </c>
      <c r="H1129" t="s">
        <v>85</v>
      </c>
      <c r="I1129">
        <v>6</v>
      </c>
      <c r="J1129" t="s">
        <v>882</v>
      </c>
      <c r="K1129" t="s">
        <v>2403</v>
      </c>
      <c r="L1129" t="str">
        <f t="shared" si="44"/>
        <v>1345FENRW1021FLTPA G5SW0189</v>
      </c>
      <c r="M1129" t="s">
        <v>1198</v>
      </c>
      <c r="N1129">
        <v>28.783495188</v>
      </c>
      <c r="O1129">
        <v>-82.627688800000001</v>
      </c>
      <c r="P1129">
        <v>0</v>
      </c>
      <c r="Q1129" t="s">
        <v>2613</v>
      </c>
      <c r="R1129" t="s">
        <v>2688</v>
      </c>
    </row>
    <row r="1130" spans="1:18" x14ac:dyDescent="0.25">
      <c r="A1130" t="s">
        <v>872</v>
      </c>
      <c r="B1130" t="s">
        <v>81</v>
      </c>
      <c r="C1130" t="s">
        <v>1642</v>
      </c>
      <c r="D1130" s="53" t="s">
        <v>883</v>
      </c>
      <c r="E1130" t="s">
        <v>884</v>
      </c>
      <c r="F1130" t="s">
        <v>6</v>
      </c>
      <c r="G1130" t="s">
        <v>7</v>
      </c>
      <c r="H1130" t="s">
        <v>74</v>
      </c>
      <c r="I1130">
        <v>6</v>
      </c>
      <c r="J1130" t="s">
        <v>885</v>
      </c>
      <c r="K1130" t="s">
        <v>2404</v>
      </c>
      <c r="L1130" t="str">
        <f t="shared" si="44"/>
        <v>1409CENRW1221FLTPA G5SW0029</v>
      </c>
      <c r="M1130" t="s">
        <v>1242</v>
      </c>
      <c r="N1130">
        <v>28.273166700000001</v>
      </c>
      <c r="O1130">
        <v>-82.734277800000001</v>
      </c>
      <c r="P1130">
        <v>0</v>
      </c>
      <c r="Q1130" t="s">
        <v>2614</v>
      </c>
      <c r="R1130" t="s">
        <v>2688</v>
      </c>
    </row>
    <row r="1131" spans="1:18" x14ac:dyDescent="0.25">
      <c r="A1131" t="s">
        <v>872</v>
      </c>
      <c r="B1131" t="s">
        <v>81</v>
      </c>
      <c r="C1131" t="s">
        <v>1642</v>
      </c>
      <c r="D1131" s="53" t="s">
        <v>883</v>
      </c>
      <c r="E1131" t="s">
        <v>884</v>
      </c>
      <c r="F1131" t="s">
        <v>6</v>
      </c>
      <c r="G1131" t="s">
        <v>7</v>
      </c>
      <c r="H1131" t="s">
        <v>85</v>
      </c>
      <c r="I1131">
        <v>6</v>
      </c>
      <c r="J1131" t="s">
        <v>885</v>
      </c>
      <c r="K1131" t="s">
        <v>2404</v>
      </c>
      <c r="L1131" t="str">
        <f t="shared" si="44"/>
        <v>1409CENRW1221FLTPA G5SW0029</v>
      </c>
      <c r="M1131" t="s">
        <v>1242</v>
      </c>
      <c r="N1131">
        <v>28.273166700000001</v>
      </c>
      <c r="O1131">
        <v>-82.734277800000001</v>
      </c>
      <c r="P1131">
        <v>0</v>
      </c>
      <c r="Q1131" t="s">
        <v>2614</v>
      </c>
      <c r="R1131" t="s">
        <v>2688</v>
      </c>
    </row>
    <row r="1132" spans="1:18" x14ac:dyDescent="0.25">
      <c r="A1132" t="s">
        <v>872</v>
      </c>
      <c r="B1132" t="s">
        <v>81</v>
      </c>
      <c r="C1132" t="s">
        <v>1643</v>
      </c>
      <c r="D1132" s="53" t="s">
        <v>886</v>
      </c>
      <c r="E1132" t="s">
        <v>887</v>
      </c>
      <c r="F1132" t="s">
        <v>6</v>
      </c>
      <c r="G1132" t="s">
        <v>7</v>
      </c>
      <c r="H1132" t="s">
        <v>74</v>
      </c>
      <c r="I1132">
        <v>6</v>
      </c>
      <c r="J1132" t="s">
        <v>888</v>
      </c>
      <c r="K1132" t="s">
        <v>2405</v>
      </c>
      <c r="L1132" t="str">
        <f t="shared" si="44"/>
        <v>8044EENRW1121FLTPA G5SW0059</v>
      </c>
      <c r="M1132" t="s">
        <v>1242</v>
      </c>
      <c r="N1132">
        <v>28.29</v>
      </c>
      <c r="O1132">
        <v>-82.75</v>
      </c>
      <c r="P1132">
        <v>0</v>
      </c>
      <c r="Q1132" t="s">
        <v>2614</v>
      </c>
      <c r="R1132" t="s">
        <v>2688</v>
      </c>
    </row>
    <row r="1133" spans="1:18" x14ac:dyDescent="0.25">
      <c r="A1133" t="s">
        <v>872</v>
      </c>
      <c r="B1133" t="s">
        <v>81</v>
      </c>
      <c r="C1133" t="s">
        <v>1643</v>
      </c>
      <c r="D1133" s="53" t="s">
        <v>886</v>
      </c>
      <c r="E1133" t="s">
        <v>887</v>
      </c>
      <c r="F1133" t="s">
        <v>6</v>
      </c>
      <c r="G1133" t="s">
        <v>7</v>
      </c>
      <c r="H1133" t="s">
        <v>85</v>
      </c>
      <c r="I1133">
        <v>6</v>
      </c>
      <c r="J1133" t="s">
        <v>888</v>
      </c>
      <c r="K1133" t="s">
        <v>2405</v>
      </c>
      <c r="L1133" t="str">
        <f t="shared" si="44"/>
        <v>8044EENRW1121FLTPA G5SW0059</v>
      </c>
      <c r="M1133" t="s">
        <v>1242</v>
      </c>
      <c r="N1133">
        <v>28.29</v>
      </c>
      <c r="O1133">
        <v>-82.75</v>
      </c>
      <c r="P1133">
        <v>0</v>
      </c>
      <c r="Q1133" t="s">
        <v>2614</v>
      </c>
      <c r="R1133" t="s">
        <v>2688</v>
      </c>
    </row>
    <row r="1134" spans="1:18" x14ac:dyDescent="0.25">
      <c r="A1134" t="s">
        <v>872</v>
      </c>
      <c r="B1134" t="s">
        <v>81</v>
      </c>
      <c r="C1134" t="s">
        <v>1643</v>
      </c>
      <c r="D1134" s="53" t="s">
        <v>886</v>
      </c>
      <c r="E1134" t="s">
        <v>887</v>
      </c>
      <c r="F1134" t="s">
        <v>6</v>
      </c>
      <c r="G1134" t="s">
        <v>7</v>
      </c>
      <c r="H1134" t="s">
        <v>74</v>
      </c>
      <c r="I1134">
        <v>6</v>
      </c>
      <c r="J1134" t="s">
        <v>889</v>
      </c>
      <c r="K1134" t="s">
        <v>2406</v>
      </c>
      <c r="L1134" t="str">
        <f t="shared" si="44"/>
        <v>8044EENRW1121FLTPA G5SW0061</v>
      </c>
      <c r="M1134" t="s">
        <v>1242</v>
      </c>
      <c r="N1134">
        <v>28.27</v>
      </c>
      <c r="O1134">
        <v>-82.75</v>
      </c>
      <c r="P1134">
        <v>0</v>
      </c>
      <c r="Q1134" t="s">
        <v>2614</v>
      </c>
      <c r="R1134" t="s">
        <v>2688</v>
      </c>
    </row>
    <row r="1135" spans="1:18" x14ac:dyDescent="0.25">
      <c r="A1135" t="s">
        <v>872</v>
      </c>
      <c r="B1135" t="s">
        <v>81</v>
      </c>
      <c r="C1135" t="s">
        <v>1643</v>
      </c>
      <c r="D1135" s="53" t="s">
        <v>886</v>
      </c>
      <c r="E1135" t="s">
        <v>887</v>
      </c>
      <c r="F1135" t="s">
        <v>6</v>
      </c>
      <c r="G1135" t="s">
        <v>7</v>
      </c>
      <c r="H1135" t="s">
        <v>85</v>
      </c>
      <c r="I1135">
        <v>6</v>
      </c>
      <c r="J1135" t="s">
        <v>889</v>
      </c>
      <c r="K1135" t="s">
        <v>2406</v>
      </c>
      <c r="L1135" t="str">
        <f t="shared" si="44"/>
        <v>8044EENRW1121FLTPA G5SW0061</v>
      </c>
      <c r="M1135" t="s">
        <v>1242</v>
      </c>
      <c r="N1135">
        <v>28.27</v>
      </c>
      <c r="O1135">
        <v>-82.75</v>
      </c>
      <c r="P1135">
        <v>0</v>
      </c>
      <c r="Q1135" t="s">
        <v>2614</v>
      </c>
      <c r="R1135" t="s">
        <v>2688</v>
      </c>
    </row>
    <row r="1136" spans="1:18" x14ac:dyDescent="0.25">
      <c r="A1136" t="s">
        <v>872</v>
      </c>
      <c r="B1136" t="s">
        <v>81</v>
      </c>
      <c r="C1136" t="s">
        <v>1644</v>
      </c>
      <c r="D1136" s="53" t="s">
        <v>876</v>
      </c>
      <c r="E1136" t="s">
        <v>877</v>
      </c>
      <c r="F1136" t="s">
        <v>6</v>
      </c>
      <c r="G1136" t="s">
        <v>7</v>
      </c>
      <c r="H1136" t="s">
        <v>74</v>
      </c>
      <c r="I1136">
        <v>6</v>
      </c>
      <c r="J1136" t="s">
        <v>878</v>
      </c>
      <c r="K1136" t="s">
        <v>2407</v>
      </c>
      <c r="L1136" t="str">
        <f t="shared" si="44"/>
        <v>1512ENRA121FLTPA G5SW0080</v>
      </c>
      <c r="M1136" t="s">
        <v>1241</v>
      </c>
      <c r="N1136">
        <v>28.109500000000001</v>
      </c>
      <c r="O1136">
        <v>-82.777100000000004</v>
      </c>
      <c r="P1136">
        <v>0</v>
      </c>
      <c r="Q1136" t="s">
        <v>2613</v>
      </c>
      <c r="R1136" t="s">
        <v>2688</v>
      </c>
    </row>
    <row r="1137" spans="1:18" x14ac:dyDescent="0.25">
      <c r="A1137" t="s">
        <v>872</v>
      </c>
      <c r="B1137" t="s">
        <v>81</v>
      </c>
      <c r="C1137" t="s">
        <v>1644</v>
      </c>
      <c r="D1137" s="53" t="s">
        <v>876</v>
      </c>
      <c r="E1137" t="s">
        <v>877</v>
      </c>
      <c r="F1137" t="s">
        <v>6</v>
      </c>
      <c r="G1137" t="s">
        <v>7</v>
      </c>
      <c r="H1137" t="s">
        <v>85</v>
      </c>
      <c r="I1137">
        <v>6</v>
      </c>
      <c r="J1137" t="s">
        <v>878</v>
      </c>
      <c r="K1137" t="s">
        <v>2407</v>
      </c>
      <c r="L1137" t="str">
        <f t="shared" si="44"/>
        <v>1512ENRA121FLTPA G5SW0080</v>
      </c>
      <c r="M1137" t="s">
        <v>1241</v>
      </c>
      <c r="N1137">
        <v>28.109500000000001</v>
      </c>
      <c r="O1137">
        <v>-82.777100000000004</v>
      </c>
      <c r="P1137">
        <v>0</v>
      </c>
      <c r="Q1137" t="s">
        <v>2613</v>
      </c>
      <c r="R1137" t="s">
        <v>2688</v>
      </c>
    </row>
    <row r="1138" spans="1:18" x14ac:dyDescent="0.25">
      <c r="A1138" t="s">
        <v>872</v>
      </c>
      <c r="B1138" t="s">
        <v>81</v>
      </c>
      <c r="C1138" t="s">
        <v>1644</v>
      </c>
      <c r="D1138" s="53" t="s">
        <v>876</v>
      </c>
      <c r="E1138" t="s">
        <v>877</v>
      </c>
      <c r="F1138" t="s">
        <v>6</v>
      </c>
      <c r="G1138" t="s">
        <v>7</v>
      </c>
      <c r="H1138" t="s">
        <v>74</v>
      </c>
      <c r="I1138">
        <v>6</v>
      </c>
      <c r="J1138" t="s">
        <v>879</v>
      </c>
      <c r="K1138" t="s">
        <v>2408</v>
      </c>
      <c r="L1138" t="str">
        <f t="shared" si="44"/>
        <v>1512ENRA121FLTPA G5SW0081</v>
      </c>
      <c r="M1138" t="s">
        <v>1241</v>
      </c>
      <c r="N1138">
        <v>28.104600000000001</v>
      </c>
      <c r="O1138">
        <v>-82.778599999999997</v>
      </c>
      <c r="P1138">
        <v>0</v>
      </c>
      <c r="Q1138" t="s">
        <v>2613</v>
      </c>
      <c r="R1138" t="s">
        <v>2688</v>
      </c>
    </row>
    <row r="1139" spans="1:18" x14ac:dyDescent="0.25">
      <c r="A1139" t="s">
        <v>872</v>
      </c>
      <c r="B1139" t="s">
        <v>81</v>
      </c>
      <c r="C1139" t="s">
        <v>1644</v>
      </c>
      <c r="D1139" s="53" t="s">
        <v>876</v>
      </c>
      <c r="E1139" t="s">
        <v>877</v>
      </c>
      <c r="F1139" t="s">
        <v>6</v>
      </c>
      <c r="G1139" t="s">
        <v>7</v>
      </c>
      <c r="H1139" t="s">
        <v>85</v>
      </c>
      <c r="I1139">
        <v>6</v>
      </c>
      <c r="J1139" t="s">
        <v>879</v>
      </c>
      <c r="K1139" t="s">
        <v>2408</v>
      </c>
      <c r="L1139" t="str">
        <f t="shared" si="44"/>
        <v>1512ENRA121FLTPA G5SW0081</v>
      </c>
      <c r="M1139" t="s">
        <v>1241</v>
      </c>
      <c r="N1139">
        <v>28.104600000000001</v>
      </c>
      <c r="O1139">
        <v>-82.778599999999997</v>
      </c>
      <c r="P1139">
        <v>0</v>
      </c>
      <c r="Q1139" t="s">
        <v>2613</v>
      </c>
      <c r="R1139" t="s">
        <v>2688</v>
      </c>
    </row>
    <row r="1140" spans="1:18" x14ac:dyDescent="0.25">
      <c r="A1140" t="s">
        <v>872</v>
      </c>
      <c r="B1140" t="s">
        <v>81</v>
      </c>
      <c r="C1140" t="s">
        <v>1645</v>
      </c>
      <c r="D1140" s="53" t="s">
        <v>911</v>
      </c>
      <c r="E1140" t="s">
        <v>9</v>
      </c>
      <c r="F1140" t="s">
        <v>27</v>
      </c>
      <c r="G1140" t="s">
        <v>272</v>
      </c>
      <c r="H1140" t="s">
        <v>85</v>
      </c>
      <c r="I1140">
        <v>6</v>
      </c>
      <c r="J1140" t="s">
        <v>912</v>
      </c>
      <c r="K1140" t="s">
        <v>2409</v>
      </c>
      <c r="L1140" t="str">
        <f t="shared" si="44"/>
        <v>1507A-21FLHILL102</v>
      </c>
      <c r="M1140" t="s">
        <v>1243</v>
      </c>
      <c r="N1140">
        <v>28.010598999999999</v>
      </c>
      <c r="O1140">
        <v>-82.607803000000004</v>
      </c>
      <c r="P1140">
        <v>0</v>
      </c>
      <c r="Q1140" t="s">
        <v>2614</v>
      </c>
      <c r="R1140" t="s">
        <v>2691</v>
      </c>
    </row>
    <row r="1141" spans="1:18" x14ac:dyDescent="0.25">
      <c r="A1141" t="s">
        <v>872</v>
      </c>
      <c r="B1141" t="s">
        <v>81</v>
      </c>
      <c r="C1141" t="s">
        <v>1646</v>
      </c>
      <c r="D1141" s="53" t="s">
        <v>897</v>
      </c>
      <c r="E1141" t="s">
        <v>9</v>
      </c>
      <c r="F1141" t="s">
        <v>27</v>
      </c>
      <c r="G1141" t="s">
        <v>272</v>
      </c>
      <c r="H1141" t="s">
        <v>74</v>
      </c>
      <c r="I1141">
        <v>6</v>
      </c>
      <c r="J1141" t="s">
        <v>898</v>
      </c>
      <c r="K1141" t="s">
        <v>2410</v>
      </c>
      <c r="L1141" t="str">
        <f t="shared" si="44"/>
        <v>1683-21FLCOSP32-03</v>
      </c>
      <c r="M1141" t="s">
        <v>1241</v>
      </c>
      <c r="N1141">
        <v>27.808693999999999</v>
      </c>
      <c r="O1141">
        <v>-82.616221999999993</v>
      </c>
      <c r="P1141">
        <v>0</v>
      </c>
      <c r="Q1141" t="s">
        <v>2614</v>
      </c>
      <c r="R1141" t="s">
        <v>2691</v>
      </c>
    </row>
    <row r="1142" spans="1:18" x14ac:dyDescent="0.25">
      <c r="A1142" t="s">
        <v>872</v>
      </c>
      <c r="B1142" t="s">
        <v>81</v>
      </c>
      <c r="C1142" t="s">
        <v>1646</v>
      </c>
      <c r="D1142" s="53" t="s">
        <v>897</v>
      </c>
      <c r="E1142" t="s">
        <v>9</v>
      </c>
      <c r="F1142" t="s">
        <v>27</v>
      </c>
      <c r="G1142" t="s">
        <v>272</v>
      </c>
      <c r="H1142" t="s">
        <v>407</v>
      </c>
      <c r="I1142">
        <v>6</v>
      </c>
      <c r="J1142" t="s">
        <v>898</v>
      </c>
      <c r="K1142" t="s">
        <v>2410</v>
      </c>
      <c r="L1142" t="str">
        <f t="shared" si="44"/>
        <v>1683-21FLCOSP32-03</v>
      </c>
      <c r="M1142" t="s">
        <v>1241</v>
      </c>
      <c r="N1142">
        <v>27.808693999999999</v>
      </c>
      <c r="O1142">
        <v>-82.616221999999993</v>
      </c>
      <c r="P1142">
        <v>0</v>
      </c>
      <c r="Q1142" t="s">
        <v>2614</v>
      </c>
      <c r="R1142" t="s">
        <v>2691</v>
      </c>
    </row>
    <row r="1143" spans="1:18" x14ac:dyDescent="0.25">
      <c r="A1143" t="s">
        <v>872</v>
      </c>
      <c r="B1143" t="s">
        <v>81</v>
      </c>
      <c r="C1143" t="s">
        <v>1646</v>
      </c>
      <c r="D1143" s="53" t="s">
        <v>897</v>
      </c>
      <c r="E1143" t="s">
        <v>9</v>
      </c>
      <c r="F1143" t="s">
        <v>27</v>
      </c>
      <c r="G1143" t="s">
        <v>272</v>
      </c>
      <c r="H1143" t="s">
        <v>91</v>
      </c>
      <c r="I1143">
        <v>6</v>
      </c>
      <c r="J1143" t="s">
        <v>898</v>
      </c>
      <c r="K1143" t="s">
        <v>2410</v>
      </c>
      <c r="L1143" t="str">
        <f t="shared" si="44"/>
        <v>1683-21FLCOSP32-03</v>
      </c>
      <c r="M1143" t="s">
        <v>1241</v>
      </c>
      <c r="N1143">
        <v>27.808693999999999</v>
      </c>
      <c r="O1143">
        <v>-82.616221999999993</v>
      </c>
      <c r="P1143">
        <v>0</v>
      </c>
      <c r="Q1143" t="s">
        <v>2614</v>
      </c>
      <c r="R1143" t="s">
        <v>2691</v>
      </c>
    </row>
    <row r="1144" spans="1:18" x14ac:dyDescent="0.25">
      <c r="A1144" t="s">
        <v>872</v>
      </c>
      <c r="B1144" t="s">
        <v>81</v>
      </c>
      <c r="C1144" t="s">
        <v>1646</v>
      </c>
      <c r="D1144" s="53" t="s">
        <v>897</v>
      </c>
      <c r="E1144" t="s">
        <v>9</v>
      </c>
      <c r="F1144" t="s">
        <v>27</v>
      </c>
      <c r="G1144" t="s">
        <v>272</v>
      </c>
      <c r="H1144" t="s">
        <v>92</v>
      </c>
      <c r="I1144">
        <v>6</v>
      </c>
      <c r="J1144" t="s">
        <v>898</v>
      </c>
      <c r="K1144" t="s">
        <v>2410</v>
      </c>
      <c r="L1144" t="str">
        <f t="shared" ref="L1144:L1224" si="47">_xlfn.CONCAT(D1144:E1144,J1144)</f>
        <v>1683-21FLCOSP32-03</v>
      </c>
      <c r="M1144" t="s">
        <v>1241</v>
      </c>
      <c r="N1144">
        <v>27.808693999999999</v>
      </c>
      <c r="O1144">
        <v>-82.616221999999993</v>
      </c>
      <c r="P1144">
        <v>0</v>
      </c>
      <c r="Q1144" t="s">
        <v>2614</v>
      </c>
      <c r="R1144" t="s">
        <v>2691</v>
      </c>
    </row>
    <row r="1145" spans="1:18" x14ac:dyDescent="0.25">
      <c r="A1145" t="s">
        <v>872</v>
      </c>
      <c r="B1145" t="s">
        <v>81</v>
      </c>
      <c r="C1145" t="s">
        <v>1647</v>
      </c>
      <c r="D1145" s="53" t="s">
        <v>899</v>
      </c>
      <c r="E1145" t="s">
        <v>9</v>
      </c>
      <c r="F1145" t="s">
        <v>27</v>
      </c>
      <c r="G1145" t="s">
        <v>272</v>
      </c>
      <c r="H1145" t="s">
        <v>74</v>
      </c>
      <c r="I1145">
        <v>6</v>
      </c>
      <c r="J1145" t="s">
        <v>900</v>
      </c>
      <c r="K1145" t="s">
        <v>2411</v>
      </c>
      <c r="L1145" t="str">
        <f t="shared" si="47"/>
        <v>1700-21FLPDEM44-02</v>
      </c>
      <c r="M1145" t="s">
        <v>1241</v>
      </c>
      <c r="N1145">
        <v>27.792266000000001</v>
      </c>
      <c r="O1145">
        <v>-82.626583999999994</v>
      </c>
      <c r="P1145">
        <v>1</v>
      </c>
      <c r="Q1145" t="s">
        <v>2614</v>
      </c>
      <c r="R1145" t="s">
        <v>2691</v>
      </c>
    </row>
    <row r="1146" spans="1:18" x14ac:dyDescent="0.25">
      <c r="A1146" t="s">
        <v>872</v>
      </c>
      <c r="B1146" t="s">
        <v>81</v>
      </c>
      <c r="C1146" t="s">
        <v>1647</v>
      </c>
      <c r="D1146" s="53" t="s">
        <v>899</v>
      </c>
      <c r="E1146" t="s">
        <v>9</v>
      </c>
      <c r="F1146" t="s">
        <v>27</v>
      </c>
      <c r="G1146" t="s">
        <v>272</v>
      </c>
      <c r="H1146" t="s">
        <v>407</v>
      </c>
      <c r="I1146">
        <v>6</v>
      </c>
      <c r="J1146" t="s">
        <v>900</v>
      </c>
      <c r="K1146" t="s">
        <v>2411</v>
      </c>
      <c r="L1146" t="str">
        <f t="shared" si="47"/>
        <v>1700-21FLPDEM44-02</v>
      </c>
      <c r="M1146" t="s">
        <v>1241</v>
      </c>
      <c r="N1146">
        <v>27.792266000000001</v>
      </c>
      <c r="O1146">
        <v>-82.626583999999994</v>
      </c>
      <c r="P1146">
        <v>0</v>
      </c>
      <c r="Q1146" t="s">
        <v>2614</v>
      </c>
      <c r="R1146" t="s">
        <v>2691</v>
      </c>
    </row>
    <row r="1147" spans="1:18" x14ac:dyDescent="0.25">
      <c r="A1147" t="s">
        <v>872</v>
      </c>
      <c r="B1147" t="s">
        <v>81</v>
      </c>
      <c r="C1147" t="s">
        <v>1647</v>
      </c>
      <c r="D1147" s="53" t="s">
        <v>899</v>
      </c>
      <c r="E1147" t="s">
        <v>9</v>
      </c>
      <c r="F1147" t="s">
        <v>27</v>
      </c>
      <c r="G1147" t="s">
        <v>272</v>
      </c>
      <c r="H1147" t="s">
        <v>91</v>
      </c>
      <c r="I1147">
        <v>6</v>
      </c>
      <c r="J1147" t="s">
        <v>900</v>
      </c>
      <c r="K1147" t="s">
        <v>2411</v>
      </c>
      <c r="L1147" t="str">
        <f t="shared" si="47"/>
        <v>1700-21FLPDEM44-02</v>
      </c>
      <c r="M1147" t="s">
        <v>1241</v>
      </c>
      <c r="N1147">
        <v>27.792266000000001</v>
      </c>
      <c r="O1147">
        <v>-82.626583999999994</v>
      </c>
      <c r="P1147">
        <v>0</v>
      </c>
      <c r="Q1147" t="s">
        <v>2614</v>
      </c>
      <c r="R1147" t="s">
        <v>2691</v>
      </c>
    </row>
    <row r="1148" spans="1:18" x14ac:dyDescent="0.25">
      <c r="A1148" t="s">
        <v>872</v>
      </c>
      <c r="B1148" t="s">
        <v>81</v>
      </c>
      <c r="C1148" t="s">
        <v>1647</v>
      </c>
      <c r="D1148" s="53" t="s">
        <v>899</v>
      </c>
      <c r="E1148" t="s">
        <v>9</v>
      </c>
      <c r="F1148" t="s">
        <v>27</v>
      </c>
      <c r="G1148" t="s">
        <v>272</v>
      </c>
      <c r="H1148" t="s">
        <v>92</v>
      </c>
      <c r="I1148">
        <v>6</v>
      </c>
      <c r="J1148" t="s">
        <v>900</v>
      </c>
      <c r="K1148" t="s">
        <v>2411</v>
      </c>
      <c r="L1148" t="str">
        <f t="shared" si="47"/>
        <v>1700-21FLPDEM44-02</v>
      </c>
      <c r="M1148" t="s">
        <v>1241</v>
      </c>
      <c r="N1148">
        <v>27.792266000000001</v>
      </c>
      <c r="O1148">
        <v>-82.626583999999994</v>
      </c>
      <c r="P1148">
        <v>0</v>
      </c>
      <c r="Q1148" t="s">
        <v>2614</v>
      </c>
      <c r="R1148" t="s">
        <v>2691</v>
      </c>
    </row>
    <row r="1149" spans="1:18" x14ac:dyDescent="0.25">
      <c r="A1149" t="s">
        <v>872</v>
      </c>
      <c r="B1149" t="s">
        <v>81</v>
      </c>
      <c r="C1149" t="s">
        <v>1648</v>
      </c>
      <c r="D1149" s="53" t="s">
        <v>2561</v>
      </c>
      <c r="E1149" t="s">
        <v>9</v>
      </c>
      <c r="F1149" t="s">
        <v>27</v>
      </c>
      <c r="G1149" t="s">
        <v>7</v>
      </c>
      <c r="H1149" t="s">
        <v>2816</v>
      </c>
      <c r="I1149">
        <v>65</v>
      </c>
      <c r="J1149" t="s">
        <v>2856</v>
      </c>
      <c r="K1149" t="s">
        <v>2855</v>
      </c>
      <c r="L1149" t="str">
        <f t="shared" si="47"/>
        <v>1605D-N27.9149847, W-82.402151</v>
      </c>
      <c r="M1149" t="s">
        <v>1243</v>
      </c>
      <c r="N1149">
        <v>27.914984700000002</v>
      </c>
      <c r="O1149">
        <v>-82.402151000000003</v>
      </c>
      <c r="P1149">
        <v>0</v>
      </c>
      <c r="Q1149" t="s">
        <v>2614</v>
      </c>
      <c r="R1149" t="s">
        <v>2691</v>
      </c>
    </row>
    <row r="1150" spans="1:18" x14ac:dyDescent="0.25">
      <c r="A1150" t="s">
        <v>872</v>
      </c>
      <c r="B1150" t="s">
        <v>81</v>
      </c>
      <c r="C1150" t="s">
        <v>1648</v>
      </c>
      <c r="D1150" s="53" t="s">
        <v>2561</v>
      </c>
      <c r="E1150" t="s">
        <v>9</v>
      </c>
      <c r="F1150" t="s">
        <v>27</v>
      </c>
      <c r="G1150" t="s">
        <v>7</v>
      </c>
      <c r="H1150" t="s">
        <v>74</v>
      </c>
      <c r="I1150">
        <v>10</v>
      </c>
      <c r="J1150" t="s">
        <v>2856</v>
      </c>
      <c r="K1150" t="s">
        <v>2855</v>
      </c>
      <c r="L1150" t="str">
        <f t="shared" ref="L1150:L1151" si="48">_xlfn.CONCAT(D1150:E1150,J1150)</f>
        <v>1605D-N27.9149847, W-82.402151</v>
      </c>
      <c r="M1150" t="s">
        <v>1243</v>
      </c>
      <c r="N1150">
        <v>27.914984700000002</v>
      </c>
      <c r="O1150">
        <v>-82.402151000000003</v>
      </c>
      <c r="P1150">
        <v>0</v>
      </c>
      <c r="Q1150" t="s">
        <v>2614</v>
      </c>
      <c r="R1150" t="s">
        <v>2691</v>
      </c>
    </row>
    <row r="1151" spans="1:18" x14ac:dyDescent="0.25">
      <c r="A1151" t="s">
        <v>872</v>
      </c>
      <c r="B1151" t="s">
        <v>81</v>
      </c>
      <c r="C1151" t="s">
        <v>1648</v>
      </c>
      <c r="D1151" s="53" t="s">
        <v>2561</v>
      </c>
      <c r="E1151" t="s">
        <v>9</v>
      </c>
      <c r="F1151" t="s">
        <v>27</v>
      </c>
      <c r="G1151" t="s">
        <v>7</v>
      </c>
      <c r="H1151" t="s">
        <v>85</v>
      </c>
      <c r="I1151">
        <v>6</v>
      </c>
      <c r="J1151" t="s">
        <v>2856</v>
      </c>
      <c r="K1151" t="s">
        <v>2855</v>
      </c>
      <c r="L1151" t="str">
        <f t="shared" si="48"/>
        <v>1605D-N27.9149847, W-82.402151</v>
      </c>
      <c r="M1151" t="s">
        <v>1243</v>
      </c>
      <c r="N1151">
        <v>27.914984700000002</v>
      </c>
      <c r="O1151">
        <v>-82.402151000000003</v>
      </c>
      <c r="P1151">
        <v>0</v>
      </c>
      <c r="Q1151" t="s">
        <v>2614</v>
      </c>
      <c r="R1151" t="s">
        <v>2691</v>
      </c>
    </row>
    <row r="1152" spans="1:18" x14ac:dyDescent="0.25">
      <c r="A1152" t="s">
        <v>872</v>
      </c>
      <c r="B1152" t="s">
        <v>81</v>
      </c>
      <c r="C1152" t="s">
        <v>1648</v>
      </c>
      <c r="D1152" s="53" t="s">
        <v>894</v>
      </c>
      <c r="E1152" t="s">
        <v>9</v>
      </c>
      <c r="F1152" t="s">
        <v>27</v>
      </c>
      <c r="G1152" t="s">
        <v>7</v>
      </c>
      <c r="H1152" t="s">
        <v>2816</v>
      </c>
      <c r="I1152">
        <v>65</v>
      </c>
      <c r="J1152" t="s">
        <v>2854</v>
      </c>
      <c r="K1152" t="s">
        <v>2854</v>
      </c>
      <c r="L1152" t="str">
        <f t="shared" ref="L1152" si="49">_xlfn.CONCAT(D1152:E1152,J1152)</f>
        <v>1615-N27.9245,w-82.40814</v>
      </c>
      <c r="M1152" t="s">
        <v>1243</v>
      </c>
      <c r="N1152">
        <v>27.924569999999999</v>
      </c>
      <c r="O1152">
        <v>-82.408143499999994</v>
      </c>
      <c r="P1152">
        <v>0</v>
      </c>
      <c r="Q1152" t="s">
        <v>2614</v>
      </c>
      <c r="R1152" t="s">
        <v>2691</v>
      </c>
    </row>
    <row r="1153" spans="1:18" x14ac:dyDescent="0.25">
      <c r="A1153" t="s">
        <v>872</v>
      </c>
      <c r="B1153" t="s">
        <v>81</v>
      </c>
      <c r="C1153" t="s">
        <v>1648</v>
      </c>
      <c r="D1153" s="53" t="s">
        <v>894</v>
      </c>
      <c r="E1153" t="s">
        <v>9</v>
      </c>
      <c r="F1153" t="s">
        <v>27</v>
      </c>
      <c r="G1153" t="s">
        <v>7</v>
      </c>
      <c r="H1153" t="s">
        <v>74</v>
      </c>
      <c r="I1153">
        <v>10</v>
      </c>
      <c r="J1153" t="s">
        <v>2854</v>
      </c>
      <c r="K1153" t="s">
        <v>2854</v>
      </c>
      <c r="L1153" t="str">
        <f t="shared" si="47"/>
        <v>1615-N27.9245,w-82.40814</v>
      </c>
      <c r="M1153" t="s">
        <v>1243</v>
      </c>
      <c r="N1153">
        <v>27.924569999999999</v>
      </c>
      <c r="O1153">
        <v>-82.408143499999994</v>
      </c>
      <c r="P1153">
        <v>0</v>
      </c>
      <c r="Q1153" t="s">
        <v>2614</v>
      </c>
      <c r="R1153" t="s">
        <v>2691</v>
      </c>
    </row>
    <row r="1154" spans="1:18" x14ac:dyDescent="0.25">
      <c r="A1154" t="s">
        <v>872</v>
      </c>
      <c r="B1154" t="s">
        <v>81</v>
      </c>
      <c r="C1154" t="s">
        <v>1648</v>
      </c>
      <c r="D1154" s="53" t="s">
        <v>894</v>
      </c>
      <c r="E1154" t="s">
        <v>9</v>
      </c>
      <c r="F1154" t="s">
        <v>27</v>
      </c>
      <c r="G1154" t="s">
        <v>7</v>
      </c>
      <c r="H1154" t="s">
        <v>85</v>
      </c>
      <c r="I1154">
        <v>6</v>
      </c>
      <c r="J1154" t="s">
        <v>2854</v>
      </c>
      <c r="K1154" t="s">
        <v>2854</v>
      </c>
      <c r="L1154" t="str">
        <f t="shared" si="47"/>
        <v>1615-N27.9245,w-82.40814</v>
      </c>
      <c r="M1154" t="s">
        <v>1243</v>
      </c>
      <c r="N1154">
        <v>27.924569999999999</v>
      </c>
      <c r="O1154">
        <v>-82.408143499999994</v>
      </c>
      <c r="P1154">
        <v>0</v>
      </c>
      <c r="Q1154" t="s">
        <v>2614</v>
      </c>
      <c r="R1154" t="s">
        <v>2691</v>
      </c>
    </row>
    <row r="1155" spans="1:18" x14ac:dyDescent="0.25">
      <c r="A1155" t="s">
        <v>872</v>
      </c>
      <c r="B1155" t="s">
        <v>81</v>
      </c>
      <c r="C1155" t="s">
        <v>1649</v>
      </c>
      <c r="D1155" s="53" t="s">
        <v>901</v>
      </c>
      <c r="E1155" t="s">
        <v>9</v>
      </c>
      <c r="F1155" t="s">
        <v>27</v>
      </c>
      <c r="G1155" t="s">
        <v>7</v>
      </c>
      <c r="H1155" t="s">
        <v>74</v>
      </c>
      <c r="I1155">
        <v>6</v>
      </c>
      <c r="J1155" t="s">
        <v>902</v>
      </c>
      <c r="K1155" t="s">
        <v>2412</v>
      </c>
      <c r="L1155" t="str">
        <f t="shared" si="47"/>
        <v>1771-21FLTPA G2SW0138</v>
      </c>
      <c r="M1155" t="s">
        <v>1243</v>
      </c>
      <c r="N1155">
        <v>27.692795988</v>
      </c>
      <c r="O1155">
        <v>-82.459019999999995</v>
      </c>
      <c r="P1155">
        <v>0</v>
      </c>
      <c r="Q1155" t="s">
        <v>2613</v>
      </c>
      <c r="R1155" t="s">
        <v>2692</v>
      </c>
    </row>
    <row r="1156" spans="1:18" x14ac:dyDescent="0.25">
      <c r="A1156" t="s">
        <v>872</v>
      </c>
      <c r="B1156" t="s">
        <v>81</v>
      </c>
      <c r="C1156" t="s">
        <v>1649</v>
      </c>
      <c r="D1156" s="53" t="s">
        <v>901</v>
      </c>
      <c r="E1156" t="s">
        <v>9</v>
      </c>
      <c r="F1156" t="s">
        <v>27</v>
      </c>
      <c r="G1156" t="s">
        <v>7</v>
      </c>
      <c r="H1156" t="s">
        <v>85</v>
      </c>
      <c r="I1156">
        <v>6</v>
      </c>
      <c r="J1156" t="s">
        <v>902</v>
      </c>
      <c r="K1156" t="s">
        <v>2412</v>
      </c>
      <c r="L1156" t="str">
        <f t="shared" si="47"/>
        <v>1771-21FLTPA G2SW0138</v>
      </c>
      <c r="M1156" t="s">
        <v>1243</v>
      </c>
      <c r="N1156">
        <v>27.692795988</v>
      </c>
      <c r="O1156">
        <v>-82.459019999999995</v>
      </c>
      <c r="P1156">
        <v>0</v>
      </c>
      <c r="Q1156" t="s">
        <v>2613</v>
      </c>
      <c r="R1156" t="s">
        <v>2692</v>
      </c>
    </row>
    <row r="1157" spans="1:18" x14ac:dyDescent="0.25">
      <c r="A1157" t="s">
        <v>872</v>
      </c>
      <c r="B1157" t="s">
        <v>81</v>
      </c>
      <c r="C1157" t="s">
        <v>1649</v>
      </c>
      <c r="D1157" s="53" t="s">
        <v>901</v>
      </c>
      <c r="E1157" t="s">
        <v>9</v>
      </c>
      <c r="F1157" t="s">
        <v>27</v>
      </c>
      <c r="G1157" t="s">
        <v>7</v>
      </c>
      <c r="H1157" t="s">
        <v>92</v>
      </c>
      <c r="I1157">
        <v>6</v>
      </c>
      <c r="J1157" t="s">
        <v>902</v>
      </c>
      <c r="K1157" t="s">
        <v>2412</v>
      </c>
      <c r="L1157" t="str">
        <f t="shared" si="47"/>
        <v>1771-21FLTPA G2SW0138</v>
      </c>
      <c r="M1157" t="s">
        <v>1243</v>
      </c>
      <c r="N1157">
        <v>27.692795988</v>
      </c>
      <c r="O1157">
        <v>-82.459019999999995</v>
      </c>
      <c r="P1157">
        <v>0</v>
      </c>
      <c r="Q1157" t="s">
        <v>2613</v>
      </c>
      <c r="R1157" t="s">
        <v>2692</v>
      </c>
    </row>
    <row r="1158" spans="1:18" x14ac:dyDescent="0.25">
      <c r="A1158" t="s">
        <v>872</v>
      </c>
      <c r="B1158" t="s">
        <v>81</v>
      </c>
      <c r="C1158" t="s">
        <v>1650</v>
      </c>
      <c r="D1158" s="53" t="s">
        <v>915</v>
      </c>
      <c r="E1158" t="s">
        <v>9</v>
      </c>
      <c r="F1158" t="s">
        <v>27</v>
      </c>
      <c r="G1158" t="s">
        <v>7</v>
      </c>
      <c r="H1158" t="s">
        <v>74</v>
      </c>
      <c r="I1158">
        <v>6</v>
      </c>
      <c r="J1158" t="s">
        <v>916</v>
      </c>
      <c r="K1158" t="s">
        <v>2413</v>
      </c>
      <c r="L1158" t="str">
        <f t="shared" si="47"/>
        <v>1587A-21FLTPA G1SW0137</v>
      </c>
      <c r="M1158" t="s">
        <v>1243</v>
      </c>
      <c r="N1158">
        <v>27.993609987999999</v>
      </c>
      <c r="O1158">
        <v>-82.580789999999993</v>
      </c>
      <c r="P1158">
        <v>0</v>
      </c>
      <c r="Q1158" t="s">
        <v>2613</v>
      </c>
      <c r="R1158" t="s">
        <v>2691</v>
      </c>
    </row>
    <row r="1159" spans="1:18" x14ac:dyDescent="0.25">
      <c r="A1159" t="s">
        <v>872</v>
      </c>
      <c r="B1159" t="s">
        <v>81</v>
      </c>
      <c r="C1159" t="s">
        <v>1651</v>
      </c>
      <c r="D1159" s="53" t="s">
        <v>919</v>
      </c>
      <c r="E1159" t="s">
        <v>9</v>
      </c>
      <c r="F1159" t="s">
        <v>27</v>
      </c>
      <c r="G1159" t="s">
        <v>7</v>
      </c>
      <c r="H1159" t="s">
        <v>74</v>
      </c>
      <c r="I1159">
        <v>6</v>
      </c>
      <c r="J1159" t="s">
        <v>920</v>
      </c>
      <c r="K1159" t="s">
        <v>2414</v>
      </c>
      <c r="L1159" t="str">
        <f t="shared" si="47"/>
        <v>1725B-21FLTPA G1SW0092</v>
      </c>
      <c r="M1159" t="s">
        <v>1243</v>
      </c>
      <c r="N1159">
        <v>27.755020000999998</v>
      </c>
      <c r="O1159">
        <v>-82.430779999999999</v>
      </c>
      <c r="P1159">
        <v>0</v>
      </c>
      <c r="Q1159" t="s">
        <v>2613</v>
      </c>
      <c r="R1159" t="s">
        <v>2691</v>
      </c>
    </row>
    <row r="1160" spans="1:18" x14ac:dyDescent="0.25">
      <c r="A1160" t="s">
        <v>872</v>
      </c>
      <c r="B1160" t="s">
        <v>81</v>
      </c>
      <c r="C1160" t="s">
        <v>1651</v>
      </c>
      <c r="D1160" s="53" t="s">
        <v>919</v>
      </c>
      <c r="E1160" t="s">
        <v>9</v>
      </c>
      <c r="F1160" t="s">
        <v>27</v>
      </c>
      <c r="G1160" t="s">
        <v>7</v>
      </c>
      <c r="H1160" t="s">
        <v>85</v>
      </c>
      <c r="I1160">
        <v>6</v>
      </c>
      <c r="J1160" t="s">
        <v>920</v>
      </c>
      <c r="K1160" t="s">
        <v>2414</v>
      </c>
      <c r="L1160" t="str">
        <f t="shared" si="47"/>
        <v>1725B-21FLTPA G1SW0092</v>
      </c>
      <c r="M1160" t="s">
        <v>1243</v>
      </c>
      <c r="N1160">
        <v>27.755020000999998</v>
      </c>
      <c r="O1160">
        <v>-82.430779999999999</v>
      </c>
      <c r="P1160">
        <v>0</v>
      </c>
      <c r="Q1160" t="s">
        <v>2613</v>
      </c>
      <c r="R1160" t="s">
        <v>2691</v>
      </c>
    </row>
    <row r="1161" spans="1:18" x14ac:dyDescent="0.25">
      <c r="A1161" t="s">
        <v>872</v>
      </c>
      <c r="B1161" t="s">
        <v>718</v>
      </c>
      <c r="C1161" t="s">
        <v>1652</v>
      </c>
      <c r="D1161" s="53" t="s">
        <v>903</v>
      </c>
      <c r="E1161" t="s">
        <v>9</v>
      </c>
      <c r="F1161" t="s">
        <v>27</v>
      </c>
      <c r="G1161" t="s">
        <v>7</v>
      </c>
      <c r="H1161" t="s">
        <v>74</v>
      </c>
      <c r="I1161">
        <v>6</v>
      </c>
      <c r="J1161" t="s">
        <v>904</v>
      </c>
      <c r="K1161" t="s">
        <v>2415</v>
      </c>
      <c r="L1161" t="str">
        <f t="shared" si="47"/>
        <v>1876-21FLTPA G2SW0111</v>
      </c>
      <c r="M1161" t="s">
        <v>1238</v>
      </c>
      <c r="N1161">
        <v>27.496000000999999</v>
      </c>
      <c r="O1161">
        <v>-82.525400000000005</v>
      </c>
      <c r="P1161">
        <v>0</v>
      </c>
      <c r="Q1161" t="s">
        <v>2613</v>
      </c>
      <c r="R1161" t="s">
        <v>2692</v>
      </c>
    </row>
    <row r="1162" spans="1:18" x14ac:dyDescent="0.25">
      <c r="A1162" t="s">
        <v>872</v>
      </c>
      <c r="B1162" t="s">
        <v>718</v>
      </c>
      <c r="C1162" t="s">
        <v>1653</v>
      </c>
      <c r="D1162" s="53" t="s">
        <v>905</v>
      </c>
      <c r="E1162" t="s">
        <v>9</v>
      </c>
      <c r="F1162" t="s">
        <v>27</v>
      </c>
      <c r="G1162" t="s">
        <v>7</v>
      </c>
      <c r="H1162" t="s">
        <v>74</v>
      </c>
      <c r="I1162">
        <v>6</v>
      </c>
      <c r="J1162" t="s">
        <v>906</v>
      </c>
      <c r="K1162" t="s">
        <v>2416</v>
      </c>
      <c r="L1162" t="str">
        <f t="shared" si="47"/>
        <v>1887-21FLTPA G2SW0163</v>
      </c>
      <c r="M1162" t="s">
        <v>1238</v>
      </c>
      <c r="N1162">
        <v>27.476689988</v>
      </c>
      <c r="O1162">
        <v>-82.519509999999997</v>
      </c>
      <c r="P1162">
        <v>0</v>
      </c>
      <c r="Q1162" t="s">
        <v>2613</v>
      </c>
      <c r="R1162" t="s">
        <v>2692</v>
      </c>
    </row>
    <row r="1163" spans="1:18" x14ac:dyDescent="0.25">
      <c r="A1163" t="s">
        <v>872</v>
      </c>
      <c r="B1163" t="s">
        <v>718</v>
      </c>
      <c r="C1163" t="s">
        <v>1654</v>
      </c>
      <c r="D1163" s="53" t="s">
        <v>907</v>
      </c>
      <c r="E1163" t="s">
        <v>9</v>
      </c>
      <c r="F1163" t="s">
        <v>27</v>
      </c>
      <c r="G1163" t="s">
        <v>7</v>
      </c>
      <c r="H1163" t="s">
        <v>74</v>
      </c>
      <c r="I1163">
        <v>6</v>
      </c>
      <c r="J1163" t="s">
        <v>908</v>
      </c>
      <c r="K1163" t="s">
        <v>2417</v>
      </c>
      <c r="L1163" t="str">
        <f t="shared" si="47"/>
        <v>1896-21FLMANABC2</v>
      </c>
      <c r="M1163" t="s">
        <v>1238</v>
      </c>
      <c r="N1163">
        <v>27.422431</v>
      </c>
      <c r="O1163">
        <v>-82.550352000000004</v>
      </c>
      <c r="P1163">
        <v>0</v>
      </c>
      <c r="Q1163" t="s">
        <v>2614</v>
      </c>
      <c r="R1163" t="s">
        <v>2689</v>
      </c>
    </row>
    <row r="1164" spans="1:18" x14ac:dyDescent="0.25">
      <c r="A1164" t="s">
        <v>872</v>
      </c>
      <c r="B1164" t="s">
        <v>718</v>
      </c>
      <c r="C1164" t="s">
        <v>1655</v>
      </c>
      <c r="D1164" s="53" t="s">
        <v>921</v>
      </c>
      <c r="E1164" t="s">
        <v>9</v>
      </c>
      <c r="F1164" t="s">
        <v>27</v>
      </c>
      <c r="G1164" t="s">
        <v>7</v>
      </c>
      <c r="H1164" t="s">
        <v>74</v>
      </c>
      <c r="I1164">
        <v>6</v>
      </c>
      <c r="J1164" t="s">
        <v>922</v>
      </c>
      <c r="K1164" t="s">
        <v>2418</v>
      </c>
      <c r="L1164" t="str">
        <f t="shared" si="47"/>
        <v>1848D1-21FLTPA G2SW0108</v>
      </c>
      <c r="M1164" t="s">
        <v>1238</v>
      </c>
      <c r="N1164">
        <v>27.484350000999999</v>
      </c>
      <c r="O1164">
        <v>-82.580119999999994</v>
      </c>
      <c r="P1164">
        <v>0</v>
      </c>
      <c r="Q1164" t="s">
        <v>2613</v>
      </c>
      <c r="R1164" t="s">
        <v>2692</v>
      </c>
    </row>
    <row r="1165" spans="1:18" x14ac:dyDescent="0.25">
      <c r="A1165" t="s">
        <v>872</v>
      </c>
      <c r="B1165" t="s">
        <v>718</v>
      </c>
      <c r="C1165" t="s">
        <v>1655</v>
      </c>
      <c r="D1165" s="53" t="s">
        <v>921</v>
      </c>
      <c r="E1165" t="s">
        <v>9</v>
      </c>
      <c r="F1165" t="s">
        <v>27</v>
      </c>
      <c r="G1165" t="s">
        <v>7</v>
      </c>
      <c r="H1165" t="s">
        <v>358</v>
      </c>
      <c r="I1165">
        <v>6</v>
      </c>
      <c r="J1165" t="s">
        <v>922</v>
      </c>
      <c r="K1165" t="s">
        <v>2418</v>
      </c>
      <c r="L1165" t="str">
        <f t="shared" si="47"/>
        <v>1848D1-21FLTPA G2SW0108</v>
      </c>
      <c r="M1165" t="s">
        <v>1238</v>
      </c>
      <c r="N1165">
        <v>27.484350000999999</v>
      </c>
      <c r="O1165">
        <v>-82.580119999999994</v>
      </c>
      <c r="P1165">
        <v>0</v>
      </c>
      <c r="Q1165" t="s">
        <v>2613</v>
      </c>
      <c r="R1165" t="s">
        <v>2692</v>
      </c>
    </row>
    <row r="1166" spans="1:18" x14ac:dyDescent="0.25">
      <c r="A1166" t="s">
        <v>872</v>
      </c>
      <c r="B1166" t="s">
        <v>718</v>
      </c>
      <c r="C1166" t="s">
        <v>1655</v>
      </c>
      <c r="D1166" s="53" t="s">
        <v>921</v>
      </c>
      <c r="E1166" t="s">
        <v>9</v>
      </c>
      <c r="F1166" t="s">
        <v>27</v>
      </c>
      <c r="G1166" t="s">
        <v>7</v>
      </c>
      <c r="H1166" t="s">
        <v>359</v>
      </c>
      <c r="I1166">
        <v>6</v>
      </c>
      <c r="J1166" t="s">
        <v>922</v>
      </c>
      <c r="K1166" t="s">
        <v>2418</v>
      </c>
      <c r="L1166" t="str">
        <f t="shared" si="47"/>
        <v>1848D1-21FLTPA G2SW0108</v>
      </c>
      <c r="M1166" t="s">
        <v>1238</v>
      </c>
      <c r="N1166">
        <v>27.484350000999999</v>
      </c>
      <c r="O1166">
        <v>-82.580119999999994</v>
      </c>
      <c r="P1166">
        <v>0</v>
      </c>
      <c r="Q1166" t="s">
        <v>2613</v>
      </c>
      <c r="R1166" t="s">
        <v>2692</v>
      </c>
    </row>
    <row r="1167" spans="1:18" x14ac:dyDescent="0.25">
      <c r="A1167" t="s">
        <v>872</v>
      </c>
      <c r="B1167" t="s">
        <v>718</v>
      </c>
      <c r="C1167" t="s">
        <v>1656</v>
      </c>
      <c r="D1167" s="53" t="s">
        <v>923</v>
      </c>
      <c r="E1167" t="s">
        <v>9</v>
      </c>
      <c r="F1167" t="s">
        <v>27</v>
      </c>
      <c r="G1167" t="s">
        <v>7</v>
      </c>
      <c r="H1167" t="s">
        <v>358</v>
      </c>
      <c r="I1167">
        <v>6</v>
      </c>
      <c r="J1167" t="s">
        <v>924</v>
      </c>
      <c r="K1167" t="s">
        <v>2419</v>
      </c>
      <c r="L1167" t="str">
        <f t="shared" ref="L1167:L1172" si="50">_xlfn.CONCAT(D1167:E1167,J1167)</f>
        <v>1872A-21FLTPA G2SW0040</v>
      </c>
      <c r="M1167" t="s">
        <v>1238</v>
      </c>
      <c r="N1167">
        <v>27.513770001000001</v>
      </c>
      <c r="O1167">
        <v>-82.409319999999994</v>
      </c>
      <c r="P1167">
        <v>0</v>
      </c>
      <c r="Q1167" t="s">
        <v>2614</v>
      </c>
      <c r="R1167" t="s">
        <v>2692</v>
      </c>
    </row>
    <row r="1168" spans="1:18" x14ac:dyDescent="0.25">
      <c r="A1168" t="s">
        <v>872</v>
      </c>
      <c r="B1168" t="s">
        <v>718</v>
      </c>
      <c r="C1168" t="s">
        <v>1656</v>
      </c>
      <c r="D1168" s="53" t="s">
        <v>923</v>
      </c>
      <c r="E1168" t="s">
        <v>9</v>
      </c>
      <c r="F1168" t="s">
        <v>27</v>
      </c>
      <c r="G1168" t="s">
        <v>7</v>
      </c>
      <c r="H1168" t="s">
        <v>359</v>
      </c>
      <c r="I1168">
        <v>6</v>
      </c>
      <c r="J1168" t="s">
        <v>924</v>
      </c>
      <c r="K1168" t="s">
        <v>2419</v>
      </c>
      <c r="L1168" t="str">
        <f t="shared" si="50"/>
        <v>1872A-21FLTPA G2SW0040</v>
      </c>
      <c r="M1168" t="s">
        <v>1238</v>
      </c>
      <c r="N1168">
        <v>27.513770001000001</v>
      </c>
      <c r="O1168">
        <v>-82.409319999999994</v>
      </c>
      <c r="P1168">
        <v>0</v>
      </c>
      <c r="Q1168" t="s">
        <v>2614</v>
      </c>
      <c r="R1168" t="s">
        <v>2692</v>
      </c>
    </row>
    <row r="1169" spans="1:18" x14ac:dyDescent="0.25">
      <c r="A1169" t="s">
        <v>872</v>
      </c>
      <c r="B1169" t="s">
        <v>718</v>
      </c>
      <c r="C1169" t="s">
        <v>1656</v>
      </c>
      <c r="D1169" s="53" t="s">
        <v>923</v>
      </c>
      <c r="E1169" t="s">
        <v>9</v>
      </c>
      <c r="F1169" t="s">
        <v>27</v>
      </c>
      <c r="G1169" t="s">
        <v>7</v>
      </c>
      <c r="H1169" t="s">
        <v>2842</v>
      </c>
      <c r="I1169">
        <v>6</v>
      </c>
      <c r="J1169" t="s">
        <v>924</v>
      </c>
      <c r="K1169" t="s">
        <v>2419</v>
      </c>
      <c r="L1169" t="str">
        <f t="shared" si="50"/>
        <v>1872A-21FLTPA G2SW0040</v>
      </c>
      <c r="M1169" t="s">
        <v>1238</v>
      </c>
      <c r="N1169">
        <v>27.513770001000001</v>
      </c>
      <c r="O1169">
        <v>-82.409319999999994</v>
      </c>
      <c r="P1169">
        <v>0</v>
      </c>
      <c r="Q1169" t="s">
        <v>2614</v>
      </c>
      <c r="R1169" t="s">
        <v>2692</v>
      </c>
    </row>
    <row r="1170" spans="1:18" x14ac:dyDescent="0.25">
      <c r="A1170" t="s">
        <v>872</v>
      </c>
      <c r="B1170" t="s">
        <v>718</v>
      </c>
      <c r="C1170" t="s">
        <v>1656</v>
      </c>
      <c r="D1170" s="53" t="s">
        <v>923</v>
      </c>
      <c r="E1170" t="s">
        <v>9</v>
      </c>
      <c r="F1170" t="s">
        <v>27</v>
      </c>
      <c r="G1170" t="s">
        <v>7</v>
      </c>
      <c r="H1170" t="s">
        <v>87</v>
      </c>
      <c r="I1170">
        <v>6</v>
      </c>
      <c r="J1170" t="s">
        <v>924</v>
      </c>
      <c r="K1170" t="s">
        <v>2419</v>
      </c>
      <c r="L1170" t="str">
        <f t="shared" si="50"/>
        <v>1872A-21FLTPA G2SW0040</v>
      </c>
      <c r="M1170" t="s">
        <v>1238</v>
      </c>
      <c r="N1170">
        <v>27.513770001000001</v>
      </c>
      <c r="O1170">
        <v>-82.409319999999994</v>
      </c>
      <c r="P1170">
        <v>0</v>
      </c>
      <c r="Q1170" t="s">
        <v>2614</v>
      </c>
      <c r="R1170" t="s">
        <v>2692</v>
      </c>
    </row>
    <row r="1171" spans="1:18" x14ac:dyDescent="0.25">
      <c r="A1171" t="s">
        <v>872</v>
      </c>
      <c r="B1171" t="s">
        <v>718</v>
      </c>
      <c r="C1171" t="s">
        <v>1656</v>
      </c>
      <c r="D1171" s="53" t="s">
        <v>923</v>
      </c>
      <c r="E1171" t="s">
        <v>9</v>
      </c>
      <c r="F1171" t="s">
        <v>27</v>
      </c>
      <c r="G1171" t="s">
        <v>7</v>
      </c>
      <c r="H1171" t="s">
        <v>88</v>
      </c>
      <c r="I1171">
        <v>6</v>
      </c>
      <c r="J1171" t="s">
        <v>924</v>
      </c>
      <c r="K1171" t="s">
        <v>2419</v>
      </c>
      <c r="L1171" t="str">
        <f t="shared" si="50"/>
        <v>1872A-21FLTPA G2SW0040</v>
      </c>
      <c r="M1171" t="s">
        <v>1238</v>
      </c>
      <c r="N1171">
        <v>27.513770001000001</v>
      </c>
      <c r="O1171">
        <v>-82.409319999999994</v>
      </c>
      <c r="P1171">
        <v>0</v>
      </c>
      <c r="Q1171" t="s">
        <v>2614</v>
      </c>
      <c r="R1171" t="s">
        <v>2692</v>
      </c>
    </row>
    <row r="1172" spans="1:18" x14ac:dyDescent="0.25">
      <c r="A1172" t="s">
        <v>872</v>
      </c>
      <c r="B1172" t="s">
        <v>718</v>
      </c>
      <c r="C1172" t="s">
        <v>1656</v>
      </c>
      <c r="D1172" s="53" t="s">
        <v>923</v>
      </c>
      <c r="E1172" t="s">
        <v>9</v>
      </c>
      <c r="F1172" t="s">
        <v>27</v>
      </c>
      <c r="G1172" t="s">
        <v>7</v>
      </c>
      <c r="H1172" t="s">
        <v>86</v>
      </c>
      <c r="I1172">
        <v>6</v>
      </c>
      <c r="J1172" t="s">
        <v>924</v>
      </c>
      <c r="K1172" t="s">
        <v>2419</v>
      </c>
      <c r="L1172" t="str">
        <f t="shared" si="50"/>
        <v>1872A-21FLTPA G2SW0040</v>
      </c>
      <c r="M1172" t="s">
        <v>1238</v>
      </c>
      <c r="N1172">
        <v>27.513770001000001</v>
      </c>
      <c r="O1172">
        <v>-82.409319999999994</v>
      </c>
      <c r="P1172">
        <v>0</v>
      </c>
      <c r="Q1172" t="s">
        <v>2614</v>
      </c>
      <c r="R1172" t="s">
        <v>2692</v>
      </c>
    </row>
    <row r="1173" spans="1:18" x14ac:dyDescent="0.25">
      <c r="A1173" t="s">
        <v>872</v>
      </c>
      <c r="B1173" t="s">
        <v>718</v>
      </c>
      <c r="C1173" t="s">
        <v>1656</v>
      </c>
      <c r="D1173" s="53" t="s">
        <v>923</v>
      </c>
      <c r="E1173" t="s">
        <v>9</v>
      </c>
      <c r="F1173" t="s">
        <v>27</v>
      </c>
      <c r="G1173" t="s">
        <v>7</v>
      </c>
      <c r="H1173" t="s">
        <v>74</v>
      </c>
      <c r="I1173">
        <v>6</v>
      </c>
      <c r="J1173" t="s">
        <v>924</v>
      </c>
      <c r="K1173" t="s">
        <v>2419</v>
      </c>
      <c r="L1173" t="str">
        <f t="shared" si="47"/>
        <v>1872A-21FLTPA G2SW0040</v>
      </c>
      <c r="M1173" t="s">
        <v>1238</v>
      </c>
      <c r="N1173">
        <v>27.513770001000001</v>
      </c>
      <c r="O1173">
        <v>-82.409319999999994</v>
      </c>
      <c r="P1173">
        <v>0</v>
      </c>
      <c r="Q1173" t="s">
        <v>2614</v>
      </c>
      <c r="R1173" t="s">
        <v>2692</v>
      </c>
    </row>
    <row r="1174" spans="1:18" x14ac:dyDescent="0.25">
      <c r="A1174" t="s">
        <v>872</v>
      </c>
      <c r="B1174" t="s">
        <v>718</v>
      </c>
      <c r="C1174" t="s">
        <v>1656</v>
      </c>
      <c r="D1174" s="53" t="s">
        <v>923</v>
      </c>
      <c r="E1174" t="s">
        <v>9</v>
      </c>
      <c r="F1174" t="s">
        <v>27</v>
      </c>
      <c r="G1174" t="s">
        <v>7</v>
      </c>
      <c r="H1174" t="s">
        <v>91</v>
      </c>
      <c r="I1174">
        <v>6</v>
      </c>
      <c r="J1174" t="s">
        <v>924</v>
      </c>
      <c r="K1174" t="s">
        <v>2419</v>
      </c>
      <c r="L1174" t="str">
        <f t="shared" si="47"/>
        <v>1872A-21FLTPA G2SW0040</v>
      </c>
      <c r="M1174" t="s">
        <v>1238</v>
      </c>
      <c r="N1174">
        <v>27.513770001000001</v>
      </c>
      <c r="O1174">
        <v>-82.409319999999994</v>
      </c>
      <c r="P1174">
        <v>0</v>
      </c>
      <c r="Q1174" t="s">
        <v>2614</v>
      </c>
      <c r="R1174" t="s">
        <v>2692</v>
      </c>
    </row>
    <row r="1175" spans="1:18" x14ac:dyDescent="0.25">
      <c r="A1175" t="s">
        <v>872</v>
      </c>
      <c r="B1175" t="s">
        <v>718</v>
      </c>
      <c r="C1175" t="s">
        <v>1656</v>
      </c>
      <c r="D1175" s="53" t="s">
        <v>923</v>
      </c>
      <c r="E1175" t="s">
        <v>9</v>
      </c>
      <c r="F1175" t="s">
        <v>27</v>
      </c>
      <c r="G1175" t="s">
        <v>7</v>
      </c>
      <c r="H1175" t="s">
        <v>92</v>
      </c>
      <c r="I1175">
        <v>6</v>
      </c>
      <c r="J1175" t="s">
        <v>924</v>
      </c>
      <c r="K1175" t="s">
        <v>2419</v>
      </c>
      <c r="L1175" t="str">
        <f t="shared" si="47"/>
        <v>1872A-21FLTPA G2SW0040</v>
      </c>
      <c r="M1175" t="s">
        <v>1238</v>
      </c>
      <c r="N1175">
        <v>27.513770001000001</v>
      </c>
      <c r="O1175">
        <v>-82.409319999999994</v>
      </c>
      <c r="P1175">
        <v>0</v>
      </c>
      <c r="Q1175" t="s">
        <v>2614</v>
      </c>
      <c r="R1175" t="s">
        <v>2692</v>
      </c>
    </row>
    <row r="1176" spans="1:18" x14ac:dyDescent="0.25">
      <c r="A1176" t="s">
        <v>872</v>
      </c>
      <c r="B1176" t="s">
        <v>718</v>
      </c>
      <c r="C1176" t="s">
        <v>1657</v>
      </c>
      <c r="D1176" s="53" t="s">
        <v>925</v>
      </c>
      <c r="E1176" t="s">
        <v>9</v>
      </c>
      <c r="F1176" t="s">
        <v>27</v>
      </c>
      <c r="G1176" t="s">
        <v>7</v>
      </c>
      <c r="H1176" t="s">
        <v>74</v>
      </c>
      <c r="I1176">
        <v>6</v>
      </c>
      <c r="J1176" t="s">
        <v>926</v>
      </c>
      <c r="K1176" t="s">
        <v>2420</v>
      </c>
      <c r="L1176" t="str">
        <f t="shared" si="47"/>
        <v>1885A-21FLTPA G3SW0109</v>
      </c>
      <c r="M1176" t="s">
        <v>1238</v>
      </c>
      <c r="N1176">
        <v>27.482273987999999</v>
      </c>
      <c r="O1176">
        <v>-82.638850000000005</v>
      </c>
      <c r="P1176">
        <v>0</v>
      </c>
      <c r="Q1176" t="s">
        <v>2613</v>
      </c>
      <c r="R1176" t="s">
        <v>2689</v>
      </c>
    </row>
    <row r="1177" spans="1:18" x14ac:dyDescent="0.25">
      <c r="A1177" t="s">
        <v>872</v>
      </c>
      <c r="B1177" t="s">
        <v>81</v>
      </c>
      <c r="C1177" t="s">
        <v>1658</v>
      </c>
      <c r="D1177" s="53" t="s">
        <v>890</v>
      </c>
      <c r="E1177" t="s">
        <v>9</v>
      </c>
      <c r="F1177" t="s">
        <v>27</v>
      </c>
      <c r="G1177" t="s">
        <v>7</v>
      </c>
      <c r="H1177" t="s">
        <v>92</v>
      </c>
      <c r="I1177">
        <v>6</v>
      </c>
      <c r="J1177" t="s">
        <v>891</v>
      </c>
      <c r="K1177" t="s">
        <v>2421</v>
      </c>
      <c r="L1177" t="str">
        <f t="shared" ref="L1177:L1183" si="51">_xlfn.CONCAT(D1177:E1177,J1177)</f>
        <v>1530-21FLTPA G1SW0051</v>
      </c>
      <c r="M1177" t="s">
        <v>1241</v>
      </c>
      <c r="N1177">
        <v>28.038500000999999</v>
      </c>
      <c r="O1177">
        <v>-82.685000000000002</v>
      </c>
      <c r="P1177">
        <v>0</v>
      </c>
      <c r="Q1177" t="s">
        <v>2613</v>
      </c>
      <c r="R1177" t="s">
        <v>2691</v>
      </c>
    </row>
    <row r="1178" spans="1:18" x14ac:dyDescent="0.25">
      <c r="A1178" t="s">
        <v>872</v>
      </c>
      <c r="B1178" t="s">
        <v>81</v>
      </c>
      <c r="C1178" t="s">
        <v>1658</v>
      </c>
      <c r="D1178" s="53" t="s">
        <v>890</v>
      </c>
      <c r="E1178" t="s">
        <v>9</v>
      </c>
      <c r="F1178" t="s">
        <v>27</v>
      </c>
      <c r="G1178" t="s">
        <v>7</v>
      </c>
      <c r="H1178" t="s">
        <v>358</v>
      </c>
      <c r="I1178">
        <v>6</v>
      </c>
      <c r="J1178" t="s">
        <v>891</v>
      </c>
      <c r="K1178" t="s">
        <v>2421</v>
      </c>
      <c r="L1178" t="str">
        <f t="shared" si="51"/>
        <v>1530-21FLTPA G1SW0051</v>
      </c>
      <c r="M1178" t="s">
        <v>1241</v>
      </c>
      <c r="N1178">
        <v>28.038500000999999</v>
      </c>
      <c r="O1178">
        <v>-82.685000000000002</v>
      </c>
      <c r="P1178">
        <v>0</v>
      </c>
      <c r="Q1178" t="s">
        <v>2613</v>
      </c>
      <c r="R1178" t="s">
        <v>2691</v>
      </c>
    </row>
    <row r="1179" spans="1:18" x14ac:dyDescent="0.25">
      <c r="A1179" t="s">
        <v>872</v>
      </c>
      <c r="B1179" t="s">
        <v>81</v>
      </c>
      <c r="C1179" t="s">
        <v>1658</v>
      </c>
      <c r="D1179" s="53" t="s">
        <v>890</v>
      </c>
      <c r="E1179" t="s">
        <v>9</v>
      </c>
      <c r="F1179" t="s">
        <v>27</v>
      </c>
      <c r="G1179" t="s">
        <v>7</v>
      </c>
      <c r="H1179" t="s">
        <v>359</v>
      </c>
      <c r="I1179">
        <v>6</v>
      </c>
      <c r="J1179" t="s">
        <v>891</v>
      </c>
      <c r="K1179" t="s">
        <v>2421</v>
      </c>
      <c r="L1179" t="str">
        <f t="shared" si="51"/>
        <v>1530-21FLTPA G1SW0051</v>
      </c>
      <c r="M1179" t="s">
        <v>1241</v>
      </c>
      <c r="N1179">
        <v>28.038500000999999</v>
      </c>
      <c r="O1179">
        <v>-82.685000000000002</v>
      </c>
      <c r="P1179">
        <v>0</v>
      </c>
      <c r="Q1179" t="s">
        <v>2613</v>
      </c>
      <c r="R1179" t="s">
        <v>2691</v>
      </c>
    </row>
    <row r="1180" spans="1:18" x14ac:dyDescent="0.25">
      <c r="A1180" t="s">
        <v>872</v>
      </c>
      <c r="B1180" t="s">
        <v>81</v>
      </c>
      <c r="C1180" t="s">
        <v>1658</v>
      </c>
      <c r="D1180" s="53" t="s">
        <v>890</v>
      </c>
      <c r="E1180" t="s">
        <v>9</v>
      </c>
      <c r="F1180" t="s">
        <v>27</v>
      </c>
      <c r="G1180" t="s">
        <v>7</v>
      </c>
      <c r="H1180" t="s">
        <v>2842</v>
      </c>
      <c r="I1180">
        <v>6</v>
      </c>
      <c r="J1180" t="s">
        <v>891</v>
      </c>
      <c r="K1180" t="s">
        <v>2421</v>
      </c>
      <c r="L1180" t="str">
        <f t="shared" si="51"/>
        <v>1530-21FLTPA G1SW0051</v>
      </c>
      <c r="M1180" t="s">
        <v>1241</v>
      </c>
      <c r="N1180">
        <v>28.038500000999999</v>
      </c>
      <c r="O1180">
        <v>-82.685000000000002</v>
      </c>
      <c r="P1180">
        <v>0</v>
      </c>
      <c r="Q1180" t="s">
        <v>2613</v>
      </c>
      <c r="R1180" t="s">
        <v>2691</v>
      </c>
    </row>
    <row r="1181" spans="1:18" x14ac:dyDescent="0.25">
      <c r="A1181" t="s">
        <v>872</v>
      </c>
      <c r="B1181" t="s">
        <v>81</v>
      </c>
      <c r="C1181" t="s">
        <v>1658</v>
      </c>
      <c r="D1181" s="53" t="s">
        <v>890</v>
      </c>
      <c r="E1181" t="s">
        <v>9</v>
      </c>
      <c r="F1181" t="s">
        <v>27</v>
      </c>
      <c r="G1181" t="s">
        <v>7</v>
      </c>
      <c r="H1181" t="s">
        <v>87</v>
      </c>
      <c r="I1181">
        <v>6</v>
      </c>
      <c r="J1181" t="s">
        <v>891</v>
      </c>
      <c r="K1181" t="s">
        <v>2421</v>
      </c>
      <c r="L1181" t="str">
        <f t="shared" si="51"/>
        <v>1530-21FLTPA G1SW0051</v>
      </c>
      <c r="M1181" t="s">
        <v>1241</v>
      </c>
      <c r="N1181">
        <v>28.038500000999999</v>
      </c>
      <c r="O1181">
        <v>-82.685000000000002</v>
      </c>
      <c r="P1181">
        <v>0</v>
      </c>
      <c r="Q1181" t="s">
        <v>2613</v>
      </c>
      <c r="R1181" t="s">
        <v>2691</v>
      </c>
    </row>
    <row r="1182" spans="1:18" x14ac:dyDescent="0.25">
      <c r="A1182" t="s">
        <v>872</v>
      </c>
      <c r="B1182" t="s">
        <v>81</v>
      </c>
      <c r="C1182" t="s">
        <v>1658</v>
      </c>
      <c r="D1182" s="53" t="s">
        <v>890</v>
      </c>
      <c r="E1182" t="s">
        <v>9</v>
      </c>
      <c r="F1182" t="s">
        <v>27</v>
      </c>
      <c r="G1182" t="s">
        <v>7</v>
      </c>
      <c r="H1182" t="s">
        <v>88</v>
      </c>
      <c r="I1182">
        <v>6</v>
      </c>
      <c r="J1182" t="s">
        <v>891</v>
      </c>
      <c r="K1182" t="s">
        <v>2421</v>
      </c>
      <c r="L1182" t="str">
        <f t="shared" si="51"/>
        <v>1530-21FLTPA G1SW0051</v>
      </c>
      <c r="M1182" t="s">
        <v>1241</v>
      </c>
      <c r="N1182">
        <v>28.038500000999999</v>
      </c>
      <c r="O1182">
        <v>-82.685000000000002</v>
      </c>
      <c r="P1182">
        <v>0</v>
      </c>
      <c r="Q1182" t="s">
        <v>2613</v>
      </c>
      <c r="R1182" t="s">
        <v>2691</v>
      </c>
    </row>
    <row r="1183" spans="1:18" x14ac:dyDescent="0.25">
      <c r="A1183" t="s">
        <v>872</v>
      </c>
      <c r="B1183" t="s">
        <v>81</v>
      </c>
      <c r="C1183" t="s">
        <v>1658</v>
      </c>
      <c r="D1183" s="53" t="s">
        <v>890</v>
      </c>
      <c r="E1183" t="s">
        <v>9</v>
      </c>
      <c r="F1183" t="s">
        <v>27</v>
      </c>
      <c r="G1183" t="s">
        <v>7</v>
      </c>
      <c r="H1183" t="s">
        <v>86</v>
      </c>
      <c r="I1183">
        <v>6</v>
      </c>
      <c r="J1183" t="s">
        <v>891</v>
      </c>
      <c r="K1183" t="s">
        <v>2421</v>
      </c>
      <c r="L1183" t="str">
        <f t="shared" si="51"/>
        <v>1530-21FLTPA G1SW0051</v>
      </c>
      <c r="M1183" t="s">
        <v>1241</v>
      </c>
      <c r="N1183">
        <v>28.038500000999999</v>
      </c>
      <c r="O1183">
        <v>-82.685000000000002</v>
      </c>
      <c r="P1183">
        <v>0</v>
      </c>
      <c r="Q1183" t="s">
        <v>2613</v>
      </c>
      <c r="R1183" t="s">
        <v>2691</v>
      </c>
    </row>
    <row r="1184" spans="1:18" x14ac:dyDescent="0.25">
      <c r="A1184" t="s">
        <v>872</v>
      </c>
      <c r="B1184" t="s">
        <v>81</v>
      </c>
      <c r="C1184" t="s">
        <v>1658</v>
      </c>
      <c r="D1184" s="53" t="s">
        <v>890</v>
      </c>
      <c r="E1184" t="s">
        <v>9</v>
      </c>
      <c r="F1184" t="s">
        <v>27</v>
      </c>
      <c r="G1184" t="s">
        <v>7</v>
      </c>
      <c r="H1184" t="s">
        <v>74</v>
      </c>
      <c r="I1184">
        <v>6</v>
      </c>
      <c r="J1184" t="s">
        <v>891</v>
      </c>
      <c r="K1184" t="s">
        <v>2421</v>
      </c>
      <c r="L1184" t="str">
        <f t="shared" si="47"/>
        <v>1530-21FLTPA G1SW0051</v>
      </c>
      <c r="M1184" t="s">
        <v>1241</v>
      </c>
      <c r="N1184">
        <v>28.038500000999999</v>
      </c>
      <c r="O1184">
        <v>-82.685000000000002</v>
      </c>
      <c r="P1184">
        <v>0</v>
      </c>
      <c r="Q1184" t="s">
        <v>2613</v>
      </c>
      <c r="R1184" t="s">
        <v>2691</v>
      </c>
    </row>
    <row r="1185" spans="1:18" x14ac:dyDescent="0.25">
      <c r="A1185" t="s">
        <v>872</v>
      </c>
      <c r="B1185" t="s">
        <v>81</v>
      </c>
      <c r="C1185" t="s">
        <v>1658</v>
      </c>
      <c r="D1185" s="53" t="s">
        <v>890</v>
      </c>
      <c r="E1185" t="s">
        <v>9</v>
      </c>
      <c r="F1185" t="s">
        <v>27</v>
      </c>
      <c r="G1185" t="s">
        <v>7</v>
      </c>
      <c r="H1185" t="s">
        <v>97</v>
      </c>
      <c r="I1185">
        <v>6</v>
      </c>
      <c r="J1185" t="s">
        <v>891</v>
      </c>
      <c r="K1185" t="s">
        <v>2421</v>
      </c>
      <c r="L1185" t="str">
        <f t="shared" si="47"/>
        <v>1530-21FLTPA G1SW0051</v>
      </c>
      <c r="M1185" t="s">
        <v>1241</v>
      </c>
      <c r="N1185">
        <v>28.038500000999999</v>
      </c>
      <c r="O1185">
        <v>-82.685000000000002</v>
      </c>
      <c r="P1185">
        <v>0</v>
      </c>
      <c r="Q1185" t="s">
        <v>2613</v>
      </c>
      <c r="R1185" t="s">
        <v>2691</v>
      </c>
    </row>
    <row r="1186" spans="1:18" x14ac:dyDescent="0.25">
      <c r="A1186" t="s">
        <v>872</v>
      </c>
      <c r="B1186" t="s">
        <v>81</v>
      </c>
      <c r="C1186" t="s">
        <v>1659</v>
      </c>
      <c r="D1186" s="53" t="s">
        <v>892</v>
      </c>
      <c r="E1186" t="s">
        <v>9</v>
      </c>
      <c r="F1186" t="s">
        <v>27</v>
      </c>
      <c r="G1186" t="s">
        <v>7</v>
      </c>
      <c r="H1186" t="s">
        <v>74</v>
      </c>
      <c r="I1186">
        <v>6</v>
      </c>
      <c r="J1186" t="s">
        <v>893</v>
      </c>
      <c r="K1186" t="s">
        <v>2422</v>
      </c>
      <c r="L1186" t="str">
        <f t="shared" si="47"/>
        <v>1575-21FLTPA G1SW0055</v>
      </c>
      <c r="M1186" t="s">
        <v>1241</v>
      </c>
      <c r="N1186">
        <v>27.994055500999998</v>
      </c>
      <c r="O1186">
        <v>-82.688028000000003</v>
      </c>
      <c r="P1186">
        <v>0</v>
      </c>
      <c r="Q1186" t="s">
        <v>2614</v>
      </c>
      <c r="R1186" t="s">
        <v>2691</v>
      </c>
    </row>
    <row r="1187" spans="1:18" x14ac:dyDescent="0.25">
      <c r="A1187" t="s">
        <v>872</v>
      </c>
      <c r="B1187" t="s">
        <v>81</v>
      </c>
      <c r="C1187" t="s">
        <v>1659</v>
      </c>
      <c r="D1187" s="53" t="s">
        <v>892</v>
      </c>
      <c r="E1187" t="s">
        <v>9</v>
      </c>
      <c r="F1187" t="s">
        <v>27</v>
      </c>
      <c r="G1187" t="s">
        <v>7</v>
      </c>
      <c r="H1187" t="s">
        <v>91</v>
      </c>
      <c r="I1187">
        <v>6</v>
      </c>
      <c r="J1187" t="s">
        <v>893</v>
      </c>
      <c r="K1187" t="s">
        <v>2422</v>
      </c>
      <c r="L1187" t="str">
        <f t="shared" si="47"/>
        <v>1575-21FLTPA G1SW0055</v>
      </c>
      <c r="M1187" t="s">
        <v>1241</v>
      </c>
      <c r="N1187">
        <v>27.994055500999998</v>
      </c>
      <c r="O1187">
        <v>-82.688028000000003</v>
      </c>
      <c r="P1187">
        <v>0</v>
      </c>
      <c r="Q1187" t="s">
        <v>2614</v>
      </c>
      <c r="R1187" t="s">
        <v>2691</v>
      </c>
    </row>
    <row r="1188" spans="1:18" x14ac:dyDescent="0.25">
      <c r="A1188" t="s">
        <v>872</v>
      </c>
      <c r="B1188" t="s">
        <v>81</v>
      </c>
      <c r="C1188" t="s">
        <v>1659</v>
      </c>
      <c r="D1188" s="53" t="s">
        <v>892</v>
      </c>
      <c r="E1188" t="s">
        <v>9</v>
      </c>
      <c r="F1188" t="s">
        <v>27</v>
      </c>
      <c r="G1188" t="s">
        <v>7</v>
      </c>
      <c r="H1188" t="s">
        <v>92</v>
      </c>
      <c r="I1188">
        <v>6</v>
      </c>
      <c r="J1188" t="s">
        <v>893</v>
      </c>
      <c r="K1188" t="s">
        <v>2422</v>
      </c>
      <c r="L1188" t="str">
        <f t="shared" si="47"/>
        <v>1575-21FLTPA G1SW0055</v>
      </c>
      <c r="M1188" t="s">
        <v>1241</v>
      </c>
      <c r="N1188">
        <v>27.994055500999998</v>
      </c>
      <c r="O1188">
        <v>-82.688028000000003</v>
      </c>
      <c r="P1188">
        <v>0</v>
      </c>
      <c r="Q1188" t="s">
        <v>2614</v>
      </c>
      <c r="R1188" t="s">
        <v>2691</v>
      </c>
    </row>
    <row r="1189" spans="1:18" x14ac:dyDescent="0.25">
      <c r="A1189" t="s">
        <v>872</v>
      </c>
      <c r="B1189" t="s">
        <v>81</v>
      </c>
      <c r="C1189" t="s">
        <v>1659</v>
      </c>
      <c r="D1189" s="53" t="s">
        <v>892</v>
      </c>
      <c r="E1189" t="s">
        <v>9</v>
      </c>
      <c r="F1189" t="s">
        <v>27</v>
      </c>
      <c r="G1189" t="s">
        <v>7</v>
      </c>
      <c r="H1189" t="s">
        <v>86</v>
      </c>
      <c r="I1189">
        <v>6</v>
      </c>
      <c r="J1189" t="s">
        <v>893</v>
      </c>
      <c r="K1189" t="s">
        <v>2422</v>
      </c>
      <c r="L1189" t="str">
        <f t="shared" si="47"/>
        <v>1575-21FLTPA G1SW0055</v>
      </c>
      <c r="M1189" t="s">
        <v>1241</v>
      </c>
      <c r="N1189">
        <v>27.994055500999998</v>
      </c>
      <c r="O1189">
        <v>-82.688028000000003</v>
      </c>
      <c r="P1189">
        <v>0</v>
      </c>
      <c r="Q1189" t="s">
        <v>2614</v>
      </c>
      <c r="R1189" t="s">
        <v>2691</v>
      </c>
    </row>
    <row r="1190" spans="1:18" x14ac:dyDescent="0.25">
      <c r="A1190" t="s">
        <v>872</v>
      </c>
      <c r="B1190" t="s">
        <v>81</v>
      </c>
      <c r="C1190" t="s">
        <v>1659</v>
      </c>
      <c r="D1190" s="53" t="s">
        <v>892</v>
      </c>
      <c r="E1190" t="s">
        <v>9</v>
      </c>
      <c r="F1190" t="s">
        <v>27</v>
      </c>
      <c r="G1190" t="s">
        <v>7</v>
      </c>
      <c r="H1190" t="s">
        <v>87</v>
      </c>
      <c r="I1190">
        <v>6</v>
      </c>
      <c r="J1190" t="s">
        <v>893</v>
      </c>
      <c r="K1190" t="s">
        <v>2422</v>
      </c>
      <c r="L1190" t="str">
        <f t="shared" si="47"/>
        <v>1575-21FLTPA G1SW0055</v>
      </c>
      <c r="M1190" t="s">
        <v>1241</v>
      </c>
      <c r="N1190">
        <v>27.994055500999998</v>
      </c>
      <c r="O1190">
        <v>-82.688028000000003</v>
      </c>
      <c r="P1190">
        <v>0</v>
      </c>
      <c r="Q1190" t="s">
        <v>2614</v>
      </c>
      <c r="R1190" t="s">
        <v>2691</v>
      </c>
    </row>
    <row r="1191" spans="1:18" x14ac:dyDescent="0.25">
      <c r="A1191" t="s">
        <v>872</v>
      </c>
      <c r="B1191" t="s">
        <v>81</v>
      </c>
      <c r="C1191" t="s">
        <v>1659</v>
      </c>
      <c r="D1191" s="53" t="s">
        <v>892</v>
      </c>
      <c r="E1191" t="s">
        <v>9</v>
      </c>
      <c r="F1191" t="s">
        <v>27</v>
      </c>
      <c r="G1191" t="s">
        <v>7</v>
      </c>
      <c r="H1191" t="s">
        <v>88</v>
      </c>
      <c r="I1191">
        <v>6</v>
      </c>
      <c r="J1191" t="s">
        <v>893</v>
      </c>
      <c r="K1191" t="s">
        <v>2422</v>
      </c>
      <c r="L1191" t="str">
        <f t="shared" si="47"/>
        <v>1575-21FLTPA G1SW0055</v>
      </c>
      <c r="M1191" t="s">
        <v>1241</v>
      </c>
      <c r="N1191">
        <v>27.994055500999998</v>
      </c>
      <c r="O1191">
        <v>-82.688028000000003</v>
      </c>
      <c r="P1191">
        <v>0</v>
      </c>
      <c r="Q1191" t="s">
        <v>2614</v>
      </c>
      <c r="R1191" t="s">
        <v>2691</v>
      </c>
    </row>
    <row r="1192" spans="1:18" x14ac:dyDescent="0.25">
      <c r="A1192" t="s">
        <v>872</v>
      </c>
      <c r="B1192" t="s">
        <v>81</v>
      </c>
      <c r="C1192" t="s">
        <v>1660</v>
      </c>
      <c r="D1192" s="53" t="s">
        <v>895</v>
      </c>
      <c r="E1192" t="s">
        <v>9</v>
      </c>
      <c r="F1192" t="s">
        <v>27</v>
      </c>
      <c r="G1192" t="s">
        <v>7</v>
      </c>
      <c r="H1192" t="s">
        <v>74</v>
      </c>
      <c r="I1192">
        <v>6</v>
      </c>
      <c r="J1192" t="s">
        <v>896</v>
      </c>
      <c r="K1192" t="s">
        <v>2423</v>
      </c>
      <c r="L1192" t="str">
        <f t="shared" si="47"/>
        <v>1633-21FLTPA G5SW0130</v>
      </c>
      <c r="M1192" t="s">
        <v>1241</v>
      </c>
      <c r="N1192">
        <v>27.906472201</v>
      </c>
      <c r="O1192">
        <v>-82.817222000000001</v>
      </c>
      <c r="P1192">
        <v>0</v>
      </c>
      <c r="Q1192" t="s">
        <v>2614</v>
      </c>
      <c r="R1192" t="s">
        <v>2688</v>
      </c>
    </row>
    <row r="1193" spans="1:18" x14ac:dyDescent="0.25">
      <c r="A1193" t="s">
        <v>872</v>
      </c>
      <c r="B1193" t="s">
        <v>81</v>
      </c>
      <c r="C1193" t="s">
        <v>1661</v>
      </c>
      <c r="D1193" s="53" t="s">
        <v>913</v>
      </c>
      <c r="E1193" t="s">
        <v>9</v>
      </c>
      <c r="F1193" t="s">
        <v>27</v>
      </c>
      <c r="G1193" t="s">
        <v>7</v>
      </c>
      <c r="H1193" t="s">
        <v>74</v>
      </c>
      <c r="I1193">
        <v>6</v>
      </c>
      <c r="J1193" t="s">
        <v>914</v>
      </c>
      <c r="K1193" t="s">
        <v>2424</v>
      </c>
      <c r="L1193" t="str">
        <f t="shared" si="47"/>
        <v>1541A-21FLTPA G1SW0131</v>
      </c>
      <c r="M1193" t="s">
        <v>1241</v>
      </c>
      <c r="N1193">
        <v>28.037961977999998</v>
      </c>
      <c r="O1193">
        <v>-82.697120999999996</v>
      </c>
      <c r="P1193">
        <v>0</v>
      </c>
      <c r="Q1193" t="s">
        <v>2614</v>
      </c>
      <c r="R1193" t="s">
        <v>2691</v>
      </c>
    </row>
    <row r="1194" spans="1:18" x14ac:dyDescent="0.25">
      <c r="A1194" t="s">
        <v>872</v>
      </c>
      <c r="B1194" t="s">
        <v>81</v>
      </c>
      <c r="C1194" t="s">
        <v>1661</v>
      </c>
      <c r="D1194" s="53" t="s">
        <v>913</v>
      </c>
      <c r="E1194" t="s">
        <v>9</v>
      </c>
      <c r="F1194" t="s">
        <v>27</v>
      </c>
      <c r="G1194" t="s">
        <v>7</v>
      </c>
      <c r="H1194" t="s">
        <v>85</v>
      </c>
      <c r="I1194">
        <v>6</v>
      </c>
      <c r="J1194" t="s">
        <v>914</v>
      </c>
      <c r="K1194" t="s">
        <v>2424</v>
      </c>
      <c r="L1194" t="str">
        <f t="shared" si="47"/>
        <v>1541A-21FLTPA G1SW0131</v>
      </c>
      <c r="M1194" t="s">
        <v>1241</v>
      </c>
      <c r="N1194">
        <v>28.037961977999998</v>
      </c>
      <c r="O1194">
        <v>-82.697120999999996</v>
      </c>
      <c r="P1194">
        <v>0</v>
      </c>
      <c r="Q1194" t="s">
        <v>2614</v>
      </c>
      <c r="R1194" t="s">
        <v>2691</v>
      </c>
    </row>
    <row r="1195" spans="1:18" x14ac:dyDescent="0.25">
      <c r="A1195" t="s">
        <v>872</v>
      </c>
      <c r="B1195" t="s">
        <v>81</v>
      </c>
      <c r="C1195" t="s">
        <v>1662</v>
      </c>
      <c r="D1195" s="53" t="s">
        <v>917</v>
      </c>
      <c r="E1195" t="s">
        <v>9</v>
      </c>
      <c r="F1195" t="s">
        <v>27</v>
      </c>
      <c r="G1195" t="s">
        <v>7</v>
      </c>
      <c r="H1195" t="s">
        <v>74</v>
      </c>
      <c r="I1195">
        <v>6</v>
      </c>
      <c r="J1195" t="s">
        <v>918</v>
      </c>
      <c r="K1195" t="s">
        <v>2425</v>
      </c>
      <c r="L1195" t="str">
        <f t="shared" si="47"/>
        <v>1668E-21FLTPA G5SW0170</v>
      </c>
      <c r="M1195" t="s">
        <v>1241</v>
      </c>
      <c r="N1195">
        <v>27.821210001000001</v>
      </c>
      <c r="O1195">
        <v>-82.742159999999998</v>
      </c>
      <c r="P1195">
        <v>0</v>
      </c>
      <c r="Q1195" t="s">
        <v>2613</v>
      </c>
      <c r="R1195" t="s">
        <v>2688</v>
      </c>
    </row>
    <row r="1196" spans="1:18" x14ac:dyDescent="0.25">
      <c r="A1196" t="s">
        <v>872</v>
      </c>
      <c r="B1196" t="s">
        <v>81</v>
      </c>
      <c r="C1196" t="s">
        <v>1662</v>
      </c>
      <c r="D1196" s="53" t="s">
        <v>917</v>
      </c>
      <c r="E1196" t="s">
        <v>9</v>
      </c>
      <c r="F1196" t="s">
        <v>27</v>
      </c>
      <c r="G1196" t="s">
        <v>7</v>
      </c>
      <c r="H1196" t="s">
        <v>85</v>
      </c>
      <c r="I1196">
        <v>6</v>
      </c>
      <c r="J1196" t="s">
        <v>918</v>
      </c>
      <c r="K1196" t="s">
        <v>2425</v>
      </c>
      <c r="L1196" t="str">
        <f t="shared" si="47"/>
        <v>1668E-21FLTPA G5SW0170</v>
      </c>
      <c r="M1196" t="s">
        <v>1241</v>
      </c>
      <c r="N1196">
        <v>27.821210001000001</v>
      </c>
      <c r="O1196">
        <v>-82.742159999999998</v>
      </c>
      <c r="P1196">
        <v>1</v>
      </c>
      <c r="Q1196" t="s">
        <v>2613</v>
      </c>
      <c r="R1196" t="s">
        <v>2688</v>
      </c>
    </row>
    <row r="1197" spans="1:18" x14ac:dyDescent="0.25">
      <c r="A1197" t="s">
        <v>872</v>
      </c>
      <c r="B1197" t="s">
        <v>2686</v>
      </c>
      <c r="C1197" t="s">
        <v>1663</v>
      </c>
      <c r="D1197" s="53" t="s">
        <v>909</v>
      </c>
      <c r="E1197" t="s">
        <v>9</v>
      </c>
      <c r="F1197" t="s">
        <v>27</v>
      </c>
      <c r="G1197" t="s">
        <v>7</v>
      </c>
      <c r="H1197" t="s">
        <v>153</v>
      </c>
      <c r="I1197">
        <v>6</v>
      </c>
      <c r="J1197" t="s">
        <v>910</v>
      </c>
      <c r="K1197" t="s">
        <v>2426</v>
      </c>
      <c r="L1197" t="str">
        <f t="shared" si="47"/>
        <v>1953-21FLTPA G3SW0108</v>
      </c>
      <c r="M1197" t="s">
        <v>1232</v>
      </c>
      <c r="N1197">
        <v>27.326099987999999</v>
      </c>
      <c r="O1197">
        <v>-82.539400000000001</v>
      </c>
      <c r="P1197">
        <v>1</v>
      </c>
      <c r="Q1197" t="s">
        <v>2613</v>
      </c>
      <c r="R1197" t="s">
        <v>2689</v>
      </c>
    </row>
    <row r="1198" spans="1:18" x14ac:dyDescent="0.25">
      <c r="A1198" t="s">
        <v>872</v>
      </c>
      <c r="B1198" t="s">
        <v>718</v>
      </c>
      <c r="C1198" t="s">
        <v>1663</v>
      </c>
      <c r="D1198" s="53" t="s">
        <v>909</v>
      </c>
      <c r="E1198" t="s">
        <v>9</v>
      </c>
      <c r="F1198" t="s">
        <v>27</v>
      </c>
      <c r="G1198" t="s">
        <v>7</v>
      </c>
      <c r="H1198" t="s">
        <v>74</v>
      </c>
      <c r="I1198">
        <v>6</v>
      </c>
      <c r="J1198" t="s">
        <v>910</v>
      </c>
      <c r="K1198" t="s">
        <v>2426</v>
      </c>
      <c r="L1198" t="str">
        <f t="shared" si="47"/>
        <v>1953-21FLTPA G3SW0108</v>
      </c>
      <c r="M1198" t="s">
        <v>1232</v>
      </c>
      <c r="N1198">
        <v>27.326099987999999</v>
      </c>
      <c r="O1198">
        <v>-82.539400000000001</v>
      </c>
      <c r="P1198">
        <v>0</v>
      </c>
      <c r="Q1198" t="s">
        <v>2613</v>
      </c>
      <c r="R1198" t="s">
        <v>2689</v>
      </c>
    </row>
    <row r="1199" spans="1:18" x14ac:dyDescent="0.25">
      <c r="A1199" t="s">
        <v>872</v>
      </c>
      <c r="B1199" t="s">
        <v>718</v>
      </c>
      <c r="C1199" t="s">
        <v>1663</v>
      </c>
      <c r="D1199" s="53" t="s">
        <v>909</v>
      </c>
      <c r="E1199" t="s">
        <v>9</v>
      </c>
      <c r="F1199" t="s">
        <v>27</v>
      </c>
      <c r="G1199" t="s">
        <v>7</v>
      </c>
      <c r="H1199" t="s">
        <v>85</v>
      </c>
      <c r="I1199">
        <v>6</v>
      </c>
      <c r="J1199" t="s">
        <v>910</v>
      </c>
      <c r="K1199" t="s">
        <v>2426</v>
      </c>
      <c r="L1199" t="str">
        <f t="shared" si="47"/>
        <v>1953-21FLTPA G3SW0108</v>
      </c>
      <c r="M1199" t="s">
        <v>1232</v>
      </c>
      <c r="N1199">
        <v>27.326099987999999</v>
      </c>
      <c r="O1199">
        <v>-82.539400000000001</v>
      </c>
      <c r="P1199">
        <v>1</v>
      </c>
      <c r="Q1199" t="s">
        <v>2613</v>
      </c>
      <c r="R1199" t="s">
        <v>2689</v>
      </c>
    </row>
    <row r="1200" spans="1:18" x14ac:dyDescent="0.25">
      <c r="A1200" t="s">
        <v>872</v>
      </c>
      <c r="B1200" t="s">
        <v>718</v>
      </c>
      <c r="C1200" t="s">
        <v>1663</v>
      </c>
      <c r="D1200" s="53" t="s">
        <v>909</v>
      </c>
      <c r="E1200" t="s">
        <v>9</v>
      </c>
      <c r="F1200" t="s">
        <v>27</v>
      </c>
      <c r="G1200" t="s">
        <v>7</v>
      </c>
      <c r="H1200" t="s">
        <v>92</v>
      </c>
      <c r="I1200">
        <v>6</v>
      </c>
      <c r="J1200" t="s">
        <v>910</v>
      </c>
      <c r="K1200" t="s">
        <v>2426</v>
      </c>
      <c r="L1200" t="str">
        <f t="shared" si="47"/>
        <v>1953-21FLTPA G3SW0108</v>
      </c>
      <c r="M1200" t="s">
        <v>1232</v>
      </c>
      <c r="N1200">
        <v>27.326099987999999</v>
      </c>
      <c r="O1200">
        <v>-82.539400000000001</v>
      </c>
      <c r="P1200">
        <v>0</v>
      </c>
      <c r="Q1200" t="s">
        <v>2613</v>
      </c>
      <c r="R1200" t="s">
        <v>2689</v>
      </c>
    </row>
    <row r="1201" spans="1:18" x14ac:dyDescent="0.25">
      <c r="A1201" t="s">
        <v>717</v>
      </c>
      <c r="B1201" t="s">
        <v>718</v>
      </c>
      <c r="C1201" t="s">
        <v>1664</v>
      </c>
      <c r="D1201" s="53" t="s">
        <v>927</v>
      </c>
      <c r="E1201" t="s">
        <v>9</v>
      </c>
      <c r="F1201" t="s">
        <v>27</v>
      </c>
      <c r="G1201" t="s">
        <v>7</v>
      </c>
      <c r="H1201" t="s">
        <v>74</v>
      </c>
      <c r="I1201">
        <v>6</v>
      </c>
      <c r="J1201" t="s">
        <v>928</v>
      </c>
      <c r="K1201" t="s">
        <v>2427</v>
      </c>
      <c r="L1201" t="str">
        <f t="shared" si="47"/>
        <v>1991G-21FLGW  3499</v>
      </c>
      <c r="M1201" t="s">
        <v>1232</v>
      </c>
      <c r="N1201">
        <v>27.100568783</v>
      </c>
      <c r="O1201">
        <v>-82.333134252999997</v>
      </c>
      <c r="P1201">
        <v>0</v>
      </c>
      <c r="Q1201" t="s">
        <v>2614</v>
      </c>
      <c r="R1201" t="s">
        <v>2689</v>
      </c>
    </row>
    <row r="1202" spans="1:18" x14ac:dyDescent="0.25">
      <c r="A1202" t="s">
        <v>717</v>
      </c>
      <c r="B1202" t="s">
        <v>718</v>
      </c>
      <c r="C1202" t="s">
        <v>1664</v>
      </c>
      <c r="D1202" s="53" t="s">
        <v>927</v>
      </c>
      <c r="E1202" t="s">
        <v>9</v>
      </c>
      <c r="F1202" t="s">
        <v>27</v>
      </c>
      <c r="G1202" t="s">
        <v>7</v>
      </c>
      <c r="H1202" t="s">
        <v>91</v>
      </c>
      <c r="I1202">
        <v>6</v>
      </c>
      <c r="J1202" t="s">
        <v>928</v>
      </c>
      <c r="K1202" t="s">
        <v>2427</v>
      </c>
      <c r="L1202" t="str">
        <f t="shared" si="47"/>
        <v>1991G-21FLGW  3499</v>
      </c>
      <c r="M1202" t="s">
        <v>1232</v>
      </c>
      <c r="N1202">
        <v>27.100568783</v>
      </c>
      <c r="O1202">
        <v>-82.333134252999997</v>
      </c>
      <c r="P1202">
        <v>0</v>
      </c>
      <c r="Q1202" t="s">
        <v>2614</v>
      </c>
      <c r="R1202" t="s">
        <v>2689</v>
      </c>
    </row>
    <row r="1203" spans="1:18" x14ac:dyDescent="0.25">
      <c r="A1203" t="s">
        <v>717</v>
      </c>
      <c r="B1203" t="s">
        <v>718</v>
      </c>
      <c r="C1203" t="s">
        <v>1664</v>
      </c>
      <c r="D1203" s="53" t="s">
        <v>927</v>
      </c>
      <c r="E1203" t="s">
        <v>9</v>
      </c>
      <c r="F1203" t="s">
        <v>27</v>
      </c>
      <c r="G1203" t="s">
        <v>7</v>
      </c>
      <c r="H1203" t="s">
        <v>92</v>
      </c>
      <c r="I1203">
        <v>6</v>
      </c>
      <c r="J1203" t="s">
        <v>928</v>
      </c>
      <c r="K1203" t="s">
        <v>2427</v>
      </c>
      <c r="L1203" t="str">
        <f t="shared" si="47"/>
        <v>1991G-21FLGW  3499</v>
      </c>
      <c r="M1203" t="s">
        <v>1232</v>
      </c>
      <c r="N1203">
        <v>27.100568783</v>
      </c>
      <c r="O1203">
        <v>-82.333134252999997</v>
      </c>
      <c r="P1203">
        <v>0</v>
      </c>
      <c r="Q1203" t="s">
        <v>2614</v>
      </c>
      <c r="R1203" t="s">
        <v>2689</v>
      </c>
    </row>
    <row r="1204" spans="1:18" x14ac:dyDescent="0.25">
      <c r="A1204" t="s">
        <v>872</v>
      </c>
      <c r="B1204" t="s">
        <v>81</v>
      </c>
      <c r="C1204" t="s">
        <v>1665</v>
      </c>
      <c r="D1204" s="53" t="s">
        <v>931</v>
      </c>
      <c r="E1204" t="s">
        <v>9</v>
      </c>
      <c r="F1204" t="s">
        <v>107</v>
      </c>
      <c r="G1204" t="s">
        <v>11</v>
      </c>
      <c r="H1204" t="s">
        <v>85</v>
      </c>
      <c r="I1204">
        <v>6</v>
      </c>
      <c r="J1204" t="s">
        <v>932</v>
      </c>
      <c r="K1204" t="s">
        <v>2428</v>
      </c>
      <c r="L1204" t="str">
        <f t="shared" si="47"/>
        <v>1329H-21FLTPA G4SW0124</v>
      </c>
      <c r="M1204" t="s">
        <v>1244</v>
      </c>
      <c r="N1204">
        <v>28.629230001</v>
      </c>
      <c r="O1204">
        <v>-82.365949999999998</v>
      </c>
      <c r="P1204">
        <v>0</v>
      </c>
      <c r="Q1204" t="s">
        <v>2613</v>
      </c>
      <c r="R1204" t="s">
        <v>2690</v>
      </c>
    </row>
    <row r="1205" spans="1:18" x14ac:dyDescent="0.25">
      <c r="A1205" t="s">
        <v>872</v>
      </c>
      <c r="B1205" t="s">
        <v>81</v>
      </c>
      <c r="C1205" t="s">
        <v>1666</v>
      </c>
      <c r="D1205" s="53" t="s">
        <v>933</v>
      </c>
      <c r="E1205" t="s">
        <v>9</v>
      </c>
      <c r="F1205" t="s">
        <v>107</v>
      </c>
      <c r="G1205" t="s">
        <v>11</v>
      </c>
      <c r="H1205" t="s">
        <v>85</v>
      </c>
      <c r="I1205">
        <v>6</v>
      </c>
      <c r="J1205" t="s">
        <v>934</v>
      </c>
      <c r="K1205" t="s">
        <v>2429</v>
      </c>
      <c r="L1205" t="str">
        <f t="shared" si="47"/>
        <v>1329M-21FLTPA G4SW0025</v>
      </c>
      <c r="M1205" t="s">
        <v>1244</v>
      </c>
      <c r="N1205">
        <v>28.525046001</v>
      </c>
      <c r="O1205">
        <v>-82.361099999999993</v>
      </c>
      <c r="P1205">
        <v>0</v>
      </c>
      <c r="Q1205" t="s">
        <v>2613</v>
      </c>
      <c r="R1205" t="s">
        <v>2690</v>
      </c>
    </row>
    <row r="1206" spans="1:18" x14ac:dyDescent="0.25">
      <c r="A1206" t="s">
        <v>872</v>
      </c>
      <c r="B1206" t="s">
        <v>81</v>
      </c>
      <c r="C1206" t="s">
        <v>1667</v>
      </c>
      <c r="D1206" s="53" t="s">
        <v>935</v>
      </c>
      <c r="E1206" t="s">
        <v>9</v>
      </c>
      <c r="F1206" t="s">
        <v>107</v>
      </c>
      <c r="G1206" t="s">
        <v>11</v>
      </c>
      <c r="H1206" t="s">
        <v>85</v>
      </c>
      <c r="I1206">
        <v>6</v>
      </c>
      <c r="J1206" t="s">
        <v>936</v>
      </c>
      <c r="K1206" t="s">
        <v>2430</v>
      </c>
      <c r="L1206" t="str">
        <f t="shared" si="47"/>
        <v>1329N-21FLTPA G4SW0114</v>
      </c>
      <c r="M1206" t="s">
        <v>1244</v>
      </c>
      <c r="N1206">
        <v>28.465519988</v>
      </c>
      <c r="O1206">
        <v>-82.364410000000007</v>
      </c>
      <c r="P1206">
        <v>0</v>
      </c>
      <c r="Q1206" t="s">
        <v>2613</v>
      </c>
      <c r="R1206" t="s">
        <v>2690</v>
      </c>
    </row>
    <row r="1207" spans="1:18" x14ac:dyDescent="0.25">
      <c r="A1207" t="s">
        <v>872</v>
      </c>
      <c r="B1207" t="s">
        <v>81</v>
      </c>
      <c r="C1207" t="s">
        <v>1668</v>
      </c>
      <c r="D1207" s="53" t="s">
        <v>939</v>
      </c>
      <c r="E1207" t="s">
        <v>9</v>
      </c>
      <c r="F1207" t="s">
        <v>107</v>
      </c>
      <c r="G1207" t="s">
        <v>11</v>
      </c>
      <c r="H1207" t="s">
        <v>85</v>
      </c>
      <c r="I1207">
        <v>6</v>
      </c>
      <c r="J1207" t="s">
        <v>940</v>
      </c>
      <c r="K1207" t="s">
        <v>2431</v>
      </c>
      <c r="L1207" t="str">
        <f t="shared" si="47"/>
        <v>1329Y-21FLTPA G4SW0103</v>
      </c>
      <c r="M1207" t="s">
        <v>1244</v>
      </c>
      <c r="N1207">
        <v>28.478900001</v>
      </c>
      <c r="O1207">
        <v>-82.312399999999997</v>
      </c>
      <c r="P1207">
        <v>0</v>
      </c>
      <c r="Q1207" t="s">
        <v>2613</v>
      </c>
      <c r="R1207" t="s">
        <v>2690</v>
      </c>
    </row>
    <row r="1208" spans="1:18" x14ac:dyDescent="0.25">
      <c r="A1208" t="s">
        <v>872</v>
      </c>
      <c r="B1208" t="s">
        <v>81</v>
      </c>
      <c r="C1208" t="s">
        <v>1669</v>
      </c>
      <c r="D1208" s="53" t="s">
        <v>947</v>
      </c>
      <c r="E1208" t="s">
        <v>9</v>
      </c>
      <c r="F1208" t="s">
        <v>107</v>
      </c>
      <c r="G1208" t="s">
        <v>11</v>
      </c>
      <c r="H1208" t="s">
        <v>85</v>
      </c>
      <c r="I1208">
        <v>6</v>
      </c>
      <c r="J1208" t="s">
        <v>948</v>
      </c>
      <c r="K1208" t="s">
        <v>2432</v>
      </c>
      <c r="L1208" t="str">
        <f t="shared" si="47"/>
        <v>1474A-21FLTPA G1SW0020</v>
      </c>
      <c r="M1208" t="s">
        <v>1243</v>
      </c>
      <c r="N1208">
        <v>28.163000001</v>
      </c>
      <c r="O1208">
        <v>-82.591300000000004</v>
      </c>
      <c r="P1208">
        <v>0</v>
      </c>
      <c r="Q1208" t="s">
        <v>2614</v>
      </c>
      <c r="R1208" t="s">
        <v>2691</v>
      </c>
    </row>
    <row r="1209" spans="1:18" x14ac:dyDescent="0.25">
      <c r="A1209" t="s">
        <v>872</v>
      </c>
      <c r="B1209" t="s">
        <v>81</v>
      </c>
      <c r="C1209" t="s">
        <v>1670</v>
      </c>
      <c r="D1209" s="53" t="s">
        <v>951</v>
      </c>
      <c r="E1209" t="s">
        <v>9</v>
      </c>
      <c r="F1209" t="s">
        <v>107</v>
      </c>
      <c r="G1209" t="s">
        <v>11</v>
      </c>
      <c r="H1209" t="s">
        <v>85</v>
      </c>
      <c r="I1209">
        <v>6</v>
      </c>
      <c r="J1209" t="s">
        <v>952</v>
      </c>
      <c r="K1209" t="s">
        <v>2433</v>
      </c>
      <c r="L1209" t="str">
        <f t="shared" si="47"/>
        <v>1493D-21FLTPA G1SW0071</v>
      </c>
      <c r="M1209" t="s">
        <v>1243</v>
      </c>
      <c r="N1209">
        <v>28.099160001000001</v>
      </c>
      <c r="O1209">
        <v>-82.602739999999997</v>
      </c>
      <c r="P1209">
        <v>0</v>
      </c>
      <c r="Q1209" t="s">
        <v>2614</v>
      </c>
      <c r="R1209" t="s">
        <v>2691</v>
      </c>
    </row>
    <row r="1210" spans="1:18" x14ac:dyDescent="0.25">
      <c r="A1210" t="s">
        <v>872</v>
      </c>
      <c r="B1210" t="s">
        <v>81</v>
      </c>
      <c r="C1210" t="s">
        <v>1671</v>
      </c>
      <c r="D1210" s="53" t="s">
        <v>959</v>
      </c>
      <c r="E1210" t="s">
        <v>9</v>
      </c>
      <c r="F1210" t="s">
        <v>107</v>
      </c>
      <c r="G1210" t="s">
        <v>11</v>
      </c>
      <c r="H1210" t="s">
        <v>85</v>
      </c>
      <c r="I1210">
        <v>6</v>
      </c>
      <c r="J1210" t="s">
        <v>960</v>
      </c>
      <c r="K1210" t="s">
        <v>2434</v>
      </c>
      <c r="L1210" t="str">
        <f t="shared" si="47"/>
        <v>1516F-21FLTPA G1SW0104</v>
      </c>
      <c r="M1210" t="s">
        <v>1243</v>
      </c>
      <c r="N1210">
        <v>28.039170000999999</v>
      </c>
      <c r="O1210">
        <v>-82.495580000000004</v>
      </c>
      <c r="P1210">
        <v>0</v>
      </c>
      <c r="Q1210" t="s">
        <v>2613</v>
      </c>
      <c r="R1210" t="s">
        <v>2691</v>
      </c>
    </row>
    <row r="1211" spans="1:18" x14ac:dyDescent="0.25">
      <c r="A1211" t="s">
        <v>872</v>
      </c>
      <c r="B1211" t="s">
        <v>81</v>
      </c>
      <c r="C1211" t="s">
        <v>1672</v>
      </c>
      <c r="D1211" s="53" t="s">
        <v>963</v>
      </c>
      <c r="E1211" t="s">
        <v>9</v>
      </c>
      <c r="F1211" t="s">
        <v>107</v>
      </c>
      <c r="G1211" t="s">
        <v>11</v>
      </c>
      <c r="H1211" t="s">
        <v>85</v>
      </c>
      <c r="I1211">
        <v>6</v>
      </c>
      <c r="J1211" t="s">
        <v>964</v>
      </c>
      <c r="K1211" t="s">
        <v>2435</v>
      </c>
      <c r="L1211" t="str">
        <f t="shared" si="47"/>
        <v>1561B-21FLTPA 24040170</v>
      </c>
      <c r="M1211" t="s">
        <v>1243</v>
      </c>
      <c r="N1211">
        <v>27.989916699999998</v>
      </c>
      <c r="O1211">
        <v>-82.148888900000003</v>
      </c>
      <c r="P1211">
        <v>0</v>
      </c>
      <c r="Q1211" t="s">
        <v>2614</v>
      </c>
      <c r="R1211" t="s">
        <v>2692</v>
      </c>
    </row>
    <row r="1212" spans="1:18" x14ac:dyDescent="0.25">
      <c r="A1212" t="s">
        <v>872</v>
      </c>
      <c r="B1212" t="s">
        <v>81</v>
      </c>
      <c r="C1212" t="s">
        <v>1673</v>
      </c>
      <c r="D1212" s="53" t="s">
        <v>965</v>
      </c>
      <c r="E1212" t="s">
        <v>9</v>
      </c>
      <c r="F1212" t="s">
        <v>107</v>
      </c>
      <c r="G1212" t="s">
        <v>11</v>
      </c>
      <c r="H1212" t="s">
        <v>85</v>
      </c>
      <c r="I1212">
        <v>6</v>
      </c>
      <c r="J1212" t="s">
        <v>966</v>
      </c>
      <c r="K1212" t="s">
        <v>2436</v>
      </c>
      <c r="L1212" t="str">
        <f t="shared" si="47"/>
        <v>1576A-21FLTPA G1SW0034</v>
      </c>
      <c r="M1212" t="s">
        <v>1243</v>
      </c>
      <c r="N1212">
        <v>27.967600000000001</v>
      </c>
      <c r="O1212">
        <v>-82.301599999999993</v>
      </c>
      <c r="P1212">
        <v>0</v>
      </c>
      <c r="Q1212" t="s">
        <v>2614</v>
      </c>
      <c r="R1212" t="s">
        <v>2691</v>
      </c>
    </row>
    <row r="1213" spans="1:18" x14ac:dyDescent="0.25">
      <c r="A1213" t="s">
        <v>872</v>
      </c>
      <c r="B1213" t="s">
        <v>81</v>
      </c>
      <c r="C1213" t="s">
        <v>1674</v>
      </c>
      <c r="D1213" s="53" t="s">
        <v>979</v>
      </c>
      <c r="E1213" t="s">
        <v>9</v>
      </c>
      <c r="F1213" t="s">
        <v>107</v>
      </c>
      <c r="G1213" t="s">
        <v>11</v>
      </c>
      <c r="H1213" t="s">
        <v>73</v>
      </c>
      <c r="I1213">
        <v>6</v>
      </c>
      <c r="J1213" t="s">
        <v>980</v>
      </c>
      <c r="K1213" t="s">
        <v>2437</v>
      </c>
      <c r="L1213" t="str">
        <f t="shared" si="47"/>
        <v>1725C-21FLTPA G1SW0139</v>
      </c>
      <c r="M1213" t="s">
        <v>1243</v>
      </c>
      <c r="N1213">
        <v>27.747687987999999</v>
      </c>
      <c r="O1213">
        <v>-82.425469000000007</v>
      </c>
      <c r="P1213">
        <v>0</v>
      </c>
      <c r="Q1213" t="s">
        <v>2613</v>
      </c>
      <c r="R1213" t="s">
        <v>2691</v>
      </c>
    </row>
    <row r="1214" spans="1:18" x14ac:dyDescent="0.25">
      <c r="A1214" t="s">
        <v>872</v>
      </c>
      <c r="B1214" t="s">
        <v>81</v>
      </c>
      <c r="C1214" t="s">
        <v>1674</v>
      </c>
      <c r="D1214" s="53" t="s">
        <v>979</v>
      </c>
      <c r="E1214" t="s">
        <v>9</v>
      </c>
      <c r="F1214" t="s">
        <v>107</v>
      </c>
      <c r="G1214" t="s">
        <v>11</v>
      </c>
      <c r="H1214" t="s">
        <v>85</v>
      </c>
      <c r="I1214">
        <v>6</v>
      </c>
      <c r="J1214" t="s">
        <v>980</v>
      </c>
      <c r="K1214" t="s">
        <v>2437</v>
      </c>
      <c r="L1214" t="str">
        <f t="shared" si="47"/>
        <v>1725C-21FLTPA G1SW0139</v>
      </c>
      <c r="M1214" t="s">
        <v>1243</v>
      </c>
      <c r="N1214">
        <v>27.747687987999999</v>
      </c>
      <c r="O1214">
        <v>-82.425469000000007</v>
      </c>
      <c r="P1214">
        <v>0</v>
      </c>
      <c r="Q1214" t="s">
        <v>2613</v>
      </c>
      <c r="R1214" t="s">
        <v>2691</v>
      </c>
    </row>
    <row r="1215" spans="1:18" x14ac:dyDescent="0.25">
      <c r="A1215" t="s">
        <v>872</v>
      </c>
      <c r="B1215" t="s">
        <v>81</v>
      </c>
      <c r="C1215" t="s">
        <v>1675</v>
      </c>
      <c r="D1215" s="53" t="s">
        <v>937</v>
      </c>
      <c r="E1215" t="s">
        <v>9</v>
      </c>
      <c r="F1215" t="s">
        <v>107</v>
      </c>
      <c r="G1215" t="s">
        <v>11</v>
      </c>
      <c r="H1215" t="s">
        <v>85</v>
      </c>
      <c r="I1215">
        <v>6</v>
      </c>
      <c r="J1215" t="s">
        <v>938</v>
      </c>
      <c r="K1215" t="s">
        <v>2438</v>
      </c>
      <c r="L1215" t="str">
        <f t="shared" si="47"/>
        <v>1329P-21FLTPA G4SW0084</v>
      </c>
      <c r="M1215" t="s">
        <v>1242</v>
      </c>
      <c r="N1215">
        <v>28.436690000999999</v>
      </c>
      <c r="O1215">
        <v>-82.249390000000005</v>
      </c>
      <c r="P1215">
        <v>0</v>
      </c>
      <c r="Q1215" t="s">
        <v>2613</v>
      </c>
      <c r="R1215" t="s">
        <v>2690</v>
      </c>
    </row>
    <row r="1216" spans="1:18" x14ac:dyDescent="0.25">
      <c r="A1216" t="s">
        <v>872</v>
      </c>
      <c r="B1216" t="s">
        <v>81</v>
      </c>
      <c r="C1216" t="s">
        <v>1676</v>
      </c>
      <c r="D1216" s="53" t="s">
        <v>941</v>
      </c>
      <c r="E1216" t="s">
        <v>9</v>
      </c>
      <c r="F1216" t="s">
        <v>107</v>
      </c>
      <c r="G1216" t="s">
        <v>11</v>
      </c>
      <c r="H1216" t="s">
        <v>85</v>
      </c>
      <c r="I1216">
        <v>6</v>
      </c>
      <c r="J1216" t="s">
        <v>942</v>
      </c>
      <c r="K1216" t="s">
        <v>2439</v>
      </c>
      <c r="L1216" t="str">
        <f t="shared" si="47"/>
        <v>1423B-21FLTPA G5SW0107</v>
      </c>
      <c r="M1216" t="s">
        <v>1242</v>
      </c>
      <c r="N1216">
        <v>28.316770000999998</v>
      </c>
      <c r="O1216">
        <v>-82.502489999999995</v>
      </c>
      <c r="P1216">
        <v>0</v>
      </c>
      <c r="Q1216" t="s">
        <v>2614</v>
      </c>
      <c r="R1216" t="s">
        <v>2688</v>
      </c>
    </row>
    <row r="1217" spans="1:18" x14ac:dyDescent="0.25">
      <c r="A1217" t="s">
        <v>872</v>
      </c>
      <c r="B1217" t="s">
        <v>81</v>
      </c>
      <c r="C1217" t="s">
        <v>1677</v>
      </c>
      <c r="D1217" s="53" t="s">
        <v>943</v>
      </c>
      <c r="E1217" t="s">
        <v>9</v>
      </c>
      <c r="F1217" t="s">
        <v>107</v>
      </c>
      <c r="G1217" t="s">
        <v>11</v>
      </c>
      <c r="H1217" t="s">
        <v>85</v>
      </c>
      <c r="I1217">
        <v>6</v>
      </c>
      <c r="J1217" t="s">
        <v>944</v>
      </c>
      <c r="K1217" t="s">
        <v>2440</v>
      </c>
      <c r="L1217" t="str">
        <f t="shared" si="47"/>
        <v>1456A-21FLTPA G5SW0112</v>
      </c>
      <c r="M1217" t="s">
        <v>1242</v>
      </c>
      <c r="N1217">
        <v>28.240030001000001</v>
      </c>
      <c r="O1217">
        <v>-82.471630000000005</v>
      </c>
      <c r="P1217">
        <v>0</v>
      </c>
      <c r="Q1217" t="s">
        <v>2614</v>
      </c>
      <c r="R1217" t="s">
        <v>2688</v>
      </c>
    </row>
    <row r="1218" spans="1:18" x14ac:dyDescent="0.25">
      <c r="A1218" t="s">
        <v>872</v>
      </c>
      <c r="B1218" t="s">
        <v>2686</v>
      </c>
      <c r="C1218" t="s">
        <v>1678</v>
      </c>
      <c r="D1218" s="53" t="s">
        <v>945</v>
      </c>
      <c r="E1218" t="s">
        <v>9</v>
      </c>
      <c r="F1218" t="s">
        <v>107</v>
      </c>
      <c r="G1218" t="s">
        <v>11</v>
      </c>
      <c r="H1218" t="s">
        <v>153</v>
      </c>
      <c r="I1218">
        <v>6</v>
      </c>
      <c r="J1218" t="s">
        <v>946</v>
      </c>
      <c r="K1218" t="s">
        <v>2441</v>
      </c>
      <c r="L1218" t="str">
        <f t="shared" si="47"/>
        <v>1464A-21FLTPA G1SW0077</v>
      </c>
      <c r="M1218" t="s">
        <v>1242</v>
      </c>
      <c r="N1218">
        <v>28.190738799999998</v>
      </c>
      <c r="O1218">
        <v>-82.576613800000004</v>
      </c>
      <c r="P1218">
        <v>1</v>
      </c>
      <c r="Q1218" t="s">
        <v>2614</v>
      </c>
      <c r="R1218" t="s">
        <v>2691</v>
      </c>
    </row>
    <row r="1219" spans="1:18" x14ac:dyDescent="0.25">
      <c r="A1219" t="s">
        <v>872</v>
      </c>
      <c r="B1219" t="s">
        <v>81</v>
      </c>
      <c r="C1219" t="s">
        <v>1678</v>
      </c>
      <c r="D1219" s="53" t="s">
        <v>945</v>
      </c>
      <c r="E1219" t="s">
        <v>9</v>
      </c>
      <c r="F1219" t="s">
        <v>107</v>
      </c>
      <c r="G1219" t="s">
        <v>11</v>
      </c>
      <c r="H1219" t="s">
        <v>85</v>
      </c>
      <c r="I1219">
        <v>6</v>
      </c>
      <c r="J1219" t="s">
        <v>946</v>
      </c>
      <c r="K1219" t="s">
        <v>2441</v>
      </c>
      <c r="L1219" t="str">
        <f t="shared" si="47"/>
        <v>1464A-21FLTPA G1SW0077</v>
      </c>
      <c r="M1219" t="s">
        <v>1242</v>
      </c>
      <c r="N1219">
        <v>28.190738799999998</v>
      </c>
      <c r="O1219">
        <v>-82.576613800000004</v>
      </c>
      <c r="P1219">
        <v>1</v>
      </c>
      <c r="Q1219" t="s">
        <v>2614</v>
      </c>
      <c r="R1219" t="s">
        <v>2691</v>
      </c>
    </row>
    <row r="1220" spans="1:18" x14ac:dyDescent="0.25">
      <c r="A1220" t="s">
        <v>872</v>
      </c>
      <c r="B1220" t="s">
        <v>81</v>
      </c>
      <c r="C1220" t="s">
        <v>1679</v>
      </c>
      <c r="D1220" s="53" t="s">
        <v>957</v>
      </c>
      <c r="E1220" t="s">
        <v>9</v>
      </c>
      <c r="F1220" t="s">
        <v>107</v>
      </c>
      <c r="G1220" t="s">
        <v>11</v>
      </c>
      <c r="H1220" t="s">
        <v>85</v>
      </c>
      <c r="I1220">
        <v>6</v>
      </c>
      <c r="J1220" t="s">
        <v>958</v>
      </c>
      <c r="K1220" t="s">
        <v>2442</v>
      </c>
      <c r="L1220" t="str">
        <f t="shared" si="47"/>
        <v>1508B-21FLTPA G5SW0040</v>
      </c>
      <c r="M1220" t="s">
        <v>1241</v>
      </c>
      <c r="N1220">
        <v>28.103750001000002</v>
      </c>
      <c r="O1220">
        <v>-82.751220000000004</v>
      </c>
      <c r="P1220">
        <v>0</v>
      </c>
      <c r="Q1220" t="s">
        <v>2613</v>
      </c>
      <c r="R1220" t="s">
        <v>2688</v>
      </c>
    </row>
    <row r="1221" spans="1:18" x14ac:dyDescent="0.25">
      <c r="A1221" t="s">
        <v>872</v>
      </c>
      <c r="B1221" t="s">
        <v>81</v>
      </c>
      <c r="C1221" t="s">
        <v>1680</v>
      </c>
      <c r="D1221" s="53" t="s">
        <v>969</v>
      </c>
      <c r="E1221" t="s">
        <v>9</v>
      </c>
      <c r="F1221" t="s">
        <v>107</v>
      </c>
      <c r="G1221" t="s">
        <v>11</v>
      </c>
      <c r="H1221" t="s">
        <v>85</v>
      </c>
      <c r="I1221">
        <v>6</v>
      </c>
      <c r="J1221" t="s">
        <v>970</v>
      </c>
      <c r="K1221" t="s">
        <v>2443</v>
      </c>
      <c r="L1221" t="str">
        <f t="shared" si="47"/>
        <v>1603E-21FLTPA G1SW0126</v>
      </c>
      <c r="M1221" t="s">
        <v>1241</v>
      </c>
      <c r="N1221">
        <v>27.997407987999999</v>
      </c>
      <c r="O1221">
        <v>-82.747690000000006</v>
      </c>
      <c r="P1221">
        <v>0</v>
      </c>
      <c r="Q1221" t="s">
        <v>2613</v>
      </c>
      <c r="R1221" t="s">
        <v>2691</v>
      </c>
    </row>
    <row r="1222" spans="1:18" x14ac:dyDescent="0.25">
      <c r="A1222" t="s">
        <v>872</v>
      </c>
      <c r="B1222" t="s">
        <v>81</v>
      </c>
      <c r="C1222" t="s">
        <v>1681</v>
      </c>
      <c r="D1222" s="53" t="s">
        <v>929</v>
      </c>
      <c r="E1222" t="s">
        <v>9</v>
      </c>
      <c r="F1222" t="s">
        <v>107</v>
      </c>
      <c r="G1222" t="s">
        <v>11</v>
      </c>
      <c r="H1222" t="s">
        <v>85</v>
      </c>
      <c r="I1222">
        <v>6</v>
      </c>
      <c r="J1222" t="s">
        <v>930</v>
      </c>
      <c r="K1222" t="s">
        <v>2444</v>
      </c>
      <c r="L1222" t="str">
        <f t="shared" si="47"/>
        <v>1503-21FLTPA G4SW0106</v>
      </c>
      <c r="M1222" t="s">
        <v>1204</v>
      </c>
      <c r="N1222">
        <v>28.107860000999999</v>
      </c>
      <c r="O1222">
        <v>-81.767700000000005</v>
      </c>
      <c r="P1222">
        <v>0</v>
      </c>
      <c r="Q1222" t="s">
        <v>2613</v>
      </c>
      <c r="R1222" t="s">
        <v>2690</v>
      </c>
    </row>
    <row r="1223" spans="1:18" x14ac:dyDescent="0.25">
      <c r="A1223" t="s">
        <v>872</v>
      </c>
      <c r="B1223" t="s">
        <v>81</v>
      </c>
      <c r="C1223" t="s">
        <v>1682</v>
      </c>
      <c r="D1223" s="53" t="s">
        <v>949</v>
      </c>
      <c r="E1223" t="s">
        <v>9</v>
      </c>
      <c r="F1223" t="s">
        <v>107</v>
      </c>
      <c r="G1223" t="s">
        <v>11</v>
      </c>
      <c r="H1223" t="s">
        <v>85</v>
      </c>
      <c r="I1223">
        <v>6</v>
      </c>
      <c r="J1223" t="s">
        <v>950</v>
      </c>
      <c r="K1223" t="s">
        <v>2445</v>
      </c>
      <c r="L1223" t="str">
        <f t="shared" si="47"/>
        <v>1491A-21FLSWFD19079</v>
      </c>
      <c r="M1223" t="s">
        <v>1204</v>
      </c>
      <c r="N1223">
        <v>28.122777778</v>
      </c>
      <c r="O1223">
        <v>-81.997777780000007</v>
      </c>
      <c r="P1223">
        <v>0</v>
      </c>
      <c r="Q1223" t="s">
        <v>2614</v>
      </c>
      <c r="R1223" t="s">
        <v>2692</v>
      </c>
    </row>
    <row r="1224" spans="1:18" x14ac:dyDescent="0.25">
      <c r="A1224" t="s">
        <v>872</v>
      </c>
      <c r="B1224" t="s">
        <v>81</v>
      </c>
      <c r="C1224" t="s">
        <v>1683</v>
      </c>
      <c r="D1224" s="53" t="s">
        <v>953</v>
      </c>
      <c r="E1224" t="s">
        <v>9</v>
      </c>
      <c r="F1224" t="s">
        <v>107</v>
      </c>
      <c r="G1224" t="s">
        <v>11</v>
      </c>
      <c r="H1224" t="s">
        <v>85</v>
      </c>
      <c r="I1224">
        <v>6</v>
      </c>
      <c r="J1224" t="s">
        <v>954</v>
      </c>
      <c r="K1224" t="s">
        <v>2446</v>
      </c>
      <c r="L1224" t="str">
        <f t="shared" si="47"/>
        <v>1501Z-21FLTPA G3SW0100</v>
      </c>
      <c r="M1224" t="s">
        <v>1204</v>
      </c>
      <c r="N1224">
        <v>28.091099988</v>
      </c>
      <c r="O1224">
        <v>-81.812100000000001</v>
      </c>
      <c r="P1224">
        <v>0</v>
      </c>
      <c r="Q1224" t="s">
        <v>2613</v>
      </c>
      <c r="R1224" t="s">
        <v>2689</v>
      </c>
    </row>
    <row r="1225" spans="1:18" x14ac:dyDescent="0.25">
      <c r="A1225" t="s">
        <v>872</v>
      </c>
      <c r="B1225" t="s">
        <v>81</v>
      </c>
      <c r="C1225" t="s">
        <v>1515</v>
      </c>
      <c r="D1225" s="53" t="s">
        <v>955</v>
      </c>
      <c r="E1225" t="s">
        <v>9</v>
      </c>
      <c r="F1225" t="s">
        <v>107</v>
      </c>
      <c r="G1225" t="s">
        <v>11</v>
      </c>
      <c r="H1225" t="s">
        <v>85</v>
      </c>
      <c r="I1225">
        <v>6</v>
      </c>
      <c r="J1225" t="s">
        <v>956</v>
      </c>
      <c r="K1225" t="s">
        <v>2447</v>
      </c>
      <c r="L1225" t="str">
        <f t="shared" ref="L1225:L1323" si="52">_xlfn.CONCAT(D1225:E1225,J1225)</f>
        <v>1504A-21FLCEN G3CE0040</v>
      </c>
      <c r="M1225" t="s">
        <v>1204</v>
      </c>
      <c r="N1225">
        <v>28.091589986999999</v>
      </c>
      <c r="O1225">
        <v>-81.667966000000007</v>
      </c>
      <c r="P1225">
        <v>0</v>
      </c>
      <c r="Q1225" t="s">
        <v>2613</v>
      </c>
      <c r="R1225" t="s">
        <v>2689</v>
      </c>
    </row>
    <row r="1226" spans="1:18" x14ac:dyDescent="0.25">
      <c r="A1226" t="s">
        <v>80</v>
      </c>
      <c r="B1226" t="s">
        <v>81</v>
      </c>
      <c r="C1226" t="s">
        <v>1684</v>
      </c>
      <c r="D1226" s="53" t="s">
        <v>961</v>
      </c>
      <c r="E1226" t="s">
        <v>9</v>
      </c>
      <c r="F1226" t="s">
        <v>107</v>
      </c>
      <c r="G1226" t="s">
        <v>11</v>
      </c>
      <c r="H1226" t="s">
        <v>85</v>
      </c>
      <c r="I1226">
        <v>6</v>
      </c>
      <c r="J1226" t="s">
        <v>962</v>
      </c>
      <c r="K1226" t="s">
        <v>2448</v>
      </c>
      <c r="L1226" t="str">
        <f t="shared" si="52"/>
        <v>1539H-21FLSWFD25299</v>
      </c>
      <c r="M1226" t="s">
        <v>1204</v>
      </c>
      <c r="N1226">
        <v>27.974555555999999</v>
      </c>
      <c r="O1226">
        <v>-81.609888889000004</v>
      </c>
      <c r="P1226">
        <v>0</v>
      </c>
      <c r="Q1226" t="s">
        <v>2614</v>
      </c>
      <c r="R1226" t="s">
        <v>2689</v>
      </c>
    </row>
    <row r="1227" spans="1:18" x14ac:dyDescent="0.25">
      <c r="A1227" t="s">
        <v>872</v>
      </c>
      <c r="B1227" t="s">
        <v>81</v>
      </c>
      <c r="C1227" t="s">
        <v>1685</v>
      </c>
      <c r="D1227" s="53" t="s">
        <v>967</v>
      </c>
      <c r="E1227" t="s">
        <v>9</v>
      </c>
      <c r="F1227" t="s">
        <v>107</v>
      </c>
      <c r="G1227" t="s">
        <v>11</v>
      </c>
      <c r="H1227" t="s">
        <v>85</v>
      </c>
      <c r="I1227">
        <v>6</v>
      </c>
      <c r="J1227" t="s">
        <v>968</v>
      </c>
      <c r="K1227" t="s">
        <v>2449</v>
      </c>
      <c r="L1227" t="str">
        <f t="shared" si="52"/>
        <v>1597A-21FLTPA G2SW0060</v>
      </c>
      <c r="M1227" t="s">
        <v>1204</v>
      </c>
      <c r="N1227">
        <v>27.963440000999999</v>
      </c>
      <c r="O1227">
        <v>-81.93777</v>
      </c>
      <c r="P1227">
        <v>1</v>
      </c>
      <c r="Q1227" t="s">
        <v>2613</v>
      </c>
      <c r="R1227" t="s">
        <v>2692</v>
      </c>
    </row>
    <row r="1228" spans="1:18" x14ac:dyDescent="0.25">
      <c r="A1228" t="s">
        <v>80</v>
      </c>
      <c r="B1228" t="s">
        <v>81</v>
      </c>
      <c r="C1228" t="s">
        <v>1686</v>
      </c>
      <c r="D1228" s="53" t="s">
        <v>971</v>
      </c>
      <c r="E1228" t="s">
        <v>9</v>
      </c>
      <c r="F1228" t="s">
        <v>107</v>
      </c>
      <c r="G1228" t="s">
        <v>11</v>
      </c>
      <c r="H1228" t="s">
        <v>85</v>
      </c>
      <c r="I1228">
        <v>6</v>
      </c>
      <c r="J1228" t="s">
        <v>972</v>
      </c>
      <c r="K1228" t="s">
        <v>2450</v>
      </c>
      <c r="L1228" t="str">
        <f t="shared" si="52"/>
        <v>1617A-21FLTPA G3SW0050</v>
      </c>
      <c r="M1228" t="s">
        <v>1204</v>
      </c>
      <c r="N1228">
        <v>27.908000001000001</v>
      </c>
      <c r="O1228">
        <v>-81.605999999999995</v>
      </c>
      <c r="P1228">
        <v>0</v>
      </c>
      <c r="Q1228" t="s">
        <v>2613</v>
      </c>
      <c r="R1228" t="s">
        <v>2689</v>
      </c>
    </row>
    <row r="1229" spans="1:18" x14ac:dyDescent="0.25">
      <c r="A1229" t="s">
        <v>80</v>
      </c>
      <c r="B1229" t="s">
        <v>81</v>
      </c>
      <c r="C1229" t="s">
        <v>1687</v>
      </c>
      <c r="D1229" s="53" t="s">
        <v>973</v>
      </c>
      <c r="E1229" t="s">
        <v>9</v>
      </c>
      <c r="F1229" t="s">
        <v>107</v>
      </c>
      <c r="G1229" t="s">
        <v>11</v>
      </c>
      <c r="H1229" t="s">
        <v>92</v>
      </c>
      <c r="I1229">
        <v>6</v>
      </c>
      <c r="J1229" t="s">
        <v>974</v>
      </c>
      <c r="K1229" t="s">
        <v>2451</v>
      </c>
      <c r="L1229" t="str">
        <f t="shared" ref="L1229:L1235" si="53">_xlfn.CONCAT(D1229:E1229,J1229)</f>
        <v>1619C-21FLTPA G4SW0117</v>
      </c>
      <c r="M1229" t="s">
        <v>1204</v>
      </c>
      <c r="N1229">
        <v>27.795062988000002</v>
      </c>
      <c r="O1229">
        <v>-81.512570999999994</v>
      </c>
      <c r="P1229">
        <v>0</v>
      </c>
      <c r="Q1229" t="s">
        <v>2613</v>
      </c>
      <c r="R1229" t="s">
        <v>2690</v>
      </c>
    </row>
    <row r="1230" spans="1:18" x14ac:dyDescent="0.25">
      <c r="A1230" t="s">
        <v>80</v>
      </c>
      <c r="B1230" t="s">
        <v>81</v>
      </c>
      <c r="C1230" t="s">
        <v>1687</v>
      </c>
      <c r="D1230" s="53" t="s">
        <v>973</v>
      </c>
      <c r="E1230" t="s">
        <v>9</v>
      </c>
      <c r="F1230" t="s">
        <v>107</v>
      </c>
      <c r="G1230" t="s">
        <v>11</v>
      </c>
      <c r="H1230" t="s">
        <v>358</v>
      </c>
      <c r="I1230">
        <v>6</v>
      </c>
      <c r="J1230" t="s">
        <v>974</v>
      </c>
      <c r="K1230" t="s">
        <v>2451</v>
      </c>
      <c r="L1230" t="str">
        <f t="shared" si="53"/>
        <v>1619C-21FLTPA G4SW0117</v>
      </c>
      <c r="M1230" t="s">
        <v>1204</v>
      </c>
      <c r="N1230">
        <v>27.795062988000002</v>
      </c>
      <c r="O1230">
        <v>-81.512570999999994</v>
      </c>
      <c r="P1230">
        <v>0</v>
      </c>
      <c r="Q1230" t="s">
        <v>2613</v>
      </c>
      <c r="R1230" t="s">
        <v>2690</v>
      </c>
    </row>
    <row r="1231" spans="1:18" x14ac:dyDescent="0.25">
      <c r="A1231" t="s">
        <v>80</v>
      </c>
      <c r="B1231" t="s">
        <v>81</v>
      </c>
      <c r="C1231" t="s">
        <v>1687</v>
      </c>
      <c r="D1231" s="53" t="s">
        <v>973</v>
      </c>
      <c r="E1231" t="s">
        <v>9</v>
      </c>
      <c r="F1231" t="s">
        <v>107</v>
      </c>
      <c r="G1231" t="s">
        <v>11</v>
      </c>
      <c r="H1231" t="s">
        <v>359</v>
      </c>
      <c r="I1231">
        <v>6</v>
      </c>
      <c r="J1231" t="s">
        <v>974</v>
      </c>
      <c r="K1231" t="s">
        <v>2451</v>
      </c>
      <c r="L1231" t="str">
        <f t="shared" si="53"/>
        <v>1619C-21FLTPA G4SW0117</v>
      </c>
      <c r="M1231" t="s">
        <v>1204</v>
      </c>
      <c r="N1231">
        <v>27.795062988000002</v>
      </c>
      <c r="O1231">
        <v>-81.512570999999994</v>
      </c>
      <c r="P1231">
        <v>0</v>
      </c>
      <c r="Q1231" t="s">
        <v>2613</v>
      </c>
      <c r="R1231" t="s">
        <v>2690</v>
      </c>
    </row>
    <row r="1232" spans="1:18" x14ac:dyDescent="0.25">
      <c r="A1232" t="s">
        <v>80</v>
      </c>
      <c r="B1232" t="s">
        <v>81</v>
      </c>
      <c r="C1232" t="s">
        <v>1687</v>
      </c>
      <c r="D1232" s="53" t="s">
        <v>973</v>
      </c>
      <c r="E1232" t="s">
        <v>9</v>
      </c>
      <c r="F1232" t="s">
        <v>107</v>
      </c>
      <c r="G1232" t="s">
        <v>11</v>
      </c>
      <c r="H1232" t="s">
        <v>2842</v>
      </c>
      <c r="I1232">
        <v>6</v>
      </c>
      <c r="J1232" t="s">
        <v>974</v>
      </c>
      <c r="K1232" t="s">
        <v>2451</v>
      </c>
      <c r="L1232" t="str">
        <f t="shared" si="53"/>
        <v>1619C-21FLTPA G4SW0117</v>
      </c>
      <c r="M1232" t="s">
        <v>1204</v>
      </c>
      <c r="N1232">
        <v>27.795062988000002</v>
      </c>
      <c r="O1232">
        <v>-81.512570999999994</v>
      </c>
      <c r="P1232">
        <v>0</v>
      </c>
      <c r="Q1232" t="s">
        <v>2613</v>
      </c>
      <c r="R1232" t="s">
        <v>2690</v>
      </c>
    </row>
    <row r="1233" spans="1:18" x14ac:dyDescent="0.25">
      <c r="A1233" t="s">
        <v>80</v>
      </c>
      <c r="B1233" t="s">
        <v>81</v>
      </c>
      <c r="C1233" t="s">
        <v>1687</v>
      </c>
      <c r="D1233" s="53" t="s">
        <v>973</v>
      </c>
      <c r="E1233" t="s">
        <v>9</v>
      </c>
      <c r="F1233" t="s">
        <v>107</v>
      </c>
      <c r="G1233" t="s">
        <v>11</v>
      </c>
      <c r="H1233" t="s">
        <v>87</v>
      </c>
      <c r="I1233">
        <v>6</v>
      </c>
      <c r="J1233" t="s">
        <v>974</v>
      </c>
      <c r="K1233" t="s">
        <v>2451</v>
      </c>
      <c r="L1233" t="str">
        <f t="shared" si="53"/>
        <v>1619C-21FLTPA G4SW0117</v>
      </c>
      <c r="M1233" t="s">
        <v>1204</v>
      </c>
      <c r="N1233">
        <v>27.795062988000002</v>
      </c>
      <c r="O1233">
        <v>-81.512570999999994</v>
      </c>
      <c r="P1233">
        <v>0</v>
      </c>
      <c r="Q1233" t="s">
        <v>2613</v>
      </c>
      <c r="R1233" t="s">
        <v>2690</v>
      </c>
    </row>
    <row r="1234" spans="1:18" x14ac:dyDescent="0.25">
      <c r="A1234" t="s">
        <v>80</v>
      </c>
      <c r="B1234" t="s">
        <v>81</v>
      </c>
      <c r="C1234" t="s">
        <v>1687</v>
      </c>
      <c r="D1234" s="53" t="s">
        <v>973</v>
      </c>
      <c r="E1234" t="s">
        <v>9</v>
      </c>
      <c r="F1234" t="s">
        <v>107</v>
      </c>
      <c r="G1234" t="s">
        <v>11</v>
      </c>
      <c r="H1234" t="s">
        <v>88</v>
      </c>
      <c r="I1234">
        <v>6</v>
      </c>
      <c r="J1234" t="s">
        <v>974</v>
      </c>
      <c r="K1234" t="s">
        <v>2451</v>
      </c>
      <c r="L1234" t="str">
        <f t="shared" si="53"/>
        <v>1619C-21FLTPA G4SW0117</v>
      </c>
      <c r="M1234" t="s">
        <v>1204</v>
      </c>
      <c r="N1234">
        <v>27.795062988000002</v>
      </c>
      <c r="O1234">
        <v>-81.512570999999994</v>
      </c>
      <c r="P1234">
        <v>0</v>
      </c>
      <c r="Q1234" t="s">
        <v>2613</v>
      </c>
      <c r="R1234" t="s">
        <v>2690</v>
      </c>
    </row>
    <row r="1235" spans="1:18" x14ac:dyDescent="0.25">
      <c r="A1235" t="s">
        <v>80</v>
      </c>
      <c r="B1235" t="s">
        <v>81</v>
      </c>
      <c r="C1235" t="s">
        <v>1687</v>
      </c>
      <c r="D1235" s="53" t="s">
        <v>973</v>
      </c>
      <c r="E1235" t="s">
        <v>9</v>
      </c>
      <c r="F1235" t="s">
        <v>107</v>
      </c>
      <c r="G1235" t="s">
        <v>11</v>
      </c>
      <c r="H1235" t="s">
        <v>86</v>
      </c>
      <c r="I1235">
        <v>6</v>
      </c>
      <c r="J1235" t="s">
        <v>974</v>
      </c>
      <c r="K1235" t="s">
        <v>2451</v>
      </c>
      <c r="L1235" t="str">
        <f t="shared" si="53"/>
        <v>1619C-21FLTPA G4SW0117</v>
      </c>
      <c r="M1235" t="s">
        <v>1204</v>
      </c>
      <c r="N1235">
        <v>27.795062988000002</v>
      </c>
      <c r="O1235">
        <v>-81.512570999999994</v>
      </c>
      <c r="P1235">
        <v>0</v>
      </c>
      <c r="Q1235" t="s">
        <v>2613</v>
      </c>
      <c r="R1235" t="s">
        <v>2690</v>
      </c>
    </row>
    <row r="1236" spans="1:18" x14ac:dyDescent="0.25">
      <c r="A1236" t="s">
        <v>80</v>
      </c>
      <c r="B1236" t="s">
        <v>81</v>
      </c>
      <c r="C1236" t="s">
        <v>1687</v>
      </c>
      <c r="D1236" s="53" t="s">
        <v>973</v>
      </c>
      <c r="E1236" t="s">
        <v>9</v>
      </c>
      <c r="F1236" t="s">
        <v>107</v>
      </c>
      <c r="G1236" t="s">
        <v>11</v>
      </c>
      <c r="H1236" t="s">
        <v>85</v>
      </c>
      <c r="I1236">
        <v>6</v>
      </c>
      <c r="J1236" t="s">
        <v>974</v>
      </c>
      <c r="K1236" t="s">
        <v>2451</v>
      </c>
      <c r="L1236" t="str">
        <f t="shared" si="52"/>
        <v>1619C-21FLTPA G4SW0117</v>
      </c>
      <c r="M1236" t="s">
        <v>1204</v>
      </c>
      <c r="N1236">
        <v>27.795062988000002</v>
      </c>
      <c r="O1236">
        <v>-81.512570999999994</v>
      </c>
      <c r="P1236">
        <v>0</v>
      </c>
      <c r="Q1236" t="s">
        <v>2613</v>
      </c>
      <c r="R1236" t="s">
        <v>2690</v>
      </c>
    </row>
    <row r="1237" spans="1:18" x14ac:dyDescent="0.25">
      <c r="A1237" t="s">
        <v>872</v>
      </c>
      <c r="B1237" t="s">
        <v>81</v>
      </c>
      <c r="C1237" t="s">
        <v>1688</v>
      </c>
      <c r="D1237" s="53" t="s">
        <v>975</v>
      </c>
      <c r="E1237" t="s">
        <v>9</v>
      </c>
      <c r="F1237" t="s">
        <v>107</v>
      </c>
      <c r="G1237" t="s">
        <v>11</v>
      </c>
      <c r="H1237" t="s">
        <v>85</v>
      </c>
      <c r="I1237">
        <v>6</v>
      </c>
      <c r="J1237" t="s">
        <v>976</v>
      </c>
      <c r="K1237" t="s">
        <v>2452</v>
      </c>
      <c r="L1237" t="str">
        <f t="shared" si="52"/>
        <v>1623X-21FLTPA G3SW0074</v>
      </c>
      <c r="M1237" t="s">
        <v>1204</v>
      </c>
      <c r="N1237">
        <v>27.873090001000001</v>
      </c>
      <c r="O1237">
        <v>-81.848799999999997</v>
      </c>
      <c r="P1237">
        <v>0</v>
      </c>
      <c r="Q1237" t="s">
        <v>2613</v>
      </c>
      <c r="R1237" t="s">
        <v>2689</v>
      </c>
    </row>
    <row r="1238" spans="1:18" x14ac:dyDescent="0.25">
      <c r="A1238" t="s">
        <v>872</v>
      </c>
      <c r="B1238" t="s">
        <v>81</v>
      </c>
      <c r="C1238" t="s">
        <v>1689</v>
      </c>
      <c r="D1238" s="53" t="s">
        <v>977</v>
      </c>
      <c r="E1238" t="s">
        <v>9</v>
      </c>
      <c r="F1238" t="s">
        <v>107</v>
      </c>
      <c r="G1238" t="s">
        <v>11</v>
      </c>
      <c r="H1238" t="s">
        <v>85</v>
      </c>
      <c r="I1238">
        <v>6</v>
      </c>
      <c r="J1238" t="s">
        <v>978</v>
      </c>
      <c r="K1238" t="s">
        <v>2453</v>
      </c>
      <c r="L1238" t="str">
        <f t="shared" si="52"/>
        <v>1677C-21FLTPA TPLKBUF01L</v>
      </c>
      <c r="M1238" t="s">
        <v>1204</v>
      </c>
      <c r="N1238">
        <v>27.797734500000001</v>
      </c>
      <c r="O1238">
        <v>-81.661739499999996</v>
      </c>
      <c r="P1238">
        <v>0</v>
      </c>
      <c r="Q1238" t="s">
        <v>2614</v>
      </c>
      <c r="R1238" t="s">
        <v>2689</v>
      </c>
    </row>
    <row r="1239" spans="1:18" x14ac:dyDescent="0.25">
      <c r="A1239" t="s">
        <v>872</v>
      </c>
      <c r="B1239" t="s">
        <v>718</v>
      </c>
      <c r="C1239" t="s">
        <v>1690</v>
      </c>
      <c r="D1239" s="53" t="s">
        <v>1014</v>
      </c>
      <c r="E1239" t="s">
        <v>9</v>
      </c>
      <c r="F1239" t="s">
        <v>10</v>
      </c>
      <c r="G1239" t="s">
        <v>770</v>
      </c>
      <c r="H1239" t="s">
        <v>73</v>
      </c>
      <c r="I1239">
        <v>6</v>
      </c>
      <c r="J1239" t="s">
        <v>1015</v>
      </c>
      <c r="K1239" t="s">
        <v>2454</v>
      </c>
      <c r="L1239" t="str">
        <f t="shared" si="52"/>
        <v>1840-21FLTPA G2SW0039</v>
      </c>
      <c r="M1239" t="s">
        <v>1238</v>
      </c>
      <c r="N1239">
        <v>27.509199608999999</v>
      </c>
      <c r="O1239">
        <v>-82.288640584000007</v>
      </c>
      <c r="P1239">
        <v>0</v>
      </c>
      <c r="Q1239" t="s">
        <v>2613</v>
      </c>
      <c r="R1239" t="s">
        <v>2692</v>
      </c>
    </row>
    <row r="1240" spans="1:18" x14ac:dyDescent="0.25">
      <c r="A1240" t="s">
        <v>872</v>
      </c>
      <c r="B1240" t="s">
        <v>718</v>
      </c>
      <c r="C1240" t="s">
        <v>1690</v>
      </c>
      <c r="D1240" s="53" t="s">
        <v>1014</v>
      </c>
      <c r="E1240" t="s">
        <v>9</v>
      </c>
      <c r="F1240" t="s">
        <v>10</v>
      </c>
      <c r="G1240" t="s">
        <v>770</v>
      </c>
      <c r="H1240" t="s">
        <v>85</v>
      </c>
      <c r="I1240">
        <v>6</v>
      </c>
      <c r="J1240" t="s">
        <v>1015</v>
      </c>
      <c r="K1240" t="s">
        <v>2454</v>
      </c>
      <c r="L1240" t="str">
        <f t="shared" si="52"/>
        <v>1840-21FLTPA G2SW0039</v>
      </c>
      <c r="M1240" t="s">
        <v>1238</v>
      </c>
      <c r="N1240">
        <v>27.509199608999999</v>
      </c>
      <c r="O1240">
        <v>-82.288640584000007</v>
      </c>
      <c r="P1240">
        <v>0</v>
      </c>
      <c r="Q1240" t="s">
        <v>2613</v>
      </c>
      <c r="R1240" t="s">
        <v>2692</v>
      </c>
    </row>
    <row r="1241" spans="1:18" x14ac:dyDescent="0.25">
      <c r="A1241" t="s">
        <v>872</v>
      </c>
      <c r="B1241" t="s">
        <v>718</v>
      </c>
      <c r="C1241" t="s">
        <v>1691</v>
      </c>
      <c r="D1241" s="53" t="s">
        <v>1008</v>
      </c>
      <c r="E1241" t="s">
        <v>9</v>
      </c>
      <c r="F1241" t="s">
        <v>10</v>
      </c>
      <c r="G1241" t="s">
        <v>11</v>
      </c>
      <c r="H1241" t="s">
        <v>73</v>
      </c>
      <c r="I1241">
        <v>6</v>
      </c>
      <c r="J1241" t="s">
        <v>1009</v>
      </c>
      <c r="K1241" t="s">
        <v>2455</v>
      </c>
      <c r="L1241" t="str">
        <f t="shared" si="52"/>
        <v>1805-21FLTPA G3SW0121</v>
      </c>
      <c r="M1241" t="s">
        <v>1246</v>
      </c>
      <c r="N1241">
        <v>27.612881000000002</v>
      </c>
      <c r="O1241">
        <v>-81.620679999999993</v>
      </c>
      <c r="P1241">
        <v>0</v>
      </c>
      <c r="Q1241" t="s">
        <v>2613</v>
      </c>
      <c r="R1241" t="s">
        <v>2689</v>
      </c>
    </row>
    <row r="1242" spans="1:18" x14ac:dyDescent="0.25">
      <c r="A1242" t="s">
        <v>872</v>
      </c>
      <c r="B1242" t="s">
        <v>718</v>
      </c>
      <c r="C1242" t="s">
        <v>1691</v>
      </c>
      <c r="D1242" s="53" t="s">
        <v>1008</v>
      </c>
      <c r="E1242" t="s">
        <v>9</v>
      </c>
      <c r="F1242" t="s">
        <v>10</v>
      </c>
      <c r="G1242" t="s">
        <v>11</v>
      </c>
      <c r="H1242" t="s">
        <v>85</v>
      </c>
      <c r="I1242">
        <v>6</v>
      </c>
      <c r="J1242" t="s">
        <v>1009</v>
      </c>
      <c r="K1242" t="s">
        <v>2455</v>
      </c>
      <c r="L1242" t="str">
        <f t="shared" si="52"/>
        <v>1805-21FLTPA G3SW0121</v>
      </c>
      <c r="M1242" t="s">
        <v>1246</v>
      </c>
      <c r="N1242">
        <v>27.612881000000002</v>
      </c>
      <c r="O1242">
        <v>-81.620679999999993</v>
      </c>
      <c r="P1242">
        <v>0</v>
      </c>
      <c r="Q1242" t="s">
        <v>2613</v>
      </c>
      <c r="R1242" t="s">
        <v>2689</v>
      </c>
    </row>
    <row r="1243" spans="1:18" x14ac:dyDescent="0.25">
      <c r="A1243" t="s">
        <v>872</v>
      </c>
      <c r="B1243" t="s">
        <v>718</v>
      </c>
      <c r="C1243" t="s">
        <v>1328</v>
      </c>
      <c r="D1243" s="53" t="s">
        <v>1010</v>
      </c>
      <c r="E1243" t="s">
        <v>9</v>
      </c>
      <c r="F1243" t="s">
        <v>10</v>
      </c>
      <c r="G1243" t="s">
        <v>11</v>
      </c>
      <c r="H1243" t="s">
        <v>73</v>
      </c>
      <c r="I1243">
        <v>6</v>
      </c>
      <c r="J1243" t="s">
        <v>1011</v>
      </c>
      <c r="K1243" t="s">
        <v>1328</v>
      </c>
      <c r="L1243" t="str">
        <f t="shared" si="52"/>
        <v>1808-21FLTPA G3SW0126</v>
      </c>
      <c r="M1243" t="s">
        <v>1246</v>
      </c>
      <c r="N1243">
        <v>27.586171740000001</v>
      </c>
      <c r="O1243">
        <v>-81.620645359999997</v>
      </c>
      <c r="P1243">
        <v>0</v>
      </c>
      <c r="Q1243" t="s">
        <v>2614</v>
      </c>
      <c r="R1243" t="s">
        <v>2689</v>
      </c>
    </row>
    <row r="1244" spans="1:18" x14ac:dyDescent="0.25">
      <c r="A1244" t="s">
        <v>872</v>
      </c>
      <c r="B1244" t="s">
        <v>718</v>
      </c>
      <c r="C1244" t="s">
        <v>1328</v>
      </c>
      <c r="D1244" s="53" t="s">
        <v>1010</v>
      </c>
      <c r="E1244" t="s">
        <v>9</v>
      </c>
      <c r="F1244" t="s">
        <v>10</v>
      </c>
      <c r="G1244" t="s">
        <v>11</v>
      </c>
      <c r="H1244" t="s">
        <v>85</v>
      </c>
      <c r="I1244">
        <v>6</v>
      </c>
      <c r="J1244" t="s">
        <v>1011</v>
      </c>
      <c r="K1244" t="s">
        <v>1328</v>
      </c>
      <c r="L1244" t="str">
        <f t="shared" si="52"/>
        <v>1808-21FLTPA G3SW0126</v>
      </c>
      <c r="M1244" t="s">
        <v>1246</v>
      </c>
      <c r="N1244">
        <v>27.586171740000001</v>
      </c>
      <c r="O1244">
        <v>-81.620645359999997</v>
      </c>
      <c r="P1244">
        <v>0</v>
      </c>
      <c r="Q1244" t="s">
        <v>2614</v>
      </c>
      <c r="R1244" t="s">
        <v>2689</v>
      </c>
    </row>
    <row r="1245" spans="1:18" x14ac:dyDescent="0.25">
      <c r="A1245" t="s">
        <v>872</v>
      </c>
      <c r="B1245" t="s">
        <v>718</v>
      </c>
      <c r="C1245" t="s">
        <v>1692</v>
      </c>
      <c r="D1245" s="53" t="s">
        <v>1025</v>
      </c>
      <c r="E1245" t="s">
        <v>9</v>
      </c>
      <c r="F1245" t="s">
        <v>10</v>
      </c>
      <c r="G1245" t="s">
        <v>11</v>
      </c>
      <c r="H1245" t="s">
        <v>73</v>
      </c>
      <c r="I1245">
        <v>6</v>
      </c>
      <c r="J1245" t="s">
        <v>1026</v>
      </c>
      <c r="K1245" t="s">
        <v>2456</v>
      </c>
      <c r="L1245" t="str">
        <f t="shared" si="52"/>
        <v>1623F-21FLFTM HAB-SD-0129</v>
      </c>
      <c r="M1245" t="s">
        <v>1247</v>
      </c>
      <c r="N1245">
        <v>27.550949986999999</v>
      </c>
      <c r="O1245">
        <v>-81.794290000000004</v>
      </c>
      <c r="P1245">
        <v>0</v>
      </c>
      <c r="Q1245" t="s">
        <v>2614</v>
      </c>
      <c r="R1245" t="s">
        <v>2689</v>
      </c>
    </row>
    <row r="1246" spans="1:18" x14ac:dyDescent="0.25">
      <c r="A1246" t="s">
        <v>872</v>
      </c>
      <c r="B1246" t="s">
        <v>718</v>
      </c>
      <c r="C1246" t="s">
        <v>1692</v>
      </c>
      <c r="D1246" s="53" t="s">
        <v>1025</v>
      </c>
      <c r="E1246" t="s">
        <v>9</v>
      </c>
      <c r="F1246" t="s">
        <v>10</v>
      </c>
      <c r="G1246" t="s">
        <v>11</v>
      </c>
      <c r="H1246" t="s">
        <v>85</v>
      </c>
      <c r="I1246">
        <v>6</v>
      </c>
      <c r="J1246" t="s">
        <v>1026</v>
      </c>
      <c r="K1246" t="s">
        <v>2456</v>
      </c>
      <c r="L1246" t="str">
        <f t="shared" si="52"/>
        <v>1623F-21FLFTM HAB-SD-0129</v>
      </c>
      <c r="M1246" t="s">
        <v>1247</v>
      </c>
      <c r="N1246">
        <v>27.550949986999999</v>
      </c>
      <c r="O1246">
        <v>-81.794290000000004</v>
      </c>
      <c r="P1246">
        <v>0</v>
      </c>
      <c r="Q1246" t="s">
        <v>2614</v>
      </c>
      <c r="R1246" t="s">
        <v>2689</v>
      </c>
    </row>
    <row r="1247" spans="1:18" x14ac:dyDescent="0.25">
      <c r="A1247" t="s">
        <v>872</v>
      </c>
      <c r="B1247" t="s">
        <v>718</v>
      </c>
      <c r="C1247" t="s">
        <v>1693</v>
      </c>
      <c r="D1247" s="53" t="s">
        <v>1031</v>
      </c>
      <c r="E1247" t="s">
        <v>9</v>
      </c>
      <c r="F1247" t="s">
        <v>10</v>
      </c>
      <c r="G1247" t="s">
        <v>11</v>
      </c>
      <c r="H1247" t="s">
        <v>73</v>
      </c>
      <c r="I1247">
        <v>6</v>
      </c>
      <c r="J1247" t="s">
        <v>1032</v>
      </c>
      <c r="K1247" t="s">
        <v>2457</v>
      </c>
      <c r="L1247" t="str">
        <f t="shared" si="52"/>
        <v>1757B-21FLTPA G3SW0118</v>
      </c>
      <c r="M1247" t="s">
        <v>1247</v>
      </c>
      <c r="N1247">
        <v>27.620460988000001</v>
      </c>
      <c r="O1247">
        <v>-81.842884999999995</v>
      </c>
      <c r="P1247">
        <v>0</v>
      </c>
      <c r="Q1247" t="s">
        <v>2613</v>
      </c>
      <c r="R1247" t="s">
        <v>2689</v>
      </c>
    </row>
    <row r="1248" spans="1:18" x14ac:dyDescent="0.25">
      <c r="A1248" t="s">
        <v>872</v>
      </c>
      <c r="B1248" t="s">
        <v>718</v>
      </c>
      <c r="C1248" t="s">
        <v>1693</v>
      </c>
      <c r="D1248" s="53" t="s">
        <v>1031</v>
      </c>
      <c r="E1248" t="s">
        <v>9</v>
      </c>
      <c r="F1248" t="s">
        <v>10</v>
      </c>
      <c r="G1248" t="s">
        <v>11</v>
      </c>
      <c r="H1248" t="s">
        <v>85</v>
      </c>
      <c r="I1248">
        <v>6</v>
      </c>
      <c r="J1248" t="s">
        <v>1032</v>
      </c>
      <c r="K1248" t="s">
        <v>2457</v>
      </c>
      <c r="L1248" t="str">
        <f t="shared" si="52"/>
        <v>1757B-21FLTPA G3SW0118</v>
      </c>
      <c r="M1248" t="s">
        <v>1247</v>
      </c>
      <c r="N1248">
        <v>27.620460988000001</v>
      </c>
      <c r="O1248">
        <v>-81.842884999999995</v>
      </c>
      <c r="P1248">
        <v>0</v>
      </c>
      <c r="Q1248" t="s">
        <v>2613</v>
      </c>
      <c r="R1248" t="s">
        <v>2689</v>
      </c>
    </row>
    <row r="1249" spans="1:18" x14ac:dyDescent="0.25">
      <c r="A1249" t="s">
        <v>872</v>
      </c>
      <c r="B1249" t="s">
        <v>718</v>
      </c>
      <c r="C1249" t="s">
        <v>1694</v>
      </c>
      <c r="D1249" s="53" t="s">
        <v>1033</v>
      </c>
      <c r="E1249" t="s">
        <v>9</v>
      </c>
      <c r="F1249" t="s">
        <v>10</v>
      </c>
      <c r="G1249" t="s">
        <v>11</v>
      </c>
      <c r="H1249" t="s">
        <v>73</v>
      </c>
      <c r="I1249">
        <v>6</v>
      </c>
      <c r="J1249" t="s">
        <v>1034</v>
      </c>
      <c r="K1249" t="s">
        <v>2373</v>
      </c>
      <c r="L1249" t="str">
        <f t="shared" si="52"/>
        <v>1787B-21FLTPA G3SW0012</v>
      </c>
      <c r="M1249" t="s">
        <v>1247</v>
      </c>
      <c r="N1249">
        <v>27.487395000999999</v>
      </c>
      <c r="O1249">
        <v>-82.023295000000005</v>
      </c>
      <c r="P1249">
        <v>0</v>
      </c>
      <c r="Q1249" t="s">
        <v>2613</v>
      </c>
      <c r="R1249" t="s">
        <v>2689</v>
      </c>
    </row>
    <row r="1250" spans="1:18" x14ac:dyDescent="0.25">
      <c r="A1250" t="s">
        <v>872</v>
      </c>
      <c r="B1250" t="s">
        <v>718</v>
      </c>
      <c r="C1250" t="s">
        <v>1694</v>
      </c>
      <c r="D1250" s="53" t="s">
        <v>1033</v>
      </c>
      <c r="E1250" t="s">
        <v>9</v>
      </c>
      <c r="F1250" t="s">
        <v>10</v>
      </c>
      <c r="G1250" t="s">
        <v>11</v>
      </c>
      <c r="H1250" t="s">
        <v>85</v>
      </c>
      <c r="I1250">
        <v>6</v>
      </c>
      <c r="J1250" t="s">
        <v>1034</v>
      </c>
      <c r="K1250" t="s">
        <v>2373</v>
      </c>
      <c r="L1250" t="str">
        <f t="shared" si="52"/>
        <v>1787B-21FLTPA G3SW0012</v>
      </c>
      <c r="M1250" t="s">
        <v>1247</v>
      </c>
      <c r="N1250">
        <v>27.487395000999999</v>
      </c>
      <c r="O1250">
        <v>-82.023295000000005</v>
      </c>
      <c r="P1250">
        <v>0</v>
      </c>
      <c r="Q1250" t="s">
        <v>2613</v>
      </c>
      <c r="R1250" t="s">
        <v>2689</v>
      </c>
    </row>
    <row r="1251" spans="1:18" x14ac:dyDescent="0.25">
      <c r="A1251" t="s">
        <v>872</v>
      </c>
      <c r="B1251" t="s">
        <v>81</v>
      </c>
      <c r="C1251" t="s">
        <v>1695</v>
      </c>
      <c r="D1251" s="53" t="s">
        <v>981</v>
      </c>
      <c r="E1251" t="s">
        <v>9</v>
      </c>
      <c r="F1251" t="s">
        <v>10</v>
      </c>
      <c r="G1251" t="s">
        <v>11</v>
      </c>
      <c r="H1251" t="s">
        <v>73</v>
      </c>
      <c r="I1251">
        <v>6</v>
      </c>
      <c r="J1251" t="s">
        <v>982</v>
      </c>
      <c r="K1251" t="s">
        <v>2458</v>
      </c>
      <c r="L1251" t="str">
        <f t="shared" si="52"/>
        <v>1451-21FLTPA G2SW0143</v>
      </c>
      <c r="M1251" t="s">
        <v>1243</v>
      </c>
      <c r="N1251">
        <v>28.133689988</v>
      </c>
      <c r="O1251">
        <v>-82.430359999999993</v>
      </c>
      <c r="P1251">
        <v>0</v>
      </c>
      <c r="Q1251" t="s">
        <v>2613</v>
      </c>
      <c r="R1251" t="s">
        <v>2692</v>
      </c>
    </row>
    <row r="1252" spans="1:18" x14ac:dyDescent="0.25">
      <c r="A1252" t="s">
        <v>872</v>
      </c>
      <c r="B1252" t="s">
        <v>81</v>
      </c>
      <c r="C1252" t="s">
        <v>1695</v>
      </c>
      <c r="D1252" s="53" t="s">
        <v>981</v>
      </c>
      <c r="E1252" t="s">
        <v>9</v>
      </c>
      <c r="F1252" t="s">
        <v>10</v>
      </c>
      <c r="G1252" t="s">
        <v>11</v>
      </c>
      <c r="H1252" t="s">
        <v>85</v>
      </c>
      <c r="I1252">
        <v>6</v>
      </c>
      <c r="J1252" t="s">
        <v>982</v>
      </c>
      <c r="K1252" t="s">
        <v>2458</v>
      </c>
      <c r="L1252" t="str">
        <f t="shared" si="52"/>
        <v>1451-21FLTPA G2SW0143</v>
      </c>
      <c r="M1252" t="s">
        <v>1243</v>
      </c>
      <c r="N1252">
        <v>28.133689988</v>
      </c>
      <c r="O1252">
        <v>-82.430359999999993</v>
      </c>
      <c r="P1252">
        <v>0</v>
      </c>
      <c r="Q1252" t="s">
        <v>2613</v>
      </c>
      <c r="R1252" t="s">
        <v>2692</v>
      </c>
    </row>
    <row r="1253" spans="1:18" x14ac:dyDescent="0.25">
      <c r="A1253" t="s">
        <v>872</v>
      </c>
      <c r="B1253" t="s">
        <v>81</v>
      </c>
      <c r="C1253" t="s">
        <v>1696</v>
      </c>
      <c r="D1253" s="53" t="s">
        <v>983</v>
      </c>
      <c r="E1253" t="s">
        <v>9</v>
      </c>
      <c r="F1253" t="s">
        <v>10</v>
      </c>
      <c r="G1253" t="s">
        <v>11</v>
      </c>
      <c r="H1253" t="s">
        <v>73</v>
      </c>
      <c r="I1253">
        <v>6</v>
      </c>
      <c r="J1253" t="s">
        <v>984</v>
      </c>
      <c r="K1253" t="s">
        <v>2459</v>
      </c>
      <c r="L1253" t="str">
        <f t="shared" si="52"/>
        <v>1478-21FLTPA G1SW0147</v>
      </c>
      <c r="M1253" t="s">
        <v>1245</v>
      </c>
      <c r="N1253">
        <v>28.109477989999998</v>
      </c>
      <c r="O1253">
        <v>-82.513829999999999</v>
      </c>
      <c r="P1253">
        <v>1</v>
      </c>
      <c r="Q1253" t="s">
        <v>2613</v>
      </c>
      <c r="R1253" t="s">
        <v>2691</v>
      </c>
    </row>
    <row r="1254" spans="1:18" x14ac:dyDescent="0.25">
      <c r="A1254" t="s">
        <v>872</v>
      </c>
      <c r="B1254" t="s">
        <v>81</v>
      </c>
      <c r="C1254" t="s">
        <v>1696</v>
      </c>
      <c r="D1254" s="53" t="s">
        <v>983</v>
      </c>
      <c r="E1254" t="s">
        <v>9</v>
      </c>
      <c r="F1254" t="s">
        <v>10</v>
      </c>
      <c r="G1254" t="s">
        <v>11</v>
      </c>
      <c r="H1254" t="s">
        <v>85</v>
      </c>
      <c r="I1254">
        <v>6</v>
      </c>
      <c r="J1254" t="s">
        <v>984</v>
      </c>
      <c r="K1254" t="s">
        <v>2459</v>
      </c>
      <c r="L1254" t="str">
        <f t="shared" si="52"/>
        <v>1478-21FLTPA G1SW0147</v>
      </c>
      <c r="M1254" t="s">
        <v>1245</v>
      </c>
      <c r="N1254">
        <v>28.109477989999998</v>
      </c>
      <c r="O1254">
        <v>-82.513829999999999</v>
      </c>
      <c r="P1254">
        <v>0</v>
      </c>
      <c r="Q1254" t="s">
        <v>2613</v>
      </c>
      <c r="R1254" t="s">
        <v>2691</v>
      </c>
    </row>
    <row r="1255" spans="1:18" x14ac:dyDescent="0.25">
      <c r="A1255" t="s">
        <v>872</v>
      </c>
      <c r="B1255" t="s">
        <v>81</v>
      </c>
      <c r="C1255" t="s">
        <v>1697</v>
      </c>
      <c r="D1255" s="53" t="s">
        <v>985</v>
      </c>
      <c r="E1255" t="s">
        <v>9</v>
      </c>
      <c r="F1255" t="s">
        <v>10</v>
      </c>
      <c r="G1255" t="s">
        <v>11</v>
      </c>
      <c r="H1255" t="s">
        <v>73</v>
      </c>
      <c r="I1255">
        <v>6</v>
      </c>
      <c r="J1255" t="s">
        <v>986</v>
      </c>
      <c r="K1255" t="s">
        <v>2460</v>
      </c>
      <c r="L1255" t="str">
        <f t="shared" si="52"/>
        <v>1499-21FLTPA G2SW0158</v>
      </c>
      <c r="M1255" t="s">
        <v>1243</v>
      </c>
      <c r="N1255">
        <v>28.109782987999999</v>
      </c>
      <c r="O1255">
        <v>-82.434280000000001</v>
      </c>
      <c r="P1255">
        <v>0</v>
      </c>
      <c r="Q1255" t="s">
        <v>2613</v>
      </c>
      <c r="R1255" t="s">
        <v>2692</v>
      </c>
    </row>
    <row r="1256" spans="1:18" x14ac:dyDescent="0.25">
      <c r="A1256" t="s">
        <v>872</v>
      </c>
      <c r="B1256" t="s">
        <v>81</v>
      </c>
      <c r="C1256" t="s">
        <v>1697</v>
      </c>
      <c r="D1256" s="53" t="s">
        <v>985</v>
      </c>
      <c r="E1256" t="s">
        <v>9</v>
      </c>
      <c r="F1256" t="s">
        <v>10</v>
      </c>
      <c r="G1256" t="s">
        <v>11</v>
      </c>
      <c r="H1256" t="s">
        <v>85</v>
      </c>
      <c r="I1256">
        <v>6</v>
      </c>
      <c r="J1256" t="s">
        <v>986</v>
      </c>
      <c r="K1256" t="s">
        <v>2460</v>
      </c>
      <c r="L1256" t="str">
        <f t="shared" si="52"/>
        <v>1499-21FLTPA G2SW0158</v>
      </c>
      <c r="M1256" t="s">
        <v>1243</v>
      </c>
      <c r="N1256">
        <v>28.109782987999999</v>
      </c>
      <c r="O1256">
        <v>-82.434280000000001</v>
      </c>
      <c r="P1256">
        <v>0</v>
      </c>
      <c r="Q1256" t="s">
        <v>2613</v>
      </c>
      <c r="R1256" t="s">
        <v>2692</v>
      </c>
    </row>
    <row r="1257" spans="1:18" x14ac:dyDescent="0.25">
      <c r="A1257" t="s">
        <v>872</v>
      </c>
      <c r="B1257" t="s">
        <v>81</v>
      </c>
      <c r="C1257" t="s">
        <v>1698</v>
      </c>
      <c r="D1257" s="53" t="s">
        <v>987</v>
      </c>
      <c r="E1257" t="s">
        <v>9</v>
      </c>
      <c r="F1257" t="s">
        <v>10</v>
      </c>
      <c r="G1257" t="s">
        <v>11</v>
      </c>
      <c r="H1257" t="s">
        <v>73</v>
      </c>
      <c r="I1257">
        <v>6</v>
      </c>
      <c r="J1257" t="s">
        <v>988</v>
      </c>
      <c r="K1257" t="s">
        <v>2461</v>
      </c>
      <c r="L1257" t="str">
        <f t="shared" si="52"/>
        <v>1517-21FLTPA G1SW0136</v>
      </c>
      <c r="M1257" t="s">
        <v>1243</v>
      </c>
      <c r="N1257">
        <v>28.085422988000001</v>
      </c>
      <c r="O1257">
        <v>-82.560308000000006</v>
      </c>
      <c r="P1257">
        <v>0</v>
      </c>
      <c r="Q1257" t="s">
        <v>2613</v>
      </c>
      <c r="R1257" t="s">
        <v>2691</v>
      </c>
    </row>
    <row r="1258" spans="1:18" x14ac:dyDescent="0.25">
      <c r="A1258" t="s">
        <v>872</v>
      </c>
      <c r="B1258" t="s">
        <v>81</v>
      </c>
      <c r="C1258" t="s">
        <v>1698</v>
      </c>
      <c r="D1258" s="53" t="s">
        <v>987</v>
      </c>
      <c r="E1258" t="s">
        <v>9</v>
      </c>
      <c r="F1258" t="s">
        <v>10</v>
      </c>
      <c r="G1258" t="s">
        <v>11</v>
      </c>
      <c r="H1258" t="s">
        <v>85</v>
      </c>
      <c r="I1258">
        <v>6</v>
      </c>
      <c r="J1258" t="s">
        <v>988</v>
      </c>
      <c r="K1258" t="s">
        <v>2461</v>
      </c>
      <c r="L1258" t="str">
        <f t="shared" si="52"/>
        <v>1517-21FLTPA G1SW0136</v>
      </c>
      <c r="M1258" t="s">
        <v>1243</v>
      </c>
      <c r="N1258">
        <v>28.085422988000001</v>
      </c>
      <c r="O1258">
        <v>-82.560308000000006</v>
      </c>
      <c r="P1258">
        <v>0</v>
      </c>
      <c r="Q1258" t="s">
        <v>2613</v>
      </c>
      <c r="R1258" t="s">
        <v>2691</v>
      </c>
    </row>
    <row r="1259" spans="1:18" x14ac:dyDescent="0.25">
      <c r="A1259" t="s">
        <v>872</v>
      </c>
      <c r="B1259" t="s">
        <v>81</v>
      </c>
      <c r="C1259" t="s">
        <v>1699</v>
      </c>
      <c r="D1259" s="53" t="s">
        <v>989</v>
      </c>
      <c r="E1259" t="s">
        <v>9</v>
      </c>
      <c r="F1259" t="s">
        <v>10</v>
      </c>
      <c r="G1259" t="s">
        <v>11</v>
      </c>
      <c r="H1259" t="s">
        <v>73</v>
      </c>
      <c r="I1259">
        <v>6</v>
      </c>
      <c r="J1259" t="s">
        <v>990</v>
      </c>
      <c r="K1259" t="s">
        <v>2462</v>
      </c>
      <c r="L1259" t="str">
        <f t="shared" si="52"/>
        <v>1542-21FLTPA G2SW0085</v>
      </c>
      <c r="M1259" t="s">
        <v>1243</v>
      </c>
      <c r="N1259">
        <v>28.026280001</v>
      </c>
      <c r="O1259">
        <v>-82.236000000000004</v>
      </c>
      <c r="P1259">
        <v>0</v>
      </c>
      <c r="Q1259" t="s">
        <v>2613</v>
      </c>
      <c r="R1259" t="s">
        <v>2692</v>
      </c>
    </row>
    <row r="1260" spans="1:18" x14ac:dyDescent="0.25">
      <c r="A1260" t="s">
        <v>872</v>
      </c>
      <c r="B1260" t="s">
        <v>81</v>
      </c>
      <c r="C1260" t="s">
        <v>1699</v>
      </c>
      <c r="D1260" s="53" t="s">
        <v>989</v>
      </c>
      <c r="E1260" t="s">
        <v>9</v>
      </c>
      <c r="F1260" t="s">
        <v>10</v>
      </c>
      <c r="G1260" t="s">
        <v>11</v>
      </c>
      <c r="H1260" t="s">
        <v>91</v>
      </c>
      <c r="I1260">
        <v>6</v>
      </c>
      <c r="J1260" t="s">
        <v>990</v>
      </c>
      <c r="K1260" t="s">
        <v>2462</v>
      </c>
      <c r="L1260" t="str">
        <f t="shared" si="52"/>
        <v>1542-21FLTPA G2SW0085</v>
      </c>
      <c r="M1260" t="s">
        <v>1243</v>
      </c>
      <c r="N1260">
        <v>28.026280001</v>
      </c>
      <c r="O1260">
        <v>-82.236000000000004</v>
      </c>
      <c r="P1260">
        <v>0</v>
      </c>
      <c r="Q1260" t="s">
        <v>2613</v>
      </c>
      <c r="R1260" t="s">
        <v>2692</v>
      </c>
    </row>
    <row r="1261" spans="1:18" x14ac:dyDescent="0.25">
      <c r="A1261" t="s">
        <v>872</v>
      </c>
      <c r="B1261" t="s">
        <v>81</v>
      </c>
      <c r="C1261" t="s">
        <v>1699</v>
      </c>
      <c r="D1261" s="53" t="s">
        <v>989</v>
      </c>
      <c r="E1261" t="s">
        <v>9</v>
      </c>
      <c r="F1261" t="s">
        <v>10</v>
      </c>
      <c r="G1261" t="s">
        <v>11</v>
      </c>
      <c r="H1261" t="s">
        <v>92</v>
      </c>
      <c r="I1261">
        <v>6</v>
      </c>
      <c r="J1261" t="s">
        <v>990</v>
      </c>
      <c r="K1261" t="s">
        <v>2462</v>
      </c>
      <c r="L1261" t="str">
        <f t="shared" si="52"/>
        <v>1542-21FLTPA G2SW0085</v>
      </c>
      <c r="M1261" t="s">
        <v>1243</v>
      </c>
      <c r="N1261">
        <v>28.026280001</v>
      </c>
      <c r="O1261">
        <v>-82.236000000000004</v>
      </c>
      <c r="P1261">
        <v>0</v>
      </c>
      <c r="Q1261" t="s">
        <v>2613</v>
      </c>
      <c r="R1261" t="s">
        <v>2692</v>
      </c>
    </row>
    <row r="1262" spans="1:18" x14ac:dyDescent="0.25">
      <c r="A1262" t="s">
        <v>872</v>
      </c>
      <c r="B1262" t="s">
        <v>81</v>
      </c>
      <c r="C1262" t="s">
        <v>1700</v>
      </c>
      <c r="D1262" s="53" t="s">
        <v>991</v>
      </c>
      <c r="E1262" t="s">
        <v>9</v>
      </c>
      <c r="F1262" t="s">
        <v>10</v>
      </c>
      <c r="G1262" t="s">
        <v>11</v>
      </c>
      <c r="H1262" t="s">
        <v>73</v>
      </c>
      <c r="I1262">
        <v>6</v>
      </c>
      <c r="J1262" t="s">
        <v>992</v>
      </c>
      <c r="K1262" t="s">
        <v>2463</v>
      </c>
      <c r="L1262" t="str">
        <f t="shared" si="52"/>
        <v>1652-21FLTPA G2SW0160</v>
      </c>
      <c r="M1262" t="s">
        <v>1243</v>
      </c>
      <c r="N1262">
        <v>27.855579987999999</v>
      </c>
      <c r="O1262">
        <v>-82.087829999999997</v>
      </c>
      <c r="P1262">
        <v>0</v>
      </c>
      <c r="Q1262" t="s">
        <v>2613</v>
      </c>
      <c r="R1262" t="s">
        <v>2692</v>
      </c>
    </row>
    <row r="1263" spans="1:18" x14ac:dyDescent="0.25">
      <c r="A1263" t="s">
        <v>872</v>
      </c>
      <c r="B1263" t="s">
        <v>81</v>
      </c>
      <c r="C1263" t="s">
        <v>1700</v>
      </c>
      <c r="D1263" s="53" t="s">
        <v>991</v>
      </c>
      <c r="E1263" t="s">
        <v>9</v>
      </c>
      <c r="F1263" t="s">
        <v>10</v>
      </c>
      <c r="G1263" t="s">
        <v>11</v>
      </c>
      <c r="H1263" t="s">
        <v>85</v>
      </c>
      <c r="I1263">
        <v>6</v>
      </c>
      <c r="J1263" t="s">
        <v>992</v>
      </c>
      <c r="K1263" t="s">
        <v>2463</v>
      </c>
      <c r="L1263" t="str">
        <f t="shared" si="52"/>
        <v>1652-21FLTPA G2SW0160</v>
      </c>
      <c r="M1263" t="s">
        <v>1243</v>
      </c>
      <c r="N1263">
        <v>27.855579987999999</v>
      </c>
      <c r="O1263">
        <v>-82.087829999999997</v>
      </c>
      <c r="P1263">
        <v>0</v>
      </c>
      <c r="Q1263" t="s">
        <v>2613</v>
      </c>
      <c r="R1263" t="s">
        <v>2692</v>
      </c>
    </row>
    <row r="1264" spans="1:18" x14ac:dyDescent="0.25">
      <c r="A1264" t="s">
        <v>872</v>
      </c>
      <c r="B1264" t="s">
        <v>81</v>
      </c>
      <c r="C1264" t="s">
        <v>1701</v>
      </c>
      <c r="D1264" s="53" t="s">
        <v>993</v>
      </c>
      <c r="E1264" t="s">
        <v>9</v>
      </c>
      <c r="F1264" t="s">
        <v>10</v>
      </c>
      <c r="G1264" t="s">
        <v>11</v>
      </c>
      <c r="H1264" t="s">
        <v>73</v>
      </c>
      <c r="I1264">
        <v>6</v>
      </c>
      <c r="J1264" t="s">
        <v>994</v>
      </c>
      <c r="K1264" t="s">
        <v>2464</v>
      </c>
      <c r="L1264" t="str">
        <f t="shared" si="52"/>
        <v>1667-21FLTPA G2SW0161</v>
      </c>
      <c r="M1264" t="s">
        <v>1243</v>
      </c>
      <c r="N1264">
        <v>27.829269988</v>
      </c>
      <c r="O1264">
        <v>-82.145790000000005</v>
      </c>
      <c r="P1264">
        <v>0</v>
      </c>
      <c r="Q1264" t="s">
        <v>2613</v>
      </c>
      <c r="R1264" t="s">
        <v>2692</v>
      </c>
    </row>
    <row r="1265" spans="1:18" x14ac:dyDescent="0.25">
      <c r="A1265" t="s">
        <v>872</v>
      </c>
      <c r="B1265" t="s">
        <v>81</v>
      </c>
      <c r="C1265" t="s">
        <v>1701</v>
      </c>
      <c r="D1265" s="53" t="s">
        <v>993</v>
      </c>
      <c r="E1265" t="s">
        <v>9</v>
      </c>
      <c r="F1265" t="s">
        <v>10</v>
      </c>
      <c r="G1265" t="s">
        <v>11</v>
      </c>
      <c r="H1265" t="s">
        <v>91</v>
      </c>
      <c r="I1265">
        <v>6</v>
      </c>
      <c r="J1265" t="s">
        <v>994</v>
      </c>
      <c r="K1265" t="s">
        <v>2464</v>
      </c>
      <c r="L1265" t="str">
        <f t="shared" si="52"/>
        <v>1667-21FLTPA G2SW0161</v>
      </c>
      <c r="M1265" t="s">
        <v>1243</v>
      </c>
      <c r="N1265">
        <v>27.829269988</v>
      </c>
      <c r="O1265">
        <v>-82.145790000000005</v>
      </c>
      <c r="P1265">
        <v>0</v>
      </c>
      <c r="Q1265" t="s">
        <v>2613</v>
      </c>
      <c r="R1265" t="s">
        <v>2692</v>
      </c>
    </row>
    <row r="1266" spans="1:18" x14ac:dyDescent="0.25">
      <c r="A1266" t="s">
        <v>872</v>
      </c>
      <c r="B1266" t="s">
        <v>81</v>
      </c>
      <c r="C1266" t="s">
        <v>1701</v>
      </c>
      <c r="D1266" s="53" t="s">
        <v>993</v>
      </c>
      <c r="E1266" t="s">
        <v>9</v>
      </c>
      <c r="F1266" t="s">
        <v>10</v>
      </c>
      <c r="G1266" t="s">
        <v>11</v>
      </c>
      <c r="H1266" t="s">
        <v>85</v>
      </c>
      <c r="I1266">
        <v>6</v>
      </c>
      <c r="J1266" t="s">
        <v>994</v>
      </c>
      <c r="K1266" t="s">
        <v>2464</v>
      </c>
      <c r="L1266" t="str">
        <f t="shared" si="52"/>
        <v>1667-21FLTPA G2SW0161</v>
      </c>
      <c r="M1266" t="s">
        <v>1243</v>
      </c>
      <c r="N1266">
        <v>27.829269988</v>
      </c>
      <c r="O1266">
        <v>-82.145790000000005</v>
      </c>
      <c r="P1266">
        <v>0</v>
      </c>
      <c r="Q1266" t="s">
        <v>2613</v>
      </c>
      <c r="R1266" t="s">
        <v>2692</v>
      </c>
    </row>
    <row r="1267" spans="1:18" x14ac:dyDescent="0.25">
      <c r="A1267" t="s">
        <v>872</v>
      </c>
      <c r="B1267" t="s">
        <v>81</v>
      </c>
      <c r="C1267" t="s">
        <v>1701</v>
      </c>
      <c r="D1267" s="53" t="s">
        <v>993</v>
      </c>
      <c r="E1267" t="s">
        <v>9</v>
      </c>
      <c r="F1267" t="s">
        <v>10</v>
      </c>
      <c r="G1267" t="s">
        <v>11</v>
      </c>
      <c r="H1267" t="s">
        <v>92</v>
      </c>
      <c r="I1267">
        <v>6</v>
      </c>
      <c r="J1267" t="s">
        <v>994</v>
      </c>
      <c r="K1267" t="s">
        <v>2464</v>
      </c>
      <c r="L1267" t="str">
        <f t="shared" si="52"/>
        <v>1667-21FLTPA G2SW0161</v>
      </c>
      <c r="M1267" t="s">
        <v>1243</v>
      </c>
      <c r="N1267">
        <v>27.829269988</v>
      </c>
      <c r="O1267">
        <v>-82.145790000000005</v>
      </c>
      <c r="P1267">
        <v>0</v>
      </c>
      <c r="Q1267" t="s">
        <v>2613</v>
      </c>
      <c r="R1267" t="s">
        <v>2692</v>
      </c>
    </row>
    <row r="1268" spans="1:18" x14ac:dyDescent="0.25">
      <c r="A1268" t="s">
        <v>872</v>
      </c>
      <c r="B1268" t="s">
        <v>81</v>
      </c>
      <c r="C1268" t="s">
        <v>1702</v>
      </c>
      <c r="D1268" s="53" t="s">
        <v>995</v>
      </c>
      <c r="E1268" t="s">
        <v>9</v>
      </c>
      <c r="F1268" t="s">
        <v>10</v>
      </c>
      <c r="G1268" t="s">
        <v>11</v>
      </c>
      <c r="H1268" t="s">
        <v>358</v>
      </c>
      <c r="I1268">
        <v>6</v>
      </c>
      <c r="J1268" t="s">
        <v>996</v>
      </c>
      <c r="K1268" t="s">
        <v>2465</v>
      </c>
      <c r="L1268" t="str">
        <f t="shared" ref="L1268:L1273" si="54">_xlfn.CONCAT(D1268:E1268,J1268)</f>
        <v>1678-21FLTPA G2SW0135</v>
      </c>
      <c r="M1268" t="s">
        <v>1243</v>
      </c>
      <c r="N1268">
        <v>27.815799987999998</v>
      </c>
      <c r="O1268">
        <v>-82.146900000000002</v>
      </c>
      <c r="P1268">
        <v>0</v>
      </c>
      <c r="Q1268" t="s">
        <v>2613</v>
      </c>
      <c r="R1268" t="s">
        <v>2692</v>
      </c>
    </row>
    <row r="1269" spans="1:18" x14ac:dyDescent="0.25">
      <c r="A1269" t="s">
        <v>872</v>
      </c>
      <c r="B1269" t="s">
        <v>81</v>
      </c>
      <c r="C1269" t="s">
        <v>1702</v>
      </c>
      <c r="D1269" s="53" t="s">
        <v>995</v>
      </c>
      <c r="E1269" t="s">
        <v>9</v>
      </c>
      <c r="F1269" t="s">
        <v>10</v>
      </c>
      <c r="G1269" t="s">
        <v>11</v>
      </c>
      <c r="H1269" t="s">
        <v>359</v>
      </c>
      <c r="I1269">
        <v>6</v>
      </c>
      <c r="J1269" t="s">
        <v>996</v>
      </c>
      <c r="K1269" t="s">
        <v>2465</v>
      </c>
      <c r="L1269" t="str">
        <f t="shared" si="54"/>
        <v>1678-21FLTPA G2SW0135</v>
      </c>
      <c r="M1269" t="s">
        <v>1243</v>
      </c>
      <c r="N1269">
        <v>27.815799987999998</v>
      </c>
      <c r="O1269">
        <v>-82.146900000000002</v>
      </c>
      <c r="P1269">
        <v>0</v>
      </c>
      <c r="Q1269" t="s">
        <v>2613</v>
      </c>
      <c r="R1269" t="s">
        <v>2692</v>
      </c>
    </row>
    <row r="1270" spans="1:18" x14ac:dyDescent="0.25">
      <c r="A1270" t="s">
        <v>872</v>
      </c>
      <c r="B1270" t="s">
        <v>81</v>
      </c>
      <c r="C1270" t="s">
        <v>1702</v>
      </c>
      <c r="D1270" s="53" t="s">
        <v>995</v>
      </c>
      <c r="E1270" t="s">
        <v>9</v>
      </c>
      <c r="F1270" t="s">
        <v>10</v>
      </c>
      <c r="G1270" t="s">
        <v>11</v>
      </c>
      <c r="H1270" t="s">
        <v>2842</v>
      </c>
      <c r="I1270">
        <v>6</v>
      </c>
      <c r="J1270" t="s">
        <v>996</v>
      </c>
      <c r="K1270" t="s">
        <v>2465</v>
      </c>
      <c r="L1270" t="str">
        <f t="shared" si="54"/>
        <v>1678-21FLTPA G2SW0135</v>
      </c>
      <c r="M1270" t="s">
        <v>1243</v>
      </c>
      <c r="N1270">
        <v>27.815799987999998</v>
      </c>
      <c r="O1270">
        <v>-82.146900000000002</v>
      </c>
      <c r="P1270">
        <v>0</v>
      </c>
      <c r="Q1270" t="s">
        <v>2613</v>
      </c>
      <c r="R1270" t="s">
        <v>2692</v>
      </c>
    </row>
    <row r="1271" spans="1:18" x14ac:dyDescent="0.25">
      <c r="A1271" t="s">
        <v>872</v>
      </c>
      <c r="B1271" t="s">
        <v>81</v>
      </c>
      <c r="C1271" t="s">
        <v>1702</v>
      </c>
      <c r="D1271" s="53" t="s">
        <v>995</v>
      </c>
      <c r="E1271" t="s">
        <v>9</v>
      </c>
      <c r="F1271" t="s">
        <v>10</v>
      </c>
      <c r="G1271" t="s">
        <v>11</v>
      </c>
      <c r="H1271" t="s">
        <v>87</v>
      </c>
      <c r="I1271">
        <v>6</v>
      </c>
      <c r="J1271" t="s">
        <v>996</v>
      </c>
      <c r="K1271" t="s">
        <v>2465</v>
      </c>
      <c r="L1271" t="str">
        <f t="shared" si="54"/>
        <v>1678-21FLTPA G2SW0135</v>
      </c>
      <c r="M1271" t="s">
        <v>1243</v>
      </c>
      <c r="N1271">
        <v>27.815799987999998</v>
      </c>
      <c r="O1271">
        <v>-82.146900000000002</v>
      </c>
      <c r="P1271">
        <v>0</v>
      </c>
      <c r="Q1271" t="s">
        <v>2613</v>
      </c>
      <c r="R1271" t="s">
        <v>2692</v>
      </c>
    </row>
    <row r="1272" spans="1:18" x14ac:dyDescent="0.25">
      <c r="A1272" t="s">
        <v>872</v>
      </c>
      <c r="B1272" t="s">
        <v>81</v>
      </c>
      <c r="C1272" t="s">
        <v>1702</v>
      </c>
      <c r="D1272" s="53" t="s">
        <v>995</v>
      </c>
      <c r="E1272" t="s">
        <v>9</v>
      </c>
      <c r="F1272" t="s">
        <v>10</v>
      </c>
      <c r="G1272" t="s">
        <v>11</v>
      </c>
      <c r="H1272" t="s">
        <v>88</v>
      </c>
      <c r="I1272">
        <v>6</v>
      </c>
      <c r="J1272" t="s">
        <v>996</v>
      </c>
      <c r="K1272" t="s">
        <v>2465</v>
      </c>
      <c r="L1272" t="str">
        <f t="shared" si="54"/>
        <v>1678-21FLTPA G2SW0135</v>
      </c>
      <c r="M1272" t="s">
        <v>1243</v>
      </c>
      <c r="N1272">
        <v>27.815799987999998</v>
      </c>
      <c r="O1272">
        <v>-82.146900000000002</v>
      </c>
      <c r="P1272">
        <v>0</v>
      </c>
      <c r="Q1272" t="s">
        <v>2613</v>
      </c>
      <c r="R1272" t="s">
        <v>2692</v>
      </c>
    </row>
    <row r="1273" spans="1:18" x14ac:dyDescent="0.25">
      <c r="A1273" t="s">
        <v>872</v>
      </c>
      <c r="B1273" t="s">
        <v>81</v>
      </c>
      <c r="C1273" t="s">
        <v>1702</v>
      </c>
      <c r="D1273" s="53" t="s">
        <v>995</v>
      </c>
      <c r="E1273" t="s">
        <v>9</v>
      </c>
      <c r="F1273" t="s">
        <v>10</v>
      </c>
      <c r="G1273" t="s">
        <v>11</v>
      </c>
      <c r="H1273" t="s">
        <v>86</v>
      </c>
      <c r="I1273">
        <v>6</v>
      </c>
      <c r="J1273" t="s">
        <v>996</v>
      </c>
      <c r="K1273" t="s">
        <v>2465</v>
      </c>
      <c r="L1273" t="str">
        <f t="shared" si="54"/>
        <v>1678-21FLTPA G2SW0135</v>
      </c>
      <c r="M1273" t="s">
        <v>1243</v>
      </c>
      <c r="N1273">
        <v>27.815799987999998</v>
      </c>
      <c r="O1273">
        <v>-82.146900000000002</v>
      </c>
      <c r="P1273">
        <v>0</v>
      </c>
      <c r="Q1273" t="s">
        <v>2613</v>
      </c>
      <c r="R1273" t="s">
        <v>2692</v>
      </c>
    </row>
    <row r="1274" spans="1:18" x14ac:dyDescent="0.25">
      <c r="A1274" t="s">
        <v>872</v>
      </c>
      <c r="B1274" t="s">
        <v>81</v>
      </c>
      <c r="C1274" t="s">
        <v>1702</v>
      </c>
      <c r="D1274" s="53" t="s">
        <v>995</v>
      </c>
      <c r="E1274" t="s">
        <v>9</v>
      </c>
      <c r="F1274" t="s">
        <v>10</v>
      </c>
      <c r="G1274" t="s">
        <v>11</v>
      </c>
      <c r="H1274" t="s">
        <v>73</v>
      </c>
      <c r="I1274">
        <v>6</v>
      </c>
      <c r="J1274" t="s">
        <v>996</v>
      </c>
      <c r="K1274" t="s">
        <v>2465</v>
      </c>
      <c r="L1274" t="str">
        <f t="shared" si="52"/>
        <v>1678-21FLTPA G2SW0135</v>
      </c>
      <c r="M1274" t="s">
        <v>1243</v>
      </c>
      <c r="N1274">
        <v>27.815799987999998</v>
      </c>
      <c r="O1274">
        <v>-82.146900000000002</v>
      </c>
      <c r="P1274">
        <v>0</v>
      </c>
      <c r="Q1274" t="s">
        <v>2613</v>
      </c>
      <c r="R1274" t="s">
        <v>2692</v>
      </c>
    </row>
    <row r="1275" spans="1:18" x14ac:dyDescent="0.25">
      <c r="A1275" t="s">
        <v>872</v>
      </c>
      <c r="B1275" t="s">
        <v>81</v>
      </c>
      <c r="C1275" t="s">
        <v>1702</v>
      </c>
      <c r="D1275" s="53" t="s">
        <v>995</v>
      </c>
      <c r="E1275" t="s">
        <v>9</v>
      </c>
      <c r="F1275" t="s">
        <v>10</v>
      </c>
      <c r="G1275" t="s">
        <v>11</v>
      </c>
      <c r="H1275" t="s">
        <v>91</v>
      </c>
      <c r="I1275">
        <v>6</v>
      </c>
      <c r="J1275" t="s">
        <v>996</v>
      </c>
      <c r="K1275" t="s">
        <v>2465</v>
      </c>
      <c r="L1275" t="str">
        <f t="shared" si="52"/>
        <v>1678-21FLTPA G2SW0135</v>
      </c>
      <c r="M1275" t="s">
        <v>1243</v>
      </c>
      <c r="N1275">
        <v>27.815799987999998</v>
      </c>
      <c r="O1275">
        <v>-82.146900000000002</v>
      </c>
      <c r="P1275">
        <v>0</v>
      </c>
      <c r="Q1275" t="s">
        <v>2613</v>
      </c>
      <c r="R1275" t="s">
        <v>2692</v>
      </c>
    </row>
    <row r="1276" spans="1:18" x14ac:dyDescent="0.25">
      <c r="A1276" t="s">
        <v>872</v>
      </c>
      <c r="B1276" t="s">
        <v>81</v>
      </c>
      <c r="C1276" t="s">
        <v>1702</v>
      </c>
      <c r="D1276" s="53" t="s">
        <v>995</v>
      </c>
      <c r="E1276" t="s">
        <v>9</v>
      </c>
      <c r="F1276" t="s">
        <v>10</v>
      </c>
      <c r="G1276" t="s">
        <v>11</v>
      </c>
      <c r="H1276" t="s">
        <v>85</v>
      </c>
      <c r="I1276">
        <v>6</v>
      </c>
      <c r="J1276" t="s">
        <v>996</v>
      </c>
      <c r="K1276" t="s">
        <v>2465</v>
      </c>
      <c r="L1276" t="str">
        <f t="shared" si="52"/>
        <v>1678-21FLTPA G2SW0135</v>
      </c>
      <c r="M1276" t="s">
        <v>1243</v>
      </c>
      <c r="N1276">
        <v>27.815799987999998</v>
      </c>
      <c r="O1276">
        <v>-82.146900000000002</v>
      </c>
      <c r="P1276">
        <v>0</v>
      </c>
      <c r="Q1276" t="s">
        <v>2613</v>
      </c>
      <c r="R1276" t="s">
        <v>2692</v>
      </c>
    </row>
    <row r="1277" spans="1:18" x14ac:dyDescent="0.25">
      <c r="A1277" t="s">
        <v>872</v>
      </c>
      <c r="B1277" t="s">
        <v>81</v>
      </c>
      <c r="C1277" t="s">
        <v>1702</v>
      </c>
      <c r="D1277" s="53" t="s">
        <v>995</v>
      </c>
      <c r="E1277" t="s">
        <v>9</v>
      </c>
      <c r="F1277" t="s">
        <v>10</v>
      </c>
      <c r="G1277" t="s">
        <v>11</v>
      </c>
      <c r="H1277" t="s">
        <v>92</v>
      </c>
      <c r="I1277">
        <v>6</v>
      </c>
      <c r="J1277" t="s">
        <v>996</v>
      </c>
      <c r="K1277" t="s">
        <v>2465</v>
      </c>
      <c r="L1277" t="str">
        <f t="shared" si="52"/>
        <v>1678-21FLTPA G2SW0135</v>
      </c>
      <c r="M1277" t="s">
        <v>1243</v>
      </c>
      <c r="N1277">
        <v>27.815799987999998</v>
      </c>
      <c r="O1277">
        <v>-82.146900000000002</v>
      </c>
      <c r="P1277">
        <v>0</v>
      </c>
      <c r="Q1277" t="s">
        <v>2613</v>
      </c>
      <c r="R1277" t="s">
        <v>2692</v>
      </c>
    </row>
    <row r="1278" spans="1:18" x14ac:dyDescent="0.25">
      <c r="A1278" t="s">
        <v>872</v>
      </c>
      <c r="B1278" t="s">
        <v>81</v>
      </c>
      <c r="C1278" t="s">
        <v>2846</v>
      </c>
      <c r="D1278" s="53" t="s">
        <v>2843</v>
      </c>
      <c r="E1278" t="s">
        <v>9</v>
      </c>
      <c r="F1278" t="s">
        <v>10</v>
      </c>
      <c r="G1278" t="s">
        <v>11</v>
      </c>
      <c r="H1278" t="s">
        <v>92</v>
      </c>
      <c r="I1278">
        <v>6</v>
      </c>
      <c r="J1278" t="s">
        <v>2844</v>
      </c>
      <c r="K1278" t="s">
        <v>2845</v>
      </c>
      <c r="L1278" t="str">
        <f t="shared" si="52"/>
        <v>1658-21FLTPA G2SW0144</v>
      </c>
      <c r="M1278" t="s">
        <v>1243</v>
      </c>
      <c r="N1278">
        <v>27.813829987999998</v>
      </c>
      <c r="O1278">
        <v>-82.199029999999993</v>
      </c>
      <c r="P1278" t="s">
        <v>2613</v>
      </c>
      <c r="Q1278" t="s">
        <v>2613</v>
      </c>
      <c r="R1278" t="s">
        <v>2692</v>
      </c>
    </row>
    <row r="1279" spans="1:18" x14ac:dyDescent="0.25">
      <c r="A1279" t="s">
        <v>872</v>
      </c>
      <c r="B1279" t="s">
        <v>81</v>
      </c>
      <c r="C1279" t="s">
        <v>1703</v>
      </c>
      <c r="D1279" s="53" t="s">
        <v>997</v>
      </c>
      <c r="E1279" t="s">
        <v>9</v>
      </c>
      <c r="F1279" t="s">
        <v>10</v>
      </c>
      <c r="G1279" t="s">
        <v>11</v>
      </c>
      <c r="H1279" t="s">
        <v>358</v>
      </c>
      <c r="I1279">
        <v>6</v>
      </c>
      <c r="J1279" t="s">
        <v>998</v>
      </c>
      <c r="K1279" t="s">
        <v>2466</v>
      </c>
      <c r="L1279" t="str">
        <f t="shared" ref="L1279:L1284" si="55">_xlfn.CONCAT(D1279:E1279,J1279)</f>
        <v>1724-21FLTPA G2SW0099</v>
      </c>
      <c r="M1279" t="s">
        <v>1243</v>
      </c>
      <c r="N1279">
        <v>27.707987533000001</v>
      </c>
      <c r="O1279">
        <v>-82.257207359999995</v>
      </c>
      <c r="P1279">
        <v>0</v>
      </c>
      <c r="Q1279" t="s">
        <v>2613</v>
      </c>
      <c r="R1279" t="s">
        <v>2692</v>
      </c>
    </row>
    <row r="1280" spans="1:18" x14ac:dyDescent="0.25">
      <c r="A1280" t="s">
        <v>872</v>
      </c>
      <c r="B1280" t="s">
        <v>81</v>
      </c>
      <c r="C1280" t="s">
        <v>1703</v>
      </c>
      <c r="D1280" s="53" t="s">
        <v>997</v>
      </c>
      <c r="E1280" t="s">
        <v>9</v>
      </c>
      <c r="F1280" t="s">
        <v>10</v>
      </c>
      <c r="G1280" t="s">
        <v>11</v>
      </c>
      <c r="H1280" t="s">
        <v>359</v>
      </c>
      <c r="I1280">
        <v>6</v>
      </c>
      <c r="J1280" t="s">
        <v>998</v>
      </c>
      <c r="K1280" t="s">
        <v>2466</v>
      </c>
      <c r="L1280" t="str">
        <f t="shared" si="55"/>
        <v>1724-21FLTPA G2SW0099</v>
      </c>
      <c r="M1280" t="s">
        <v>1243</v>
      </c>
      <c r="N1280">
        <v>27.707987533000001</v>
      </c>
      <c r="O1280">
        <v>-82.257207359999995</v>
      </c>
      <c r="P1280">
        <v>0</v>
      </c>
      <c r="Q1280" t="s">
        <v>2613</v>
      </c>
      <c r="R1280" t="s">
        <v>2692</v>
      </c>
    </row>
    <row r="1281" spans="1:18" x14ac:dyDescent="0.25">
      <c r="A1281" t="s">
        <v>872</v>
      </c>
      <c r="B1281" t="s">
        <v>81</v>
      </c>
      <c r="C1281" t="s">
        <v>1703</v>
      </c>
      <c r="D1281" s="53" t="s">
        <v>997</v>
      </c>
      <c r="E1281" t="s">
        <v>9</v>
      </c>
      <c r="F1281" t="s">
        <v>10</v>
      </c>
      <c r="G1281" t="s">
        <v>11</v>
      </c>
      <c r="H1281" t="s">
        <v>2842</v>
      </c>
      <c r="I1281">
        <v>6</v>
      </c>
      <c r="J1281" t="s">
        <v>998</v>
      </c>
      <c r="K1281" t="s">
        <v>2466</v>
      </c>
      <c r="L1281" t="str">
        <f t="shared" si="55"/>
        <v>1724-21FLTPA G2SW0099</v>
      </c>
      <c r="M1281" t="s">
        <v>1243</v>
      </c>
      <c r="N1281">
        <v>27.707987533000001</v>
      </c>
      <c r="O1281">
        <v>-82.257207359999995</v>
      </c>
      <c r="P1281">
        <v>0</v>
      </c>
      <c r="Q1281" t="s">
        <v>2613</v>
      </c>
      <c r="R1281" t="s">
        <v>2692</v>
      </c>
    </row>
    <row r="1282" spans="1:18" x14ac:dyDescent="0.25">
      <c r="A1282" t="s">
        <v>872</v>
      </c>
      <c r="B1282" t="s">
        <v>81</v>
      </c>
      <c r="C1282" t="s">
        <v>1703</v>
      </c>
      <c r="D1282" s="53" t="s">
        <v>997</v>
      </c>
      <c r="E1282" t="s">
        <v>9</v>
      </c>
      <c r="F1282" t="s">
        <v>10</v>
      </c>
      <c r="G1282" t="s">
        <v>11</v>
      </c>
      <c r="H1282" t="s">
        <v>87</v>
      </c>
      <c r="I1282">
        <v>6</v>
      </c>
      <c r="J1282" t="s">
        <v>998</v>
      </c>
      <c r="K1282" t="s">
        <v>2466</v>
      </c>
      <c r="L1282" t="str">
        <f t="shared" si="55"/>
        <v>1724-21FLTPA G2SW0099</v>
      </c>
      <c r="M1282" t="s">
        <v>1243</v>
      </c>
      <c r="N1282">
        <v>27.707987533000001</v>
      </c>
      <c r="O1282">
        <v>-82.257207359999995</v>
      </c>
      <c r="P1282">
        <v>0</v>
      </c>
      <c r="Q1282" t="s">
        <v>2613</v>
      </c>
      <c r="R1282" t="s">
        <v>2692</v>
      </c>
    </row>
    <row r="1283" spans="1:18" x14ac:dyDescent="0.25">
      <c r="A1283" t="s">
        <v>872</v>
      </c>
      <c r="B1283" t="s">
        <v>81</v>
      </c>
      <c r="C1283" t="s">
        <v>1703</v>
      </c>
      <c r="D1283" s="53" t="s">
        <v>997</v>
      </c>
      <c r="E1283" t="s">
        <v>9</v>
      </c>
      <c r="F1283" t="s">
        <v>10</v>
      </c>
      <c r="G1283" t="s">
        <v>11</v>
      </c>
      <c r="H1283" t="s">
        <v>88</v>
      </c>
      <c r="I1283">
        <v>6</v>
      </c>
      <c r="J1283" t="s">
        <v>998</v>
      </c>
      <c r="K1283" t="s">
        <v>2466</v>
      </c>
      <c r="L1283" t="str">
        <f t="shared" si="55"/>
        <v>1724-21FLTPA G2SW0099</v>
      </c>
      <c r="M1283" t="s">
        <v>1243</v>
      </c>
      <c r="N1283">
        <v>27.707987533000001</v>
      </c>
      <c r="O1283">
        <v>-82.257207359999995</v>
      </c>
      <c r="P1283">
        <v>0</v>
      </c>
      <c r="Q1283" t="s">
        <v>2613</v>
      </c>
      <c r="R1283" t="s">
        <v>2692</v>
      </c>
    </row>
    <row r="1284" spans="1:18" x14ac:dyDescent="0.25">
      <c r="A1284" t="s">
        <v>872</v>
      </c>
      <c r="B1284" t="s">
        <v>81</v>
      </c>
      <c r="C1284" t="s">
        <v>1703</v>
      </c>
      <c r="D1284" s="53" t="s">
        <v>997</v>
      </c>
      <c r="E1284" t="s">
        <v>9</v>
      </c>
      <c r="F1284" t="s">
        <v>10</v>
      </c>
      <c r="G1284" t="s">
        <v>11</v>
      </c>
      <c r="H1284" t="s">
        <v>86</v>
      </c>
      <c r="I1284">
        <v>6</v>
      </c>
      <c r="J1284" t="s">
        <v>998</v>
      </c>
      <c r="K1284" t="s">
        <v>2466</v>
      </c>
      <c r="L1284" t="str">
        <f t="shared" si="55"/>
        <v>1724-21FLTPA G2SW0099</v>
      </c>
      <c r="M1284" t="s">
        <v>1243</v>
      </c>
      <c r="N1284">
        <v>27.707987533000001</v>
      </c>
      <c r="O1284">
        <v>-82.257207359999995</v>
      </c>
      <c r="P1284">
        <v>0</v>
      </c>
      <c r="Q1284" t="s">
        <v>2613</v>
      </c>
      <c r="R1284" t="s">
        <v>2692</v>
      </c>
    </row>
    <row r="1285" spans="1:18" x14ac:dyDescent="0.25">
      <c r="A1285" t="s">
        <v>872</v>
      </c>
      <c r="B1285" t="s">
        <v>81</v>
      </c>
      <c r="C1285" t="s">
        <v>1703</v>
      </c>
      <c r="D1285" s="53" t="s">
        <v>997</v>
      </c>
      <c r="E1285" t="s">
        <v>9</v>
      </c>
      <c r="F1285" t="s">
        <v>10</v>
      </c>
      <c r="G1285" t="s">
        <v>11</v>
      </c>
      <c r="H1285" t="s">
        <v>73</v>
      </c>
      <c r="I1285">
        <v>6</v>
      </c>
      <c r="J1285" t="s">
        <v>998</v>
      </c>
      <c r="K1285" t="s">
        <v>2466</v>
      </c>
      <c r="L1285" t="str">
        <f t="shared" si="52"/>
        <v>1724-21FLTPA G2SW0099</v>
      </c>
      <c r="M1285" t="s">
        <v>1243</v>
      </c>
      <c r="N1285">
        <v>27.707987533000001</v>
      </c>
      <c r="O1285">
        <v>-82.257207359999995</v>
      </c>
      <c r="P1285">
        <v>0</v>
      </c>
      <c r="Q1285" t="s">
        <v>2613</v>
      </c>
      <c r="R1285" t="s">
        <v>2692</v>
      </c>
    </row>
    <row r="1286" spans="1:18" x14ac:dyDescent="0.25">
      <c r="A1286" t="s">
        <v>872</v>
      </c>
      <c r="B1286" t="s">
        <v>81</v>
      </c>
      <c r="C1286" t="s">
        <v>1703</v>
      </c>
      <c r="D1286" s="53" t="s">
        <v>997</v>
      </c>
      <c r="E1286" t="s">
        <v>9</v>
      </c>
      <c r="F1286" t="s">
        <v>10</v>
      </c>
      <c r="G1286" t="s">
        <v>11</v>
      </c>
      <c r="H1286" t="s">
        <v>91</v>
      </c>
      <c r="I1286">
        <v>6</v>
      </c>
      <c r="J1286" t="s">
        <v>998</v>
      </c>
      <c r="K1286" t="s">
        <v>2466</v>
      </c>
      <c r="L1286" t="str">
        <f t="shared" si="52"/>
        <v>1724-21FLTPA G2SW0099</v>
      </c>
      <c r="M1286" t="s">
        <v>1243</v>
      </c>
      <c r="N1286">
        <v>27.707987533000001</v>
      </c>
      <c r="O1286">
        <v>-82.257207359999995</v>
      </c>
      <c r="P1286">
        <v>0</v>
      </c>
      <c r="Q1286" t="s">
        <v>2613</v>
      </c>
      <c r="R1286" t="s">
        <v>2692</v>
      </c>
    </row>
    <row r="1287" spans="1:18" x14ac:dyDescent="0.25">
      <c r="A1287" t="s">
        <v>872</v>
      </c>
      <c r="B1287" t="s">
        <v>81</v>
      </c>
      <c r="C1287" t="s">
        <v>1703</v>
      </c>
      <c r="D1287" s="53" t="s">
        <v>997</v>
      </c>
      <c r="E1287" t="s">
        <v>9</v>
      </c>
      <c r="F1287" t="s">
        <v>10</v>
      </c>
      <c r="G1287" t="s">
        <v>11</v>
      </c>
      <c r="H1287" t="s">
        <v>92</v>
      </c>
      <c r="I1287">
        <v>6</v>
      </c>
      <c r="J1287" t="s">
        <v>998</v>
      </c>
      <c r="K1287" t="s">
        <v>2466</v>
      </c>
      <c r="L1287" t="str">
        <f t="shared" si="52"/>
        <v>1724-21FLTPA G2SW0099</v>
      </c>
      <c r="M1287" t="s">
        <v>1243</v>
      </c>
      <c r="N1287">
        <v>27.707987533000001</v>
      </c>
      <c r="O1287">
        <v>-82.257207359999995</v>
      </c>
      <c r="P1287">
        <v>0</v>
      </c>
      <c r="Q1287" t="s">
        <v>2613</v>
      </c>
      <c r="R1287" t="s">
        <v>2692</v>
      </c>
    </row>
    <row r="1288" spans="1:18" x14ac:dyDescent="0.25">
      <c r="A1288" t="s">
        <v>872</v>
      </c>
      <c r="B1288" t="s">
        <v>81</v>
      </c>
      <c r="C1288" t="s">
        <v>1704</v>
      </c>
      <c r="D1288" s="53" t="s">
        <v>999</v>
      </c>
      <c r="E1288" t="s">
        <v>9</v>
      </c>
      <c r="F1288" t="s">
        <v>10</v>
      </c>
      <c r="G1288" t="s">
        <v>11</v>
      </c>
      <c r="H1288" t="s">
        <v>73</v>
      </c>
      <c r="I1288">
        <v>6</v>
      </c>
      <c r="J1288" t="s">
        <v>1000</v>
      </c>
      <c r="K1288" t="s">
        <v>2467</v>
      </c>
      <c r="L1288" t="str">
        <f t="shared" si="52"/>
        <v>1736-21FLTPA G1SW0129</v>
      </c>
      <c r="M1288" t="s">
        <v>1243</v>
      </c>
      <c r="N1288">
        <v>27.739122349999999</v>
      </c>
      <c r="O1288">
        <v>-82.418488699999997</v>
      </c>
      <c r="P1288">
        <v>0</v>
      </c>
      <c r="Q1288" t="s">
        <v>2613</v>
      </c>
      <c r="R1288" t="s">
        <v>2691</v>
      </c>
    </row>
    <row r="1289" spans="1:18" x14ac:dyDescent="0.25">
      <c r="A1289" t="s">
        <v>872</v>
      </c>
      <c r="B1289" t="s">
        <v>81</v>
      </c>
      <c r="C1289" t="s">
        <v>1704</v>
      </c>
      <c r="D1289" s="53" t="s">
        <v>999</v>
      </c>
      <c r="E1289" t="s">
        <v>9</v>
      </c>
      <c r="F1289" t="s">
        <v>10</v>
      </c>
      <c r="G1289" t="s">
        <v>11</v>
      </c>
      <c r="H1289" t="s">
        <v>85</v>
      </c>
      <c r="I1289">
        <v>6</v>
      </c>
      <c r="J1289" t="s">
        <v>1000</v>
      </c>
      <c r="K1289" t="s">
        <v>2467</v>
      </c>
      <c r="L1289" t="str">
        <f t="shared" si="52"/>
        <v>1736-21FLTPA G1SW0129</v>
      </c>
      <c r="M1289" t="s">
        <v>1243</v>
      </c>
      <c r="N1289">
        <v>27.739122349999999</v>
      </c>
      <c r="O1289">
        <v>-82.418488699999997</v>
      </c>
      <c r="P1289">
        <v>0</v>
      </c>
      <c r="Q1289" t="s">
        <v>2613</v>
      </c>
      <c r="R1289" t="s">
        <v>2691</v>
      </c>
    </row>
    <row r="1290" spans="1:18" x14ac:dyDescent="0.25">
      <c r="A1290" t="s">
        <v>872</v>
      </c>
      <c r="B1290" t="s">
        <v>81</v>
      </c>
      <c r="C1290" t="s">
        <v>1704</v>
      </c>
      <c r="D1290" s="53" t="s">
        <v>999</v>
      </c>
      <c r="E1290" t="s">
        <v>9</v>
      </c>
      <c r="F1290" t="s">
        <v>10</v>
      </c>
      <c r="G1290" t="s">
        <v>11</v>
      </c>
      <c r="H1290" t="s">
        <v>73</v>
      </c>
      <c r="I1290">
        <v>6</v>
      </c>
      <c r="J1290" t="s">
        <v>1001</v>
      </c>
      <c r="K1290" t="s">
        <v>2468</v>
      </c>
      <c r="L1290" t="str">
        <f t="shared" si="52"/>
        <v>1736-21FLTPA G1SW0130</v>
      </c>
      <c r="M1290" t="s">
        <v>1243</v>
      </c>
      <c r="N1290">
        <v>27.738689988000001</v>
      </c>
      <c r="O1290">
        <v>-82.426220000000001</v>
      </c>
      <c r="P1290">
        <v>0</v>
      </c>
      <c r="Q1290" t="s">
        <v>2614</v>
      </c>
      <c r="R1290" t="s">
        <v>2691</v>
      </c>
    </row>
    <row r="1291" spans="1:18" x14ac:dyDescent="0.25">
      <c r="A1291" t="s">
        <v>872</v>
      </c>
      <c r="B1291" t="s">
        <v>81</v>
      </c>
      <c r="C1291" t="s">
        <v>1705</v>
      </c>
      <c r="D1291" s="53" t="s">
        <v>1002</v>
      </c>
      <c r="E1291" t="s">
        <v>9</v>
      </c>
      <c r="F1291" t="s">
        <v>10</v>
      </c>
      <c r="G1291" t="s">
        <v>11</v>
      </c>
      <c r="H1291" t="s">
        <v>73</v>
      </c>
      <c r="I1291">
        <v>6</v>
      </c>
      <c r="J1291" t="s">
        <v>1003</v>
      </c>
      <c r="K1291" t="s">
        <v>2469</v>
      </c>
      <c r="L1291" t="str">
        <f t="shared" si="52"/>
        <v>1754-21FLTPA G2SW0166</v>
      </c>
      <c r="M1291" t="s">
        <v>1243</v>
      </c>
      <c r="N1291">
        <v>27.671949988000001</v>
      </c>
      <c r="O1291">
        <v>-82.293430000000001</v>
      </c>
      <c r="P1291">
        <v>0</v>
      </c>
      <c r="Q1291" t="s">
        <v>2613</v>
      </c>
      <c r="R1291" t="s">
        <v>2692</v>
      </c>
    </row>
    <row r="1292" spans="1:18" x14ac:dyDescent="0.25">
      <c r="A1292" t="s">
        <v>872</v>
      </c>
      <c r="B1292" t="s">
        <v>81</v>
      </c>
      <c r="C1292" t="s">
        <v>1705</v>
      </c>
      <c r="D1292" s="53" t="s">
        <v>1002</v>
      </c>
      <c r="E1292" t="s">
        <v>9</v>
      </c>
      <c r="F1292" t="s">
        <v>10</v>
      </c>
      <c r="G1292" t="s">
        <v>11</v>
      </c>
      <c r="H1292" t="s">
        <v>85</v>
      </c>
      <c r="I1292">
        <v>6</v>
      </c>
      <c r="J1292" t="s">
        <v>1003</v>
      </c>
      <c r="K1292" t="s">
        <v>2469</v>
      </c>
      <c r="L1292" t="str">
        <f t="shared" si="52"/>
        <v>1754-21FLTPA G2SW0166</v>
      </c>
      <c r="M1292" t="s">
        <v>1243</v>
      </c>
      <c r="N1292">
        <v>27.671949988000001</v>
      </c>
      <c r="O1292">
        <v>-82.293430000000001</v>
      </c>
      <c r="P1292">
        <v>0</v>
      </c>
      <c r="Q1292" t="s">
        <v>2613</v>
      </c>
      <c r="R1292" t="s">
        <v>2692</v>
      </c>
    </row>
    <row r="1293" spans="1:18" x14ac:dyDescent="0.25">
      <c r="A1293" t="s">
        <v>872</v>
      </c>
      <c r="B1293" t="s">
        <v>81</v>
      </c>
      <c r="C1293" t="s">
        <v>1706</v>
      </c>
      <c r="D1293" s="53" t="s">
        <v>1004</v>
      </c>
      <c r="E1293" t="s">
        <v>9</v>
      </c>
      <c r="F1293" t="s">
        <v>10</v>
      </c>
      <c r="G1293" t="s">
        <v>11</v>
      </c>
      <c r="H1293" t="s">
        <v>73</v>
      </c>
      <c r="I1293">
        <v>6</v>
      </c>
      <c r="J1293" t="s">
        <v>1005</v>
      </c>
      <c r="K1293" t="s">
        <v>2470</v>
      </c>
      <c r="L1293" t="str">
        <f t="shared" si="52"/>
        <v>1768-21FLTPA G2SW0101</v>
      </c>
      <c r="M1293" t="s">
        <v>1243</v>
      </c>
      <c r="N1293">
        <v>27.674533960000002</v>
      </c>
      <c r="O1293">
        <v>-82.119432590000002</v>
      </c>
      <c r="P1293">
        <v>0</v>
      </c>
      <c r="Q1293" t="s">
        <v>2613</v>
      </c>
      <c r="R1293" t="s">
        <v>2692</v>
      </c>
    </row>
    <row r="1294" spans="1:18" x14ac:dyDescent="0.25">
      <c r="A1294" t="s">
        <v>872</v>
      </c>
      <c r="B1294" t="s">
        <v>81</v>
      </c>
      <c r="C1294" t="s">
        <v>1706</v>
      </c>
      <c r="D1294" s="53" t="s">
        <v>1004</v>
      </c>
      <c r="E1294" t="s">
        <v>9</v>
      </c>
      <c r="F1294" t="s">
        <v>10</v>
      </c>
      <c r="G1294" t="s">
        <v>11</v>
      </c>
      <c r="H1294" t="s">
        <v>85</v>
      </c>
      <c r="I1294">
        <v>6</v>
      </c>
      <c r="J1294" t="s">
        <v>1005</v>
      </c>
      <c r="K1294" t="s">
        <v>2470</v>
      </c>
      <c r="L1294" t="str">
        <f t="shared" si="52"/>
        <v>1768-21FLTPA G2SW0101</v>
      </c>
      <c r="M1294" t="s">
        <v>1243</v>
      </c>
      <c r="N1294">
        <v>27.674533960000002</v>
      </c>
      <c r="O1294">
        <v>-82.119432590000002</v>
      </c>
      <c r="P1294">
        <v>0</v>
      </c>
      <c r="Q1294" t="s">
        <v>2613</v>
      </c>
      <c r="R1294" t="s">
        <v>2692</v>
      </c>
    </row>
    <row r="1295" spans="1:18" x14ac:dyDescent="0.25">
      <c r="A1295" t="s">
        <v>872</v>
      </c>
      <c r="B1295" t="s">
        <v>81</v>
      </c>
      <c r="C1295" t="s">
        <v>1707</v>
      </c>
      <c r="D1295" s="53" t="s">
        <v>1006</v>
      </c>
      <c r="E1295" t="s">
        <v>9</v>
      </c>
      <c r="F1295" t="s">
        <v>10</v>
      </c>
      <c r="G1295" t="s">
        <v>11</v>
      </c>
      <c r="H1295" t="s">
        <v>73</v>
      </c>
      <c r="I1295">
        <v>6</v>
      </c>
      <c r="J1295" t="s">
        <v>1007</v>
      </c>
      <c r="K1295" t="s">
        <v>2471</v>
      </c>
      <c r="L1295" t="str">
        <f t="shared" si="52"/>
        <v>1793-21FLTPA G2SW0104</v>
      </c>
      <c r="M1295" t="s">
        <v>1243</v>
      </c>
      <c r="N1295">
        <v>27.659100000999999</v>
      </c>
      <c r="O1295">
        <v>-82.390190000000004</v>
      </c>
      <c r="P1295">
        <v>0</v>
      </c>
      <c r="Q1295" t="s">
        <v>2614</v>
      </c>
      <c r="R1295" t="s">
        <v>2692</v>
      </c>
    </row>
    <row r="1296" spans="1:18" x14ac:dyDescent="0.25">
      <c r="A1296" t="s">
        <v>872</v>
      </c>
      <c r="B1296" t="s">
        <v>81</v>
      </c>
      <c r="C1296" t="s">
        <v>1707</v>
      </c>
      <c r="D1296" s="53" t="s">
        <v>1006</v>
      </c>
      <c r="E1296" t="s">
        <v>9</v>
      </c>
      <c r="F1296" t="s">
        <v>10</v>
      </c>
      <c r="G1296" t="s">
        <v>11</v>
      </c>
      <c r="H1296" t="s">
        <v>85</v>
      </c>
      <c r="I1296">
        <v>6</v>
      </c>
      <c r="J1296" t="s">
        <v>1007</v>
      </c>
      <c r="K1296" t="s">
        <v>2471</v>
      </c>
      <c r="L1296" t="str">
        <f t="shared" si="52"/>
        <v>1793-21FLTPA G2SW0104</v>
      </c>
      <c r="M1296" t="s">
        <v>1243</v>
      </c>
      <c r="N1296">
        <v>27.659100000999999</v>
      </c>
      <c r="O1296">
        <v>-82.390190000000004</v>
      </c>
      <c r="P1296">
        <v>0</v>
      </c>
      <c r="Q1296" t="s">
        <v>2614</v>
      </c>
      <c r="R1296" t="s">
        <v>2692</v>
      </c>
    </row>
    <row r="1297" spans="1:18" x14ac:dyDescent="0.25">
      <c r="A1297" t="s">
        <v>872</v>
      </c>
      <c r="B1297" t="s">
        <v>81</v>
      </c>
      <c r="C1297" t="s">
        <v>1704</v>
      </c>
      <c r="D1297" s="53" t="s">
        <v>1029</v>
      </c>
      <c r="E1297" t="s">
        <v>9</v>
      </c>
      <c r="F1297" t="s">
        <v>10</v>
      </c>
      <c r="G1297" t="s">
        <v>11</v>
      </c>
      <c r="H1297" t="s">
        <v>73</v>
      </c>
      <c r="I1297">
        <v>6</v>
      </c>
      <c r="J1297" t="s">
        <v>1030</v>
      </c>
      <c r="K1297" t="s">
        <v>2472</v>
      </c>
      <c r="L1297" t="str">
        <f t="shared" si="52"/>
        <v>1725A-21FLTPA G1SW0119</v>
      </c>
      <c r="M1297" t="s">
        <v>1243</v>
      </c>
      <c r="N1297">
        <v>27.734919988000001</v>
      </c>
      <c r="O1297">
        <v>-82.395439999999994</v>
      </c>
      <c r="P1297">
        <v>0</v>
      </c>
      <c r="Q1297" t="s">
        <v>2613</v>
      </c>
      <c r="R1297" t="s">
        <v>2691</v>
      </c>
    </row>
    <row r="1298" spans="1:18" x14ac:dyDescent="0.25">
      <c r="A1298" t="s">
        <v>872</v>
      </c>
      <c r="B1298" t="s">
        <v>81</v>
      </c>
      <c r="C1298" t="s">
        <v>1704</v>
      </c>
      <c r="D1298" s="53" t="s">
        <v>1029</v>
      </c>
      <c r="E1298" t="s">
        <v>9</v>
      </c>
      <c r="F1298" t="s">
        <v>10</v>
      </c>
      <c r="G1298" t="s">
        <v>11</v>
      </c>
      <c r="H1298" t="s">
        <v>85</v>
      </c>
      <c r="I1298">
        <v>6</v>
      </c>
      <c r="J1298" t="s">
        <v>1030</v>
      </c>
      <c r="K1298" t="s">
        <v>2472</v>
      </c>
      <c r="L1298" t="str">
        <f t="shared" si="52"/>
        <v>1725A-21FLTPA G1SW0119</v>
      </c>
      <c r="M1298" t="s">
        <v>1243</v>
      </c>
      <c r="N1298">
        <v>27.734919988000001</v>
      </c>
      <c r="O1298">
        <v>-82.395439999999994</v>
      </c>
      <c r="P1298">
        <v>0</v>
      </c>
      <c r="Q1298" t="s">
        <v>2613</v>
      </c>
      <c r="R1298" t="s">
        <v>2691</v>
      </c>
    </row>
    <row r="1299" spans="1:18" x14ac:dyDescent="0.25">
      <c r="A1299" t="s">
        <v>872</v>
      </c>
      <c r="B1299" t="s">
        <v>81</v>
      </c>
      <c r="C1299" t="s">
        <v>1708</v>
      </c>
      <c r="D1299" s="53" t="s">
        <v>1020</v>
      </c>
      <c r="E1299" t="s">
        <v>9</v>
      </c>
      <c r="F1299" t="s">
        <v>10</v>
      </c>
      <c r="G1299" t="s">
        <v>11</v>
      </c>
      <c r="H1299" t="s">
        <v>73</v>
      </c>
      <c r="I1299">
        <v>6</v>
      </c>
      <c r="J1299" t="s">
        <v>1021</v>
      </c>
      <c r="K1299" t="s">
        <v>2473</v>
      </c>
      <c r="L1299" t="str">
        <f t="shared" si="52"/>
        <v>3703-21FLTPA G1SW0103</v>
      </c>
      <c r="M1299" t="s">
        <v>1201</v>
      </c>
      <c r="N1299">
        <v>29.133903001</v>
      </c>
      <c r="O1299">
        <v>-82.636285999999998</v>
      </c>
      <c r="P1299">
        <v>0</v>
      </c>
      <c r="Q1299" t="s">
        <v>2613</v>
      </c>
      <c r="R1299" t="s">
        <v>2691</v>
      </c>
    </row>
    <row r="1300" spans="1:18" x14ac:dyDescent="0.25">
      <c r="A1300" t="s">
        <v>872</v>
      </c>
      <c r="B1300" t="s">
        <v>81</v>
      </c>
      <c r="C1300" t="s">
        <v>1708</v>
      </c>
      <c r="D1300" s="53" t="s">
        <v>1020</v>
      </c>
      <c r="E1300" t="s">
        <v>9</v>
      </c>
      <c r="F1300" t="s">
        <v>10</v>
      </c>
      <c r="G1300" t="s">
        <v>11</v>
      </c>
      <c r="H1300" t="s">
        <v>97</v>
      </c>
      <c r="I1300">
        <v>6</v>
      </c>
      <c r="J1300" t="s">
        <v>1021</v>
      </c>
      <c r="K1300" t="s">
        <v>2473</v>
      </c>
      <c r="L1300" t="str">
        <f t="shared" si="52"/>
        <v>3703-21FLTPA G1SW0103</v>
      </c>
      <c r="M1300" t="s">
        <v>1201</v>
      </c>
      <c r="N1300">
        <v>29.133903001</v>
      </c>
      <c r="O1300">
        <v>-82.636285999999998</v>
      </c>
      <c r="P1300">
        <v>0</v>
      </c>
      <c r="Q1300" t="s">
        <v>2613</v>
      </c>
      <c r="R1300" t="s">
        <v>2691</v>
      </c>
    </row>
    <row r="1301" spans="1:18" x14ac:dyDescent="0.25">
      <c r="A1301" t="s">
        <v>872</v>
      </c>
      <c r="B1301" t="s">
        <v>718</v>
      </c>
      <c r="C1301" t="s">
        <v>2634</v>
      </c>
      <c r="D1301" s="53" t="s">
        <v>2623</v>
      </c>
      <c r="E1301" t="s">
        <v>9</v>
      </c>
      <c r="F1301" t="s">
        <v>10</v>
      </c>
      <c r="G1301" t="s">
        <v>770</v>
      </c>
      <c r="H1301" t="s">
        <v>1186</v>
      </c>
      <c r="I1301">
        <v>1</v>
      </c>
      <c r="J1301" t="s">
        <v>2640</v>
      </c>
      <c r="K1301" t="s">
        <v>2641</v>
      </c>
      <c r="L1301" t="str">
        <f t="shared" si="52"/>
        <v>1923-21FLTPA G2SW0043</v>
      </c>
      <c r="M1301" t="s">
        <v>1238</v>
      </c>
      <c r="N1301">
        <v>27.418859999999999</v>
      </c>
      <c r="O1301">
        <v>-82.505420000000001</v>
      </c>
      <c r="P1301">
        <v>1</v>
      </c>
      <c r="Q1301" t="s">
        <v>2614</v>
      </c>
      <c r="R1301" t="s">
        <v>2692</v>
      </c>
    </row>
    <row r="1302" spans="1:18" x14ac:dyDescent="0.25">
      <c r="A1302" t="s">
        <v>872</v>
      </c>
      <c r="B1302" t="s">
        <v>718</v>
      </c>
      <c r="C1302" t="s">
        <v>2635</v>
      </c>
      <c r="D1302" s="53" t="s">
        <v>2624</v>
      </c>
      <c r="E1302" t="s">
        <v>9</v>
      </c>
      <c r="F1302" t="s">
        <v>10</v>
      </c>
      <c r="G1302" t="s">
        <v>770</v>
      </c>
      <c r="H1302" t="s">
        <v>92</v>
      </c>
      <c r="I1302">
        <v>6</v>
      </c>
      <c r="J1302" t="s">
        <v>2638</v>
      </c>
      <c r="K1302" t="s">
        <v>2639</v>
      </c>
      <c r="L1302" t="str">
        <f t="shared" ref="L1302:L1308" si="56">_xlfn.CONCAT(D1302:E1302,J1302)</f>
        <v>1913-21FLTPA G2SW0015</v>
      </c>
      <c r="M1302" t="s">
        <v>1238</v>
      </c>
      <c r="N1302">
        <v>27.433105000000001</v>
      </c>
      <c r="O1302">
        <v>-82.468549999999993</v>
      </c>
      <c r="P1302">
        <v>1</v>
      </c>
      <c r="Q1302" t="s">
        <v>2614</v>
      </c>
      <c r="R1302" t="s">
        <v>2692</v>
      </c>
    </row>
    <row r="1303" spans="1:18" x14ac:dyDescent="0.25">
      <c r="A1303" t="s">
        <v>872</v>
      </c>
      <c r="B1303" t="s">
        <v>718</v>
      </c>
      <c r="C1303" t="s">
        <v>2635</v>
      </c>
      <c r="D1303" s="53" t="s">
        <v>2624</v>
      </c>
      <c r="E1303" t="s">
        <v>9</v>
      </c>
      <c r="F1303" t="s">
        <v>10</v>
      </c>
      <c r="G1303" t="s">
        <v>770</v>
      </c>
      <c r="H1303" t="s">
        <v>358</v>
      </c>
      <c r="I1303">
        <v>6</v>
      </c>
      <c r="J1303" t="s">
        <v>2638</v>
      </c>
      <c r="K1303" t="s">
        <v>2639</v>
      </c>
      <c r="L1303" t="str">
        <f t="shared" si="56"/>
        <v>1913-21FLTPA G2SW0015</v>
      </c>
      <c r="M1303" t="s">
        <v>1238</v>
      </c>
      <c r="N1303">
        <v>27.433105000000001</v>
      </c>
      <c r="O1303">
        <v>-82.468549999999993</v>
      </c>
      <c r="P1303">
        <v>1</v>
      </c>
      <c r="Q1303" t="s">
        <v>2614</v>
      </c>
      <c r="R1303" t="s">
        <v>2692</v>
      </c>
    </row>
    <row r="1304" spans="1:18" x14ac:dyDescent="0.25">
      <c r="A1304" t="s">
        <v>872</v>
      </c>
      <c r="B1304" t="s">
        <v>718</v>
      </c>
      <c r="C1304" t="s">
        <v>2635</v>
      </c>
      <c r="D1304" s="53" t="s">
        <v>2624</v>
      </c>
      <c r="E1304" t="s">
        <v>9</v>
      </c>
      <c r="F1304" t="s">
        <v>10</v>
      </c>
      <c r="G1304" t="s">
        <v>770</v>
      </c>
      <c r="H1304" t="s">
        <v>359</v>
      </c>
      <c r="I1304">
        <v>6</v>
      </c>
      <c r="J1304" t="s">
        <v>2638</v>
      </c>
      <c r="K1304" t="s">
        <v>2639</v>
      </c>
      <c r="L1304" t="str">
        <f t="shared" si="56"/>
        <v>1913-21FLTPA G2SW0015</v>
      </c>
      <c r="M1304" t="s">
        <v>1238</v>
      </c>
      <c r="N1304">
        <v>27.433105000000001</v>
      </c>
      <c r="O1304">
        <v>-82.468549999999993</v>
      </c>
      <c r="P1304">
        <v>1</v>
      </c>
      <c r="Q1304" t="s">
        <v>2614</v>
      </c>
      <c r="R1304" t="s">
        <v>2692</v>
      </c>
    </row>
    <row r="1305" spans="1:18" x14ac:dyDescent="0.25">
      <c r="A1305" t="s">
        <v>872</v>
      </c>
      <c r="B1305" t="s">
        <v>718</v>
      </c>
      <c r="C1305" t="s">
        <v>2635</v>
      </c>
      <c r="D1305" s="53" t="s">
        <v>2624</v>
      </c>
      <c r="E1305" t="s">
        <v>9</v>
      </c>
      <c r="F1305" t="s">
        <v>10</v>
      </c>
      <c r="G1305" t="s">
        <v>770</v>
      </c>
      <c r="H1305" t="s">
        <v>2842</v>
      </c>
      <c r="I1305">
        <v>6</v>
      </c>
      <c r="J1305" t="s">
        <v>2638</v>
      </c>
      <c r="K1305" t="s">
        <v>2639</v>
      </c>
      <c r="L1305" t="str">
        <f t="shared" si="56"/>
        <v>1913-21FLTPA G2SW0015</v>
      </c>
      <c r="M1305" t="s">
        <v>1238</v>
      </c>
      <c r="N1305">
        <v>27.433105000000001</v>
      </c>
      <c r="O1305">
        <v>-82.468549999999993</v>
      </c>
      <c r="P1305">
        <v>1</v>
      </c>
      <c r="Q1305" t="s">
        <v>2614</v>
      </c>
      <c r="R1305" t="s">
        <v>2692</v>
      </c>
    </row>
    <row r="1306" spans="1:18" x14ac:dyDescent="0.25">
      <c r="A1306" t="s">
        <v>872</v>
      </c>
      <c r="B1306" t="s">
        <v>718</v>
      </c>
      <c r="C1306" t="s">
        <v>2635</v>
      </c>
      <c r="D1306" s="53" t="s">
        <v>2624</v>
      </c>
      <c r="E1306" t="s">
        <v>9</v>
      </c>
      <c r="F1306" t="s">
        <v>10</v>
      </c>
      <c r="G1306" t="s">
        <v>770</v>
      </c>
      <c r="H1306" t="s">
        <v>87</v>
      </c>
      <c r="I1306">
        <v>6</v>
      </c>
      <c r="J1306" t="s">
        <v>2638</v>
      </c>
      <c r="K1306" t="s">
        <v>2639</v>
      </c>
      <c r="L1306" t="str">
        <f t="shared" si="56"/>
        <v>1913-21FLTPA G2SW0015</v>
      </c>
      <c r="M1306" t="s">
        <v>1238</v>
      </c>
      <c r="N1306">
        <v>27.433105000000001</v>
      </c>
      <c r="O1306">
        <v>-82.468549999999993</v>
      </c>
      <c r="P1306">
        <v>1</v>
      </c>
      <c r="Q1306" t="s">
        <v>2614</v>
      </c>
      <c r="R1306" t="s">
        <v>2692</v>
      </c>
    </row>
    <row r="1307" spans="1:18" x14ac:dyDescent="0.25">
      <c r="A1307" t="s">
        <v>872</v>
      </c>
      <c r="B1307" t="s">
        <v>718</v>
      </c>
      <c r="C1307" t="s">
        <v>2635</v>
      </c>
      <c r="D1307" s="53" t="s">
        <v>2624</v>
      </c>
      <c r="E1307" t="s">
        <v>9</v>
      </c>
      <c r="F1307" t="s">
        <v>10</v>
      </c>
      <c r="G1307" t="s">
        <v>770</v>
      </c>
      <c r="H1307" t="s">
        <v>88</v>
      </c>
      <c r="I1307">
        <v>6</v>
      </c>
      <c r="J1307" t="s">
        <v>2638</v>
      </c>
      <c r="K1307" t="s">
        <v>2639</v>
      </c>
      <c r="L1307" t="str">
        <f t="shared" si="56"/>
        <v>1913-21FLTPA G2SW0015</v>
      </c>
      <c r="M1307" t="s">
        <v>1238</v>
      </c>
      <c r="N1307">
        <v>27.433105000000001</v>
      </c>
      <c r="O1307">
        <v>-82.468549999999993</v>
      </c>
      <c r="P1307">
        <v>1</v>
      </c>
      <c r="Q1307" t="s">
        <v>2614</v>
      </c>
      <c r="R1307" t="s">
        <v>2692</v>
      </c>
    </row>
    <row r="1308" spans="1:18" x14ac:dyDescent="0.25">
      <c r="A1308" t="s">
        <v>872</v>
      </c>
      <c r="B1308" t="s">
        <v>718</v>
      </c>
      <c r="C1308" t="s">
        <v>2635</v>
      </c>
      <c r="D1308" s="53" t="s">
        <v>2624</v>
      </c>
      <c r="E1308" t="s">
        <v>9</v>
      </c>
      <c r="F1308" t="s">
        <v>10</v>
      </c>
      <c r="G1308" t="s">
        <v>770</v>
      </c>
      <c r="H1308" t="s">
        <v>86</v>
      </c>
      <c r="I1308">
        <v>6</v>
      </c>
      <c r="J1308" t="s">
        <v>2638</v>
      </c>
      <c r="K1308" t="s">
        <v>2639</v>
      </c>
      <c r="L1308" t="str">
        <f t="shared" si="56"/>
        <v>1913-21FLTPA G2SW0015</v>
      </c>
      <c r="M1308" t="s">
        <v>1238</v>
      </c>
      <c r="N1308">
        <v>27.433105000000001</v>
      </c>
      <c r="O1308">
        <v>-82.468549999999993</v>
      </c>
      <c r="P1308">
        <v>1</v>
      </c>
      <c r="Q1308" t="s">
        <v>2614</v>
      </c>
      <c r="R1308" t="s">
        <v>2692</v>
      </c>
    </row>
    <row r="1309" spans="1:18" x14ac:dyDescent="0.25">
      <c r="A1309" t="s">
        <v>872</v>
      </c>
      <c r="B1309" t="s">
        <v>718</v>
      </c>
      <c r="C1309" t="s">
        <v>2635</v>
      </c>
      <c r="D1309" s="53" t="s">
        <v>2624</v>
      </c>
      <c r="E1309" t="s">
        <v>9</v>
      </c>
      <c r="F1309" t="s">
        <v>10</v>
      </c>
      <c r="G1309" t="s">
        <v>770</v>
      </c>
      <c r="H1309" t="s">
        <v>97</v>
      </c>
      <c r="I1309">
        <v>6</v>
      </c>
      <c r="J1309" t="s">
        <v>2638</v>
      </c>
      <c r="K1309" t="s">
        <v>2639</v>
      </c>
      <c r="L1309" t="str">
        <f t="shared" ref="L1309" si="57">_xlfn.CONCAT(D1309:E1309,J1309)</f>
        <v>1913-21FLTPA G2SW0015</v>
      </c>
      <c r="M1309" t="s">
        <v>1238</v>
      </c>
      <c r="N1309">
        <v>27.433105000000001</v>
      </c>
      <c r="O1309">
        <v>-82.468549999999993</v>
      </c>
      <c r="P1309">
        <v>1</v>
      </c>
      <c r="Q1309" t="s">
        <v>2614</v>
      </c>
      <c r="R1309" t="s">
        <v>2692</v>
      </c>
    </row>
    <row r="1310" spans="1:18" x14ac:dyDescent="0.25">
      <c r="A1310" t="s">
        <v>872</v>
      </c>
      <c r="B1310" t="s">
        <v>718</v>
      </c>
      <c r="C1310" t="s">
        <v>2635</v>
      </c>
      <c r="D1310" s="53" t="s">
        <v>2624</v>
      </c>
      <c r="E1310" t="s">
        <v>9</v>
      </c>
      <c r="F1310" t="s">
        <v>10</v>
      </c>
      <c r="G1310" t="s">
        <v>770</v>
      </c>
      <c r="H1310" t="s">
        <v>1186</v>
      </c>
      <c r="I1310">
        <v>1</v>
      </c>
      <c r="J1310" t="s">
        <v>2638</v>
      </c>
      <c r="K1310" t="s">
        <v>2639</v>
      </c>
      <c r="L1310" t="str">
        <f t="shared" si="52"/>
        <v>1913-21FLTPA G2SW0015</v>
      </c>
      <c r="M1310" t="s">
        <v>1238</v>
      </c>
      <c r="N1310">
        <v>27.433105000000001</v>
      </c>
      <c r="O1310">
        <v>-82.468549999999993</v>
      </c>
      <c r="P1310">
        <v>1</v>
      </c>
      <c r="Q1310" t="s">
        <v>2614</v>
      </c>
      <c r="R1310" t="s">
        <v>2692</v>
      </c>
    </row>
    <row r="1311" spans="1:18" x14ac:dyDescent="0.25">
      <c r="A1311" t="s">
        <v>872</v>
      </c>
      <c r="B1311" t="s">
        <v>718</v>
      </c>
      <c r="C1311" t="s">
        <v>1709</v>
      </c>
      <c r="D1311" s="53" t="s">
        <v>1012</v>
      </c>
      <c r="E1311" t="s">
        <v>9</v>
      </c>
      <c r="F1311" t="s">
        <v>10</v>
      </c>
      <c r="G1311" t="s">
        <v>11</v>
      </c>
      <c r="H1311" t="s">
        <v>73</v>
      </c>
      <c r="I1311">
        <v>6</v>
      </c>
      <c r="J1311" t="s">
        <v>1013</v>
      </c>
      <c r="K1311" t="s">
        <v>2474</v>
      </c>
      <c r="L1311" t="str">
        <f t="shared" si="52"/>
        <v>1823-21FLTPA G1SW0140</v>
      </c>
      <c r="M1311" t="s">
        <v>1238</v>
      </c>
      <c r="N1311">
        <v>27.589029988</v>
      </c>
      <c r="O1311">
        <v>-82.492090000000005</v>
      </c>
      <c r="P1311">
        <v>0</v>
      </c>
      <c r="Q1311" t="s">
        <v>2613</v>
      </c>
      <c r="R1311" t="s">
        <v>2691</v>
      </c>
    </row>
    <row r="1312" spans="1:18" x14ac:dyDescent="0.25">
      <c r="A1312" t="s">
        <v>872</v>
      </c>
      <c r="B1312" t="s">
        <v>718</v>
      </c>
      <c r="C1312" t="s">
        <v>1709</v>
      </c>
      <c r="D1312" s="53" t="s">
        <v>1012</v>
      </c>
      <c r="E1312" t="s">
        <v>9</v>
      </c>
      <c r="F1312" t="s">
        <v>10</v>
      </c>
      <c r="G1312" t="s">
        <v>11</v>
      </c>
      <c r="H1312" t="s">
        <v>97</v>
      </c>
      <c r="I1312">
        <v>6</v>
      </c>
      <c r="J1312" t="s">
        <v>1013</v>
      </c>
      <c r="K1312" t="s">
        <v>2474</v>
      </c>
      <c r="L1312" t="str">
        <f t="shared" si="52"/>
        <v>1823-21FLTPA G1SW0140</v>
      </c>
      <c r="M1312" t="s">
        <v>1238</v>
      </c>
      <c r="N1312">
        <v>27.589029988</v>
      </c>
      <c r="O1312">
        <v>-82.492090000000005</v>
      </c>
      <c r="P1312">
        <v>0</v>
      </c>
      <c r="Q1312" t="s">
        <v>2613</v>
      </c>
      <c r="R1312" t="s">
        <v>2691</v>
      </c>
    </row>
    <row r="1313" spans="1:18" x14ac:dyDescent="0.25">
      <c r="A1313" t="s">
        <v>872</v>
      </c>
      <c r="B1313" t="s">
        <v>718</v>
      </c>
      <c r="C1313" t="s">
        <v>1709</v>
      </c>
      <c r="D1313" s="53" t="s">
        <v>1012</v>
      </c>
      <c r="E1313" t="s">
        <v>9</v>
      </c>
      <c r="F1313" t="s">
        <v>10</v>
      </c>
      <c r="G1313" t="s">
        <v>11</v>
      </c>
      <c r="H1313" t="s">
        <v>85</v>
      </c>
      <c r="I1313">
        <v>6</v>
      </c>
      <c r="J1313" t="s">
        <v>1013</v>
      </c>
      <c r="K1313" t="s">
        <v>2474</v>
      </c>
      <c r="L1313" t="str">
        <f t="shared" si="52"/>
        <v>1823-21FLTPA G1SW0140</v>
      </c>
      <c r="M1313" t="s">
        <v>1238</v>
      </c>
      <c r="N1313">
        <v>27.589029988</v>
      </c>
      <c r="O1313">
        <v>-82.492090000000005</v>
      </c>
      <c r="P1313">
        <v>0</v>
      </c>
      <c r="Q1313" t="s">
        <v>2613</v>
      </c>
      <c r="R1313" t="s">
        <v>2691</v>
      </c>
    </row>
    <row r="1314" spans="1:18" x14ac:dyDescent="0.25">
      <c r="A1314" t="s">
        <v>872</v>
      </c>
      <c r="B1314" t="s">
        <v>718</v>
      </c>
      <c r="C1314" t="s">
        <v>1710</v>
      </c>
      <c r="D1314" s="53" t="s">
        <v>1016</v>
      </c>
      <c r="E1314" t="s">
        <v>9</v>
      </c>
      <c r="F1314" t="s">
        <v>10</v>
      </c>
      <c r="G1314" t="s">
        <v>11</v>
      </c>
      <c r="H1314" t="s">
        <v>92</v>
      </c>
      <c r="I1314">
        <v>6</v>
      </c>
      <c r="J1314" t="s">
        <v>1017</v>
      </c>
      <c r="K1314" t="s">
        <v>2475</v>
      </c>
      <c r="L1314" t="str">
        <f t="shared" ref="L1314:L1320" si="58">_xlfn.CONCAT(D1314:E1314,J1314)</f>
        <v>1933-21FLTPA G3SW0056</v>
      </c>
      <c r="M1314" t="s">
        <v>1238</v>
      </c>
      <c r="N1314">
        <v>27.323825000999999</v>
      </c>
      <c r="O1314">
        <v>-82.125144000000006</v>
      </c>
      <c r="P1314">
        <v>0</v>
      </c>
      <c r="Q1314" t="s">
        <v>2613</v>
      </c>
      <c r="R1314" t="s">
        <v>2689</v>
      </c>
    </row>
    <row r="1315" spans="1:18" x14ac:dyDescent="0.25">
      <c r="A1315" t="s">
        <v>872</v>
      </c>
      <c r="B1315" t="s">
        <v>718</v>
      </c>
      <c r="C1315" t="s">
        <v>1710</v>
      </c>
      <c r="D1315" s="53" t="s">
        <v>1016</v>
      </c>
      <c r="E1315" t="s">
        <v>9</v>
      </c>
      <c r="F1315" t="s">
        <v>10</v>
      </c>
      <c r="G1315" t="s">
        <v>11</v>
      </c>
      <c r="H1315" t="s">
        <v>358</v>
      </c>
      <c r="I1315">
        <v>6</v>
      </c>
      <c r="J1315" t="s">
        <v>1017</v>
      </c>
      <c r="K1315" t="s">
        <v>2475</v>
      </c>
      <c r="L1315" t="str">
        <f t="shared" si="58"/>
        <v>1933-21FLTPA G3SW0056</v>
      </c>
      <c r="M1315" t="s">
        <v>1238</v>
      </c>
      <c r="N1315">
        <v>27.323825000999999</v>
      </c>
      <c r="O1315">
        <v>-82.125144000000006</v>
      </c>
      <c r="P1315">
        <v>0</v>
      </c>
      <c r="Q1315" t="s">
        <v>2613</v>
      </c>
      <c r="R1315" t="s">
        <v>2689</v>
      </c>
    </row>
    <row r="1316" spans="1:18" x14ac:dyDescent="0.25">
      <c r="A1316" t="s">
        <v>872</v>
      </c>
      <c r="B1316" t="s">
        <v>718</v>
      </c>
      <c r="C1316" t="s">
        <v>1710</v>
      </c>
      <c r="D1316" s="53" t="s">
        <v>1016</v>
      </c>
      <c r="E1316" t="s">
        <v>9</v>
      </c>
      <c r="F1316" t="s">
        <v>10</v>
      </c>
      <c r="G1316" t="s">
        <v>11</v>
      </c>
      <c r="H1316" t="s">
        <v>359</v>
      </c>
      <c r="I1316">
        <v>6</v>
      </c>
      <c r="J1316" t="s">
        <v>1017</v>
      </c>
      <c r="K1316" t="s">
        <v>2475</v>
      </c>
      <c r="L1316" t="str">
        <f t="shared" si="58"/>
        <v>1933-21FLTPA G3SW0056</v>
      </c>
      <c r="M1316" t="s">
        <v>1238</v>
      </c>
      <c r="N1316">
        <v>27.323825000999999</v>
      </c>
      <c r="O1316">
        <v>-82.125144000000006</v>
      </c>
      <c r="P1316">
        <v>0</v>
      </c>
      <c r="Q1316" t="s">
        <v>2613</v>
      </c>
      <c r="R1316" t="s">
        <v>2689</v>
      </c>
    </row>
    <row r="1317" spans="1:18" x14ac:dyDescent="0.25">
      <c r="A1317" t="s">
        <v>872</v>
      </c>
      <c r="B1317" t="s">
        <v>718</v>
      </c>
      <c r="C1317" t="s">
        <v>1710</v>
      </c>
      <c r="D1317" s="53" t="s">
        <v>1016</v>
      </c>
      <c r="E1317" t="s">
        <v>9</v>
      </c>
      <c r="F1317" t="s">
        <v>10</v>
      </c>
      <c r="G1317" t="s">
        <v>11</v>
      </c>
      <c r="H1317" t="s">
        <v>2842</v>
      </c>
      <c r="I1317">
        <v>6</v>
      </c>
      <c r="J1317" t="s">
        <v>1017</v>
      </c>
      <c r="K1317" t="s">
        <v>2475</v>
      </c>
      <c r="L1317" t="str">
        <f t="shared" si="58"/>
        <v>1933-21FLTPA G3SW0056</v>
      </c>
      <c r="M1317" t="s">
        <v>1238</v>
      </c>
      <c r="N1317">
        <v>27.323825000999999</v>
      </c>
      <c r="O1317">
        <v>-82.125144000000006</v>
      </c>
      <c r="P1317">
        <v>0</v>
      </c>
      <c r="Q1317" t="s">
        <v>2613</v>
      </c>
      <c r="R1317" t="s">
        <v>2689</v>
      </c>
    </row>
    <row r="1318" spans="1:18" x14ac:dyDescent="0.25">
      <c r="A1318" t="s">
        <v>872</v>
      </c>
      <c r="B1318" t="s">
        <v>718</v>
      </c>
      <c r="C1318" t="s">
        <v>1710</v>
      </c>
      <c r="D1318" s="53" t="s">
        <v>1016</v>
      </c>
      <c r="E1318" t="s">
        <v>9</v>
      </c>
      <c r="F1318" t="s">
        <v>10</v>
      </c>
      <c r="G1318" t="s">
        <v>11</v>
      </c>
      <c r="H1318" t="s">
        <v>87</v>
      </c>
      <c r="I1318">
        <v>6</v>
      </c>
      <c r="J1318" t="s">
        <v>1017</v>
      </c>
      <c r="K1318" t="s">
        <v>2475</v>
      </c>
      <c r="L1318" t="str">
        <f t="shared" si="58"/>
        <v>1933-21FLTPA G3SW0056</v>
      </c>
      <c r="M1318" t="s">
        <v>1238</v>
      </c>
      <c r="N1318">
        <v>27.323825000999999</v>
      </c>
      <c r="O1318">
        <v>-82.125144000000006</v>
      </c>
      <c r="P1318">
        <v>0</v>
      </c>
      <c r="Q1318" t="s">
        <v>2613</v>
      </c>
      <c r="R1318" t="s">
        <v>2689</v>
      </c>
    </row>
    <row r="1319" spans="1:18" x14ac:dyDescent="0.25">
      <c r="A1319" t="s">
        <v>872</v>
      </c>
      <c r="B1319" t="s">
        <v>718</v>
      </c>
      <c r="C1319" t="s">
        <v>1710</v>
      </c>
      <c r="D1319" s="53" t="s">
        <v>1016</v>
      </c>
      <c r="E1319" t="s">
        <v>9</v>
      </c>
      <c r="F1319" t="s">
        <v>10</v>
      </c>
      <c r="G1319" t="s">
        <v>11</v>
      </c>
      <c r="H1319" t="s">
        <v>88</v>
      </c>
      <c r="I1319">
        <v>6</v>
      </c>
      <c r="J1319" t="s">
        <v>1017</v>
      </c>
      <c r="K1319" t="s">
        <v>2475</v>
      </c>
      <c r="L1319" t="str">
        <f t="shared" si="58"/>
        <v>1933-21FLTPA G3SW0056</v>
      </c>
      <c r="M1319" t="s">
        <v>1238</v>
      </c>
      <c r="N1319">
        <v>27.323825000999999</v>
      </c>
      <c r="O1319">
        <v>-82.125144000000006</v>
      </c>
      <c r="P1319">
        <v>0</v>
      </c>
      <c r="Q1319" t="s">
        <v>2613</v>
      </c>
      <c r="R1319" t="s">
        <v>2689</v>
      </c>
    </row>
    <row r="1320" spans="1:18" x14ac:dyDescent="0.25">
      <c r="A1320" t="s">
        <v>872</v>
      </c>
      <c r="B1320" t="s">
        <v>718</v>
      </c>
      <c r="C1320" t="s">
        <v>1710</v>
      </c>
      <c r="D1320" s="53" t="s">
        <v>1016</v>
      </c>
      <c r="E1320" t="s">
        <v>9</v>
      </c>
      <c r="F1320" t="s">
        <v>10</v>
      </c>
      <c r="G1320" t="s">
        <v>11</v>
      </c>
      <c r="H1320" t="s">
        <v>86</v>
      </c>
      <c r="I1320">
        <v>6</v>
      </c>
      <c r="J1320" t="s">
        <v>1017</v>
      </c>
      <c r="K1320" t="s">
        <v>2475</v>
      </c>
      <c r="L1320" t="str">
        <f t="shared" si="58"/>
        <v>1933-21FLTPA G3SW0056</v>
      </c>
      <c r="M1320" t="s">
        <v>1238</v>
      </c>
      <c r="N1320">
        <v>27.323825000999999</v>
      </c>
      <c r="O1320">
        <v>-82.125144000000006</v>
      </c>
      <c r="P1320">
        <v>0</v>
      </c>
      <c r="Q1320" t="s">
        <v>2613</v>
      </c>
      <c r="R1320" t="s">
        <v>2689</v>
      </c>
    </row>
    <row r="1321" spans="1:18" x14ac:dyDescent="0.25">
      <c r="A1321" t="s">
        <v>872</v>
      </c>
      <c r="B1321" t="s">
        <v>718</v>
      </c>
      <c r="C1321" t="s">
        <v>1710</v>
      </c>
      <c r="D1321" s="53" t="s">
        <v>1016</v>
      </c>
      <c r="E1321" t="s">
        <v>9</v>
      </c>
      <c r="F1321" t="s">
        <v>10</v>
      </c>
      <c r="G1321" t="s">
        <v>11</v>
      </c>
      <c r="H1321" t="s">
        <v>73</v>
      </c>
      <c r="I1321">
        <v>6</v>
      </c>
      <c r="J1321" t="s">
        <v>1017</v>
      </c>
      <c r="K1321" t="s">
        <v>2475</v>
      </c>
      <c r="L1321" t="str">
        <f t="shared" si="52"/>
        <v>1933-21FLTPA G3SW0056</v>
      </c>
      <c r="M1321" t="s">
        <v>1238</v>
      </c>
      <c r="N1321">
        <v>27.323825000999999</v>
      </c>
      <c r="O1321">
        <v>-82.125144000000006</v>
      </c>
      <c r="P1321">
        <v>0</v>
      </c>
      <c r="Q1321" t="s">
        <v>2613</v>
      </c>
      <c r="R1321" t="s">
        <v>2689</v>
      </c>
    </row>
    <row r="1322" spans="1:18" x14ac:dyDescent="0.25">
      <c r="A1322" t="s">
        <v>872</v>
      </c>
      <c r="B1322" t="s">
        <v>718</v>
      </c>
      <c r="C1322" t="s">
        <v>1710</v>
      </c>
      <c r="D1322" s="53" t="s">
        <v>1016</v>
      </c>
      <c r="E1322" t="s">
        <v>9</v>
      </c>
      <c r="F1322" t="s">
        <v>10</v>
      </c>
      <c r="G1322" t="s">
        <v>11</v>
      </c>
      <c r="H1322" t="s">
        <v>85</v>
      </c>
      <c r="I1322">
        <v>6</v>
      </c>
      <c r="J1322" t="s">
        <v>1017</v>
      </c>
      <c r="K1322" t="s">
        <v>2475</v>
      </c>
      <c r="L1322" t="str">
        <f t="shared" si="52"/>
        <v>1933-21FLTPA G3SW0056</v>
      </c>
      <c r="M1322" t="s">
        <v>1238</v>
      </c>
      <c r="N1322">
        <v>27.323825000999999</v>
      </c>
      <c r="O1322">
        <v>-82.125144000000006</v>
      </c>
      <c r="P1322">
        <v>0</v>
      </c>
      <c r="Q1322" t="s">
        <v>2613</v>
      </c>
      <c r="R1322" t="s">
        <v>2689</v>
      </c>
    </row>
    <row r="1323" spans="1:18" x14ac:dyDescent="0.25">
      <c r="A1323" t="s">
        <v>872</v>
      </c>
      <c r="B1323" t="s">
        <v>718</v>
      </c>
      <c r="C1323" t="s">
        <v>1711</v>
      </c>
      <c r="D1323" s="53" t="s">
        <v>1018</v>
      </c>
      <c r="E1323" t="s">
        <v>9</v>
      </c>
      <c r="F1323" t="s">
        <v>10</v>
      </c>
      <c r="G1323" t="s">
        <v>11</v>
      </c>
      <c r="H1323" t="s">
        <v>73</v>
      </c>
      <c r="I1323">
        <v>6</v>
      </c>
      <c r="J1323" t="s">
        <v>1019</v>
      </c>
      <c r="K1323" t="s">
        <v>2476</v>
      </c>
      <c r="L1323" t="str">
        <f t="shared" si="52"/>
        <v>1935-21FLTPA G3SW0087</v>
      </c>
      <c r="M1323" t="s">
        <v>1238</v>
      </c>
      <c r="N1323">
        <v>27.386890001000001</v>
      </c>
      <c r="O1323">
        <v>-82.138840000000002</v>
      </c>
      <c r="P1323">
        <v>0</v>
      </c>
      <c r="Q1323" t="s">
        <v>2613</v>
      </c>
      <c r="R1323" t="s">
        <v>2689</v>
      </c>
    </row>
    <row r="1324" spans="1:18" x14ac:dyDescent="0.25">
      <c r="A1324" t="s">
        <v>872</v>
      </c>
      <c r="B1324" t="s">
        <v>718</v>
      </c>
      <c r="C1324" t="s">
        <v>1711</v>
      </c>
      <c r="D1324" s="53" t="s">
        <v>1018</v>
      </c>
      <c r="E1324" t="s">
        <v>9</v>
      </c>
      <c r="F1324" t="s">
        <v>10</v>
      </c>
      <c r="G1324" t="s">
        <v>11</v>
      </c>
      <c r="H1324" t="s">
        <v>85</v>
      </c>
      <c r="I1324">
        <v>6</v>
      </c>
      <c r="J1324" t="s">
        <v>1019</v>
      </c>
      <c r="K1324" t="s">
        <v>2476</v>
      </c>
      <c r="L1324" t="str">
        <f t="shared" ref="L1324:L1397" si="59">_xlfn.CONCAT(D1324:E1324,J1324)</f>
        <v>1935-21FLTPA G3SW0087</v>
      </c>
      <c r="M1324" t="s">
        <v>1238</v>
      </c>
      <c r="N1324">
        <v>27.386890001000001</v>
      </c>
      <c r="O1324">
        <v>-82.138840000000002</v>
      </c>
      <c r="P1324">
        <v>0</v>
      </c>
      <c r="Q1324" t="s">
        <v>2613</v>
      </c>
      <c r="R1324" t="s">
        <v>2689</v>
      </c>
    </row>
    <row r="1325" spans="1:18" x14ac:dyDescent="0.25">
      <c r="A1325" t="s">
        <v>872</v>
      </c>
      <c r="B1325" t="s">
        <v>2686</v>
      </c>
      <c r="C1325" t="s">
        <v>1712</v>
      </c>
      <c r="D1325" s="53" t="s">
        <v>1022</v>
      </c>
      <c r="E1325" t="s">
        <v>9</v>
      </c>
      <c r="F1325" t="s">
        <v>10</v>
      </c>
      <c r="G1325" t="s">
        <v>11</v>
      </c>
      <c r="H1325" t="s">
        <v>153</v>
      </c>
      <c r="I1325">
        <v>6</v>
      </c>
      <c r="J1325" t="s">
        <v>1023</v>
      </c>
      <c r="K1325" t="s">
        <v>2477</v>
      </c>
      <c r="L1325" t="str">
        <f t="shared" si="59"/>
        <v>1521C-21FLFTM G3SD0017</v>
      </c>
      <c r="M1325" t="s">
        <v>1204</v>
      </c>
      <c r="N1325">
        <v>27.989190000000001</v>
      </c>
      <c r="O1325">
        <v>-81.729410000000001</v>
      </c>
      <c r="P1325">
        <v>1</v>
      </c>
      <c r="Q1325" t="s">
        <v>2614</v>
      </c>
      <c r="R1325" t="s">
        <v>2689</v>
      </c>
    </row>
    <row r="1326" spans="1:18" x14ac:dyDescent="0.25">
      <c r="A1326" t="s">
        <v>872</v>
      </c>
      <c r="B1326" t="s">
        <v>81</v>
      </c>
      <c r="C1326" t="s">
        <v>1712</v>
      </c>
      <c r="D1326" s="53" t="s">
        <v>1022</v>
      </c>
      <c r="E1326" t="s">
        <v>9</v>
      </c>
      <c r="F1326" t="s">
        <v>10</v>
      </c>
      <c r="G1326" t="s">
        <v>11</v>
      </c>
      <c r="H1326" t="s">
        <v>73</v>
      </c>
      <c r="I1326">
        <v>6</v>
      </c>
      <c r="J1326" t="s">
        <v>1023</v>
      </c>
      <c r="K1326" t="s">
        <v>2477</v>
      </c>
      <c r="L1326" t="str">
        <f t="shared" si="59"/>
        <v>1521C-21FLFTM G3SD0017</v>
      </c>
      <c r="M1326" t="s">
        <v>1204</v>
      </c>
      <c r="N1326">
        <v>27.989190000000001</v>
      </c>
      <c r="O1326">
        <v>-81.729410000000001</v>
      </c>
      <c r="P1326">
        <v>0</v>
      </c>
      <c r="Q1326" t="s">
        <v>2614</v>
      </c>
      <c r="R1326" t="s">
        <v>2689</v>
      </c>
    </row>
    <row r="1327" spans="1:18" x14ac:dyDescent="0.25">
      <c r="A1327" t="s">
        <v>872</v>
      </c>
      <c r="B1327" t="s">
        <v>2686</v>
      </c>
      <c r="C1327" t="s">
        <v>1712</v>
      </c>
      <c r="D1327" s="53" t="s">
        <v>1022</v>
      </c>
      <c r="E1327" t="s">
        <v>9</v>
      </c>
      <c r="F1327" t="s">
        <v>10</v>
      </c>
      <c r="G1327" t="s">
        <v>11</v>
      </c>
      <c r="H1327" t="s">
        <v>153</v>
      </c>
      <c r="I1327">
        <v>6</v>
      </c>
      <c r="J1327" t="s">
        <v>1024</v>
      </c>
      <c r="K1327" t="s">
        <v>2478</v>
      </c>
      <c r="L1327" t="str">
        <f t="shared" si="59"/>
        <v>1521C-21FLFTM G3SD0018</v>
      </c>
      <c r="M1327" t="s">
        <v>1204</v>
      </c>
      <c r="N1327">
        <v>27.9848</v>
      </c>
      <c r="O1327">
        <v>-81.729489999999998</v>
      </c>
      <c r="P1327">
        <v>1</v>
      </c>
      <c r="Q1327" t="s">
        <v>2614</v>
      </c>
      <c r="R1327" t="s">
        <v>2689</v>
      </c>
    </row>
    <row r="1328" spans="1:18" x14ac:dyDescent="0.25">
      <c r="A1328" t="s">
        <v>872</v>
      </c>
      <c r="B1328" t="s">
        <v>81</v>
      </c>
      <c r="C1328" t="s">
        <v>1712</v>
      </c>
      <c r="D1328" s="53" t="s">
        <v>1022</v>
      </c>
      <c r="E1328" t="s">
        <v>9</v>
      </c>
      <c r="F1328" t="s">
        <v>10</v>
      </c>
      <c r="G1328" t="s">
        <v>11</v>
      </c>
      <c r="H1328" t="s">
        <v>73</v>
      </c>
      <c r="I1328">
        <v>6</v>
      </c>
      <c r="J1328" t="s">
        <v>1024</v>
      </c>
      <c r="K1328" t="s">
        <v>2478</v>
      </c>
      <c r="L1328" t="str">
        <f t="shared" si="59"/>
        <v>1521C-21FLFTM G3SD0018</v>
      </c>
      <c r="M1328" t="s">
        <v>1204</v>
      </c>
      <c r="N1328">
        <v>27.9848</v>
      </c>
      <c r="O1328">
        <v>-81.729489999999998</v>
      </c>
      <c r="P1328">
        <v>0</v>
      </c>
      <c r="Q1328" t="s">
        <v>2614</v>
      </c>
      <c r="R1328" t="s">
        <v>2689</v>
      </c>
    </row>
    <row r="1329" spans="1:18" x14ac:dyDescent="0.25">
      <c r="A1329" t="s">
        <v>872</v>
      </c>
      <c r="B1329" t="s">
        <v>81</v>
      </c>
      <c r="C1329" t="s">
        <v>1712</v>
      </c>
      <c r="D1329" s="53" t="s">
        <v>1022</v>
      </c>
      <c r="E1329" t="s">
        <v>9</v>
      </c>
      <c r="F1329" t="s">
        <v>10</v>
      </c>
      <c r="G1329" t="s">
        <v>11</v>
      </c>
      <c r="H1329" t="s">
        <v>85</v>
      </c>
      <c r="I1329">
        <v>6</v>
      </c>
      <c r="J1329" t="s">
        <v>1024</v>
      </c>
      <c r="K1329" t="s">
        <v>2478</v>
      </c>
      <c r="L1329" t="str">
        <f t="shared" si="59"/>
        <v>1521C-21FLFTM G3SD0018</v>
      </c>
      <c r="M1329" t="s">
        <v>1204</v>
      </c>
      <c r="N1329">
        <v>27.9848</v>
      </c>
      <c r="O1329">
        <v>-81.729489999999998</v>
      </c>
      <c r="P1329">
        <v>1</v>
      </c>
      <c r="Q1329" t="s">
        <v>2614</v>
      </c>
      <c r="R1329" t="s">
        <v>2689</v>
      </c>
    </row>
    <row r="1330" spans="1:18" x14ac:dyDescent="0.25">
      <c r="A1330" t="s">
        <v>80</v>
      </c>
      <c r="B1330" t="s">
        <v>81</v>
      </c>
      <c r="C1330" t="s">
        <v>1713</v>
      </c>
      <c r="D1330" s="53" t="s">
        <v>1027</v>
      </c>
      <c r="E1330" t="s">
        <v>9</v>
      </c>
      <c r="F1330" t="s">
        <v>10</v>
      </c>
      <c r="G1330" t="s">
        <v>11</v>
      </c>
      <c r="H1330" t="s">
        <v>73</v>
      </c>
      <c r="I1330">
        <v>6</v>
      </c>
      <c r="J1330" t="s">
        <v>1028</v>
      </c>
      <c r="K1330" t="s">
        <v>2479</v>
      </c>
      <c r="L1330" t="str">
        <f t="shared" si="59"/>
        <v>1685F-21FLTPA G4SW0104</v>
      </c>
      <c r="M1330" t="s">
        <v>1204</v>
      </c>
      <c r="N1330">
        <v>27.690490001000001</v>
      </c>
      <c r="O1330">
        <v>-81.498130000000003</v>
      </c>
      <c r="P1330">
        <v>0</v>
      </c>
      <c r="Q1330" t="s">
        <v>2613</v>
      </c>
      <c r="R1330" t="s">
        <v>2690</v>
      </c>
    </row>
    <row r="1331" spans="1:18" x14ac:dyDescent="0.25">
      <c r="A1331" t="s">
        <v>80</v>
      </c>
      <c r="B1331" t="s">
        <v>81</v>
      </c>
      <c r="C1331" t="s">
        <v>1713</v>
      </c>
      <c r="D1331" s="53" t="s">
        <v>1027</v>
      </c>
      <c r="E1331" t="s">
        <v>9</v>
      </c>
      <c r="F1331" t="s">
        <v>10</v>
      </c>
      <c r="G1331" t="s">
        <v>11</v>
      </c>
      <c r="H1331" t="s">
        <v>85</v>
      </c>
      <c r="I1331">
        <v>6</v>
      </c>
      <c r="J1331" t="s">
        <v>1028</v>
      </c>
      <c r="K1331" t="s">
        <v>2479</v>
      </c>
      <c r="L1331" t="str">
        <f t="shared" si="59"/>
        <v>1685F-21FLTPA G4SW0104</v>
      </c>
      <c r="M1331" t="s">
        <v>1204</v>
      </c>
      <c r="N1331">
        <v>27.690490001000001</v>
      </c>
      <c r="O1331">
        <v>-81.498130000000003</v>
      </c>
      <c r="P1331">
        <v>0</v>
      </c>
      <c r="Q1331" t="s">
        <v>2613</v>
      </c>
      <c r="R1331" t="s">
        <v>2690</v>
      </c>
    </row>
    <row r="1332" spans="1:18" x14ac:dyDescent="0.25">
      <c r="A1332" t="s">
        <v>1035</v>
      </c>
      <c r="B1332" t="s">
        <v>81</v>
      </c>
      <c r="C1332" t="s">
        <v>2811</v>
      </c>
      <c r="D1332" s="53" t="s">
        <v>2807</v>
      </c>
      <c r="E1332" t="s">
        <v>9</v>
      </c>
      <c r="F1332" t="s">
        <v>10</v>
      </c>
      <c r="G1332" t="s">
        <v>11</v>
      </c>
      <c r="H1332" t="s">
        <v>73</v>
      </c>
      <c r="I1332">
        <v>6</v>
      </c>
      <c r="J1332" t="s">
        <v>2808</v>
      </c>
      <c r="K1332" t="s">
        <v>2812</v>
      </c>
      <c r="L1332" t="str">
        <f t="shared" si="59"/>
        <v>3355-21FLTLHRG1TLHR0191</v>
      </c>
      <c r="M1332" t="s">
        <v>1255</v>
      </c>
      <c r="N1332">
        <v>30.557739999999999</v>
      </c>
      <c r="O1332">
        <v>-83.860299999999995</v>
      </c>
      <c r="P1332">
        <v>0</v>
      </c>
      <c r="Q1332" t="s">
        <v>2613</v>
      </c>
      <c r="R1332" t="s">
        <v>2691</v>
      </c>
    </row>
    <row r="1333" spans="1:18" x14ac:dyDescent="0.25">
      <c r="A1333" t="s">
        <v>1035</v>
      </c>
      <c r="B1333" t="s">
        <v>81</v>
      </c>
      <c r="C1333" t="s">
        <v>2811</v>
      </c>
      <c r="D1333" s="53" t="s">
        <v>2807</v>
      </c>
      <c r="E1333" t="s">
        <v>9</v>
      </c>
      <c r="F1333" t="s">
        <v>10</v>
      </c>
      <c r="G1333" t="s">
        <v>11</v>
      </c>
      <c r="H1333" t="s">
        <v>73</v>
      </c>
      <c r="I1333">
        <v>6</v>
      </c>
      <c r="J1333" t="s">
        <v>2809</v>
      </c>
      <c r="K1333" t="s">
        <v>2813</v>
      </c>
      <c r="L1333" t="str">
        <f t="shared" si="59"/>
        <v>3355-21FLTLHRG1TLHR0193</v>
      </c>
      <c r="M1333" t="s">
        <v>1255</v>
      </c>
      <c r="N1333">
        <v>30.562019987999999</v>
      </c>
      <c r="O1333">
        <v>-83.857290000000006</v>
      </c>
      <c r="P1333">
        <v>0</v>
      </c>
      <c r="Q1333" t="s">
        <v>2613</v>
      </c>
      <c r="R1333" t="s">
        <v>2691</v>
      </c>
    </row>
    <row r="1334" spans="1:18" x14ac:dyDescent="0.25">
      <c r="A1334" t="s">
        <v>1035</v>
      </c>
      <c r="B1334" t="s">
        <v>81</v>
      </c>
      <c r="C1334" t="s">
        <v>2811</v>
      </c>
      <c r="D1334" s="53" t="s">
        <v>2807</v>
      </c>
      <c r="E1334" t="s">
        <v>9</v>
      </c>
      <c r="F1334" t="s">
        <v>10</v>
      </c>
      <c r="G1334" t="s">
        <v>11</v>
      </c>
      <c r="H1334" t="s">
        <v>73</v>
      </c>
      <c r="I1334">
        <v>6</v>
      </c>
      <c r="J1334" t="s">
        <v>2810</v>
      </c>
      <c r="K1334" t="s">
        <v>2814</v>
      </c>
      <c r="L1334" t="str">
        <f t="shared" si="59"/>
        <v>3355-21FLTLHRG1TLHR0192</v>
      </c>
      <c r="M1334" t="s">
        <v>1255</v>
      </c>
      <c r="N1334">
        <v>30.562609987999998</v>
      </c>
      <c r="O1334">
        <v>-83.836190000000002</v>
      </c>
      <c r="P1334">
        <v>0</v>
      </c>
      <c r="Q1334" t="s">
        <v>2613</v>
      </c>
      <c r="R1334" t="s">
        <v>2691</v>
      </c>
    </row>
    <row r="1335" spans="1:18" x14ac:dyDescent="0.25">
      <c r="A1335" t="s">
        <v>872</v>
      </c>
      <c r="B1335" t="s">
        <v>81</v>
      </c>
      <c r="C1335" t="s">
        <v>1714</v>
      </c>
      <c r="D1335" s="53" t="s">
        <v>1043</v>
      </c>
      <c r="E1335" t="s">
        <v>1044</v>
      </c>
      <c r="F1335" t="s">
        <v>1038</v>
      </c>
      <c r="G1335" t="s">
        <v>272</v>
      </c>
      <c r="H1335" t="s">
        <v>74</v>
      </c>
      <c r="I1335">
        <v>6</v>
      </c>
      <c r="J1335" t="s">
        <v>1045</v>
      </c>
      <c r="K1335" t="s">
        <v>2480</v>
      </c>
      <c r="L1335" t="str">
        <f t="shared" si="59"/>
        <v>8037DENRX1521FLWQA 30SEAS111</v>
      </c>
      <c r="M1335" t="s">
        <v>1201</v>
      </c>
      <c r="N1335">
        <v>29.161166600000001</v>
      </c>
      <c r="O1335">
        <v>-83.047332999999995</v>
      </c>
      <c r="P1335">
        <v>0</v>
      </c>
      <c r="Q1335" t="s">
        <v>2614</v>
      </c>
      <c r="R1335" t="s">
        <v>2691</v>
      </c>
    </row>
    <row r="1336" spans="1:18" x14ac:dyDescent="0.25">
      <c r="A1336" t="s">
        <v>872</v>
      </c>
      <c r="B1336" t="s">
        <v>81</v>
      </c>
      <c r="C1336" t="s">
        <v>1714</v>
      </c>
      <c r="D1336" s="53" t="s">
        <v>1043</v>
      </c>
      <c r="E1336" t="s">
        <v>1044</v>
      </c>
      <c r="F1336" t="s">
        <v>1038</v>
      </c>
      <c r="G1336" t="s">
        <v>272</v>
      </c>
      <c r="H1336" t="s">
        <v>407</v>
      </c>
      <c r="I1336">
        <v>6</v>
      </c>
      <c r="J1336" t="s">
        <v>1045</v>
      </c>
      <c r="K1336" t="s">
        <v>2480</v>
      </c>
      <c r="L1336" t="str">
        <f t="shared" si="59"/>
        <v>8037DENRX1521FLWQA 30SEAS111</v>
      </c>
      <c r="M1336" t="s">
        <v>1201</v>
      </c>
      <c r="N1336">
        <v>29.161166600000001</v>
      </c>
      <c r="O1336">
        <v>-83.047332999999995</v>
      </c>
      <c r="P1336">
        <v>0</v>
      </c>
      <c r="Q1336" t="s">
        <v>2614</v>
      </c>
      <c r="R1336" t="s">
        <v>2691</v>
      </c>
    </row>
    <row r="1337" spans="1:18" x14ac:dyDescent="0.25">
      <c r="A1337" t="s">
        <v>872</v>
      </c>
      <c r="B1337" t="s">
        <v>81</v>
      </c>
      <c r="C1337" t="s">
        <v>1714</v>
      </c>
      <c r="D1337" s="53" t="s">
        <v>1043</v>
      </c>
      <c r="E1337" t="s">
        <v>1044</v>
      </c>
      <c r="F1337" t="s">
        <v>1038</v>
      </c>
      <c r="G1337" t="s">
        <v>272</v>
      </c>
      <c r="H1337" t="s">
        <v>85</v>
      </c>
      <c r="I1337">
        <v>6</v>
      </c>
      <c r="J1337" t="s">
        <v>1045</v>
      </c>
      <c r="K1337" t="s">
        <v>2480</v>
      </c>
      <c r="L1337" t="str">
        <f t="shared" si="59"/>
        <v>8037DENRX1521FLWQA 30SEAS111</v>
      </c>
      <c r="M1337" t="s">
        <v>1201</v>
      </c>
      <c r="N1337">
        <v>29.161166600000001</v>
      </c>
      <c r="O1337">
        <v>-83.047332999999995</v>
      </c>
      <c r="P1337">
        <v>0</v>
      </c>
      <c r="Q1337" t="s">
        <v>2614</v>
      </c>
      <c r="R1337" t="s">
        <v>2691</v>
      </c>
    </row>
    <row r="1338" spans="1:18" x14ac:dyDescent="0.25">
      <c r="A1338" t="s">
        <v>1035</v>
      </c>
      <c r="B1338" t="s">
        <v>81</v>
      </c>
      <c r="C1338" t="s">
        <v>1715</v>
      </c>
      <c r="D1338" s="53" t="s">
        <v>1036</v>
      </c>
      <c r="E1338" t="s">
        <v>1037</v>
      </c>
      <c r="F1338" t="s">
        <v>1038</v>
      </c>
      <c r="G1338" t="s">
        <v>272</v>
      </c>
      <c r="H1338" t="s">
        <v>74</v>
      </c>
      <c r="I1338">
        <v>6</v>
      </c>
      <c r="J1338" t="s">
        <v>1039</v>
      </c>
      <c r="K1338" t="s">
        <v>2481</v>
      </c>
      <c r="L1338" t="str">
        <f t="shared" si="59"/>
        <v>8027ENRX421FLWQA G1WA0048</v>
      </c>
      <c r="M1338" t="s">
        <v>1248</v>
      </c>
      <c r="N1338">
        <v>30.049779999999998</v>
      </c>
      <c r="O1338">
        <v>-84.182649999999995</v>
      </c>
      <c r="P1338">
        <v>0</v>
      </c>
      <c r="Q1338" t="s">
        <v>2614</v>
      </c>
      <c r="R1338" t="s">
        <v>2691</v>
      </c>
    </row>
    <row r="1339" spans="1:18" x14ac:dyDescent="0.25">
      <c r="A1339" t="s">
        <v>1035</v>
      </c>
      <c r="B1339" t="s">
        <v>81</v>
      </c>
      <c r="C1339" t="s">
        <v>1715</v>
      </c>
      <c r="D1339" s="53" t="s">
        <v>1036</v>
      </c>
      <c r="E1339" t="s">
        <v>1037</v>
      </c>
      <c r="F1339" t="s">
        <v>1038</v>
      </c>
      <c r="G1339" t="s">
        <v>272</v>
      </c>
      <c r="H1339" t="s">
        <v>407</v>
      </c>
      <c r="I1339">
        <v>6</v>
      </c>
      <c r="J1339" t="s">
        <v>1039</v>
      </c>
      <c r="K1339" t="s">
        <v>2481</v>
      </c>
      <c r="L1339" t="str">
        <f t="shared" si="59"/>
        <v>8027ENRX421FLWQA G1WA0048</v>
      </c>
      <c r="M1339" t="s">
        <v>1248</v>
      </c>
      <c r="N1339">
        <v>30.049779999999998</v>
      </c>
      <c r="O1339">
        <v>-84.182649999999995</v>
      </c>
      <c r="P1339">
        <v>0</v>
      </c>
      <c r="Q1339" t="s">
        <v>2614</v>
      </c>
      <c r="R1339" t="s">
        <v>2691</v>
      </c>
    </row>
    <row r="1340" spans="1:18" x14ac:dyDescent="0.25">
      <c r="A1340" t="s">
        <v>1035</v>
      </c>
      <c r="B1340" t="s">
        <v>81</v>
      </c>
      <c r="C1340" t="s">
        <v>1715</v>
      </c>
      <c r="D1340" s="53" t="s">
        <v>1036</v>
      </c>
      <c r="E1340" t="s">
        <v>1037</v>
      </c>
      <c r="F1340" t="s">
        <v>1038</v>
      </c>
      <c r="G1340" t="s">
        <v>272</v>
      </c>
      <c r="H1340" t="s">
        <v>85</v>
      </c>
      <c r="I1340">
        <v>6</v>
      </c>
      <c r="J1340" t="s">
        <v>1039</v>
      </c>
      <c r="K1340" t="s">
        <v>2481</v>
      </c>
      <c r="L1340" t="str">
        <f t="shared" si="59"/>
        <v>8027ENRX421FLWQA G1WA0048</v>
      </c>
      <c r="M1340" t="s">
        <v>1248</v>
      </c>
      <c r="N1340">
        <v>30.049779999999998</v>
      </c>
      <c r="O1340">
        <v>-84.182649999999995</v>
      </c>
      <c r="P1340">
        <v>0</v>
      </c>
      <c r="Q1340" t="s">
        <v>2614</v>
      </c>
      <c r="R1340" t="s">
        <v>2691</v>
      </c>
    </row>
    <row r="1341" spans="1:18" x14ac:dyDescent="0.25">
      <c r="A1341" t="s">
        <v>1035</v>
      </c>
      <c r="B1341" t="s">
        <v>81</v>
      </c>
      <c r="C1341" t="s">
        <v>1716</v>
      </c>
      <c r="D1341" s="53" t="s">
        <v>1040</v>
      </c>
      <c r="E1341" t="s">
        <v>1041</v>
      </c>
      <c r="F1341" t="s">
        <v>1038</v>
      </c>
      <c r="G1341" t="s">
        <v>7</v>
      </c>
      <c r="H1341" t="s">
        <v>74</v>
      </c>
      <c r="I1341">
        <v>6</v>
      </c>
      <c r="J1341" t="s">
        <v>1042</v>
      </c>
      <c r="K1341" t="s">
        <v>2482</v>
      </c>
      <c r="L1341" t="str">
        <f t="shared" si="59"/>
        <v>8033ENRX1321FLSUW 127919</v>
      </c>
      <c r="M1341" t="s">
        <v>1249</v>
      </c>
      <c r="N1341">
        <v>29.659720001</v>
      </c>
      <c r="O1341">
        <v>-83.434449999999998</v>
      </c>
      <c r="P1341">
        <v>0</v>
      </c>
      <c r="Q1341" t="s">
        <v>2614</v>
      </c>
      <c r="R1341" t="s">
        <v>2691</v>
      </c>
    </row>
    <row r="1342" spans="1:18" x14ac:dyDescent="0.25">
      <c r="A1342" t="s">
        <v>1035</v>
      </c>
      <c r="B1342" t="s">
        <v>81</v>
      </c>
      <c r="C1342" t="s">
        <v>1717</v>
      </c>
      <c r="D1342" s="53" t="s">
        <v>1052</v>
      </c>
      <c r="E1342" t="s">
        <v>1053</v>
      </c>
      <c r="F1342" t="s">
        <v>6</v>
      </c>
      <c r="G1342" t="s">
        <v>272</v>
      </c>
      <c r="H1342" t="s">
        <v>74</v>
      </c>
      <c r="I1342">
        <v>6</v>
      </c>
      <c r="J1342" t="s">
        <v>1054</v>
      </c>
      <c r="K1342" t="s">
        <v>2483</v>
      </c>
      <c r="L1342" t="str">
        <f t="shared" si="59"/>
        <v>1061GENRN221FLTLHRG3TLHR0055</v>
      </c>
      <c r="M1342" t="s">
        <v>58</v>
      </c>
      <c r="N1342">
        <v>30.269166978000001</v>
      </c>
      <c r="O1342">
        <v>-85.656166999999996</v>
      </c>
      <c r="P1342">
        <v>0</v>
      </c>
      <c r="Q1342" t="s">
        <v>2613</v>
      </c>
      <c r="R1342" t="s">
        <v>2689</v>
      </c>
    </row>
    <row r="1343" spans="1:18" x14ac:dyDescent="0.25">
      <c r="A1343" t="s">
        <v>1035</v>
      </c>
      <c r="B1343" t="s">
        <v>81</v>
      </c>
      <c r="C1343" t="s">
        <v>1717</v>
      </c>
      <c r="D1343" s="53" t="s">
        <v>1052</v>
      </c>
      <c r="E1343" t="s">
        <v>1053</v>
      </c>
      <c r="F1343" t="s">
        <v>6</v>
      </c>
      <c r="G1343" t="s">
        <v>272</v>
      </c>
      <c r="H1343" t="s">
        <v>407</v>
      </c>
      <c r="I1343">
        <v>6</v>
      </c>
      <c r="J1343" t="s">
        <v>1054</v>
      </c>
      <c r="K1343" t="s">
        <v>2483</v>
      </c>
      <c r="L1343" t="str">
        <f t="shared" si="59"/>
        <v>1061GENRN221FLTLHRG3TLHR0055</v>
      </c>
      <c r="M1343" t="s">
        <v>58</v>
      </c>
      <c r="N1343">
        <v>30.269166978000001</v>
      </c>
      <c r="O1343">
        <v>-85.656166999999996</v>
      </c>
      <c r="P1343">
        <v>0</v>
      </c>
      <c r="Q1343" t="s">
        <v>2613</v>
      </c>
      <c r="R1343" t="s">
        <v>2689</v>
      </c>
    </row>
    <row r="1344" spans="1:18" x14ac:dyDescent="0.25">
      <c r="A1344" t="s">
        <v>1035</v>
      </c>
      <c r="B1344" t="s">
        <v>81</v>
      </c>
      <c r="C1344" t="s">
        <v>1717</v>
      </c>
      <c r="D1344" s="53" t="s">
        <v>1052</v>
      </c>
      <c r="E1344" t="s">
        <v>1053</v>
      </c>
      <c r="F1344" t="s">
        <v>6</v>
      </c>
      <c r="G1344" t="s">
        <v>272</v>
      </c>
      <c r="H1344" t="s">
        <v>85</v>
      </c>
      <c r="I1344">
        <v>6</v>
      </c>
      <c r="J1344" t="s">
        <v>1054</v>
      </c>
      <c r="K1344" t="s">
        <v>2483</v>
      </c>
      <c r="L1344" t="str">
        <f t="shared" si="59"/>
        <v>1061GENRN221FLTLHRG3TLHR0055</v>
      </c>
      <c r="M1344" t="s">
        <v>58</v>
      </c>
      <c r="N1344">
        <v>30.269166978000001</v>
      </c>
      <c r="O1344">
        <v>-85.656166999999996</v>
      </c>
      <c r="P1344">
        <v>0</v>
      </c>
      <c r="Q1344" t="s">
        <v>2613</v>
      </c>
      <c r="R1344" t="s">
        <v>2689</v>
      </c>
    </row>
    <row r="1345" spans="1:18" x14ac:dyDescent="0.25">
      <c r="A1345" t="s">
        <v>1035</v>
      </c>
      <c r="B1345" t="s">
        <v>81</v>
      </c>
      <c r="C1345" t="s">
        <v>1403</v>
      </c>
      <c r="D1345" s="53" t="s">
        <v>1060</v>
      </c>
      <c r="E1345" t="s">
        <v>1061</v>
      </c>
      <c r="F1345" t="s">
        <v>6</v>
      </c>
      <c r="G1345" t="s">
        <v>272</v>
      </c>
      <c r="H1345" t="s">
        <v>74</v>
      </c>
      <c r="I1345">
        <v>6</v>
      </c>
      <c r="J1345" t="s">
        <v>1062</v>
      </c>
      <c r="K1345" t="s">
        <v>2484</v>
      </c>
      <c r="L1345" t="str">
        <f t="shared" si="59"/>
        <v>1274AENRP321FLTLHRG2TLHR0027</v>
      </c>
      <c r="M1345" t="s">
        <v>1250</v>
      </c>
      <c r="N1345">
        <v>29.733899999999998</v>
      </c>
      <c r="O1345">
        <v>-84.931399999999996</v>
      </c>
      <c r="P1345">
        <v>0</v>
      </c>
      <c r="Q1345" t="s">
        <v>2613</v>
      </c>
      <c r="R1345" t="s">
        <v>2692</v>
      </c>
    </row>
    <row r="1346" spans="1:18" x14ac:dyDescent="0.25">
      <c r="A1346" t="s">
        <v>1035</v>
      </c>
      <c r="B1346" t="s">
        <v>81</v>
      </c>
      <c r="C1346" t="s">
        <v>1403</v>
      </c>
      <c r="D1346" s="53" t="s">
        <v>1060</v>
      </c>
      <c r="E1346" t="s">
        <v>1061</v>
      </c>
      <c r="F1346" t="s">
        <v>6</v>
      </c>
      <c r="G1346" t="s">
        <v>272</v>
      </c>
      <c r="H1346" t="s">
        <v>407</v>
      </c>
      <c r="I1346">
        <v>6</v>
      </c>
      <c r="J1346" t="s">
        <v>1062</v>
      </c>
      <c r="K1346" t="s">
        <v>2484</v>
      </c>
      <c r="L1346" t="str">
        <f t="shared" si="59"/>
        <v>1274AENRP321FLTLHRG2TLHR0027</v>
      </c>
      <c r="M1346" t="s">
        <v>1250</v>
      </c>
      <c r="N1346">
        <v>29.733899999999998</v>
      </c>
      <c r="O1346">
        <v>-84.931399999999996</v>
      </c>
      <c r="P1346">
        <v>0</v>
      </c>
      <c r="Q1346" t="s">
        <v>2613</v>
      </c>
      <c r="R1346" t="s">
        <v>2692</v>
      </c>
    </row>
    <row r="1347" spans="1:18" x14ac:dyDescent="0.25">
      <c r="A1347" t="s">
        <v>1035</v>
      </c>
      <c r="B1347" t="s">
        <v>81</v>
      </c>
      <c r="C1347" t="s">
        <v>1403</v>
      </c>
      <c r="D1347" s="53" t="s">
        <v>1060</v>
      </c>
      <c r="E1347" t="s">
        <v>1061</v>
      </c>
      <c r="F1347" t="s">
        <v>6</v>
      </c>
      <c r="G1347" t="s">
        <v>272</v>
      </c>
      <c r="H1347" t="s">
        <v>97</v>
      </c>
      <c r="I1347">
        <v>6</v>
      </c>
      <c r="J1347" t="s">
        <v>1062</v>
      </c>
      <c r="K1347" t="s">
        <v>2484</v>
      </c>
      <c r="L1347" t="str">
        <f t="shared" si="59"/>
        <v>1274AENRP321FLTLHRG2TLHR0027</v>
      </c>
      <c r="M1347" t="s">
        <v>1250</v>
      </c>
      <c r="N1347">
        <v>29.733899999999998</v>
      </c>
      <c r="O1347">
        <v>-84.931399999999996</v>
      </c>
      <c r="P1347">
        <v>0</v>
      </c>
      <c r="Q1347" t="s">
        <v>2613</v>
      </c>
      <c r="R1347" t="s">
        <v>2692</v>
      </c>
    </row>
    <row r="1348" spans="1:18" x14ac:dyDescent="0.25">
      <c r="A1348" t="s">
        <v>1035</v>
      </c>
      <c r="B1348" t="s">
        <v>81</v>
      </c>
      <c r="C1348" t="s">
        <v>1403</v>
      </c>
      <c r="D1348" s="53" t="s">
        <v>1060</v>
      </c>
      <c r="E1348" t="s">
        <v>1061</v>
      </c>
      <c r="F1348" t="s">
        <v>6</v>
      </c>
      <c r="G1348" t="s">
        <v>272</v>
      </c>
      <c r="H1348" t="s">
        <v>85</v>
      </c>
      <c r="I1348">
        <v>6</v>
      </c>
      <c r="J1348" t="s">
        <v>1062</v>
      </c>
      <c r="K1348" t="s">
        <v>2484</v>
      </c>
      <c r="L1348" t="str">
        <f t="shared" si="59"/>
        <v>1274AENRP321FLTLHRG2TLHR0027</v>
      </c>
      <c r="M1348" t="s">
        <v>1250</v>
      </c>
      <c r="N1348">
        <v>29.733899999999998</v>
      </c>
      <c r="O1348">
        <v>-84.931399999999996</v>
      </c>
      <c r="P1348">
        <v>0</v>
      </c>
      <c r="Q1348" t="s">
        <v>2613</v>
      </c>
      <c r="R1348" t="s">
        <v>2692</v>
      </c>
    </row>
    <row r="1349" spans="1:18" x14ac:dyDescent="0.25">
      <c r="A1349" t="s">
        <v>1035</v>
      </c>
      <c r="B1349" t="s">
        <v>81</v>
      </c>
      <c r="C1349" t="s">
        <v>1718</v>
      </c>
      <c r="D1349" s="53" t="s">
        <v>1046</v>
      </c>
      <c r="E1349" t="s">
        <v>1047</v>
      </c>
      <c r="F1349" t="s">
        <v>6</v>
      </c>
      <c r="G1349" t="s">
        <v>272</v>
      </c>
      <c r="H1349" t="s">
        <v>74</v>
      </c>
      <c r="I1349">
        <v>6</v>
      </c>
      <c r="J1349" t="s">
        <v>1048</v>
      </c>
      <c r="K1349" t="s">
        <v>2485</v>
      </c>
      <c r="L1349" t="str">
        <f t="shared" si="59"/>
        <v>1089ENRX321FLWQA G1WA0011</v>
      </c>
      <c r="M1349" t="s">
        <v>1248</v>
      </c>
      <c r="N1349">
        <v>30.089300000000001</v>
      </c>
      <c r="O1349">
        <v>-84.177400000000006</v>
      </c>
      <c r="P1349">
        <v>0</v>
      </c>
      <c r="Q1349" t="s">
        <v>2614</v>
      </c>
      <c r="R1349" t="s">
        <v>2691</v>
      </c>
    </row>
    <row r="1350" spans="1:18" x14ac:dyDescent="0.25">
      <c r="A1350" t="s">
        <v>1035</v>
      </c>
      <c r="B1350" t="s">
        <v>81</v>
      </c>
      <c r="C1350" t="s">
        <v>1718</v>
      </c>
      <c r="D1350" s="53" t="s">
        <v>1046</v>
      </c>
      <c r="E1350" t="s">
        <v>1047</v>
      </c>
      <c r="F1350" t="s">
        <v>6</v>
      </c>
      <c r="G1350" t="s">
        <v>272</v>
      </c>
      <c r="H1350" t="s">
        <v>407</v>
      </c>
      <c r="I1350">
        <v>6</v>
      </c>
      <c r="J1350" t="s">
        <v>1048</v>
      </c>
      <c r="K1350" t="s">
        <v>2485</v>
      </c>
      <c r="L1350" t="str">
        <f t="shared" si="59"/>
        <v>1089ENRX321FLWQA G1WA0011</v>
      </c>
      <c r="M1350" t="s">
        <v>1248</v>
      </c>
      <c r="N1350">
        <v>30.089300000000001</v>
      </c>
      <c r="O1350">
        <v>-84.177400000000006</v>
      </c>
      <c r="P1350">
        <v>0</v>
      </c>
      <c r="Q1350" t="s">
        <v>2614</v>
      </c>
      <c r="R1350" t="s">
        <v>2691</v>
      </c>
    </row>
    <row r="1351" spans="1:18" x14ac:dyDescent="0.25">
      <c r="A1351" t="s">
        <v>1035</v>
      </c>
      <c r="B1351" t="s">
        <v>81</v>
      </c>
      <c r="C1351" t="s">
        <v>1718</v>
      </c>
      <c r="D1351" s="53" t="s">
        <v>1046</v>
      </c>
      <c r="E1351" t="s">
        <v>1047</v>
      </c>
      <c r="F1351" t="s">
        <v>6</v>
      </c>
      <c r="G1351" t="s">
        <v>272</v>
      </c>
      <c r="H1351" t="s">
        <v>85</v>
      </c>
      <c r="I1351">
        <v>6</v>
      </c>
      <c r="J1351" t="s">
        <v>1048</v>
      </c>
      <c r="K1351" t="s">
        <v>2485</v>
      </c>
      <c r="L1351" t="str">
        <f t="shared" si="59"/>
        <v>1089ENRX321FLWQA G1WA0011</v>
      </c>
      <c r="M1351" t="s">
        <v>1248</v>
      </c>
      <c r="N1351">
        <v>30.089300000000001</v>
      </c>
      <c r="O1351">
        <v>-84.177400000000006</v>
      </c>
      <c r="P1351">
        <v>0</v>
      </c>
      <c r="Q1351" t="s">
        <v>2614</v>
      </c>
      <c r="R1351" t="s">
        <v>2691</v>
      </c>
    </row>
    <row r="1352" spans="1:18" x14ac:dyDescent="0.25">
      <c r="A1352" t="s">
        <v>1035</v>
      </c>
      <c r="B1352" t="s">
        <v>81</v>
      </c>
      <c r="C1352" t="s">
        <v>1718</v>
      </c>
      <c r="D1352" s="53" t="s">
        <v>1046</v>
      </c>
      <c r="E1352" t="s">
        <v>1047</v>
      </c>
      <c r="F1352" t="s">
        <v>6</v>
      </c>
      <c r="G1352" t="s">
        <v>272</v>
      </c>
      <c r="H1352" t="s">
        <v>74</v>
      </c>
      <c r="I1352">
        <v>6</v>
      </c>
      <c r="J1352" t="s">
        <v>1049</v>
      </c>
      <c r="K1352" t="s">
        <v>2486</v>
      </c>
      <c r="L1352" t="str">
        <f t="shared" si="59"/>
        <v>1089ENRX321FLWQA G1WA0056</v>
      </c>
      <c r="M1352" t="s">
        <v>1248</v>
      </c>
      <c r="N1352">
        <v>30.097200000000001</v>
      </c>
      <c r="O1352">
        <v>-84.175200000000004</v>
      </c>
      <c r="P1352">
        <v>0</v>
      </c>
      <c r="Q1352" t="s">
        <v>2614</v>
      </c>
      <c r="R1352" t="s">
        <v>2691</v>
      </c>
    </row>
    <row r="1353" spans="1:18" x14ac:dyDescent="0.25">
      <c r="A1353" t="s">
        <v>1035</v>
      </c>
      <c r="B1353" t="s">
        <v>81</v>
      </c>
      <c r="C1353" t="s">
        <v>1718</v>
      </c>
      <c r="D1353" s="53" t="s">
        <v>1046</v>
      </c>
      <c r="E1353" t="s">
        <v>1047</v>
      </c>
      <c r="F1353" t="s">
        <v>6</v>
      </c>
      <c r="G1353" t="s">
        <v>272</v>
      </c>
      <c r="H1353" t="s">
        <v>407</v>
      </c>
      <c r="I1353">
        <v>6</v>
      </c>
      <c r="J1353" t="s">
        <v>1049</v>
      </c>
      <c r="K1353" t="s">
        <v>2486</v>
      </c>
      <c r="L1353" t="str">
        <f t="shared" si="59"/>
        <v>1089ENRX321FLWQA G1WA0056</v>
      </c>
      <c r="M1353" t="s">
        <v>1248</v>
      </c>
      <c r="N1353">
        <v>30.097200000000001</v>
      </c>
      <c r="O1353">
        <v>-84.175200000000004</v>
      </c>
      <c r="P1353">
        <v>0</v>
      </c>
      <c r="Q1353" t="s">
        <v>2614</v>
      </c>
      <c r="R1353" t="s">
        <v>2691</v>
      </c>
    </row>
    <row r="1354" spans="1:18" x14ac:dyDescent="0.25">
      <c r="A1354" t="s">
        <v>1035</v>
      </c>
      <c r="B1354" t="s">
        <v>81</v>
      </c>
      <c r="C1354" t="s">
        <v>1718</v>
      </c>
      <c r="D1354" s="53" t="s">
        <v>1046</v>
      </c>
      <c r="E1354" t="s">
        <v>1047</v>
      </c>
      <c r="F1354" t="s">
        <v>6</v>
      </c>
      <c r="G1354" t="s">
        <v>272</v>
      </c>
      <c r="H1354" t="s">
        <v>85</v>
      </c>
      <c r="I1354">
        <v>6</v>
      </c>
      <c r="J1354" t="s">
        <v>1049</v>
      </c>
      <c r="K1354" t="s">
        <v>2486</v>
      </c>
      <c r="L1354" t="str">
        <f t="shared" si="59"/>
        <v>1089ENRX321FLWQA G1WA0056</v>
      </c>
      <c r="M1354" t="s">
        <v>1248</v>
      </c>
      <c r="N1354">
        <v>30.097200000000001</v>
      </c>
      <c r="O1354">
        <v>-84.175200000000004</v>
      </c>
      <c r="P1354">
        <v>0</v>
      </c>
      <c r="Q1354" t="s">
        <v>2614</v>
      </c>
      <c r="R1354" t="s">
        <v>2691</v>
      </c>
    </row>
    <row r="1355" spans="1:18" x14ac:dyDescent="0.25">
      <c r="A1355" t="s">
        <v>1035</v>
      </c>
      <c r="B1355" t="s">
        <v>81</v>
      </c>
      <c r="C1355" t="s">
        <v>1719</v>
      </c>
      <c r="D1355" s="53" t="s">
        <v>1050</v>
      </c>
      <c r="E1355" t="s">
        <v>1037</v>
      </c>
      <c r="F1355" t="s">
        <v>6</v>
      </c>
      <c r="G1355" t="s">
        <v>272</v>
      </c>
      <c r="H1355" t="s">
        <v>74</v>
      </c>
      <c r="I1355">
        <v>6</v>
      </c>
      <c r="J1355" t="s">
        <v>1051</v>
      </c>
      <c r="K1355" t="s">
        <v>2487</v>
      </c>
      <c r="L1355" t="str">
        <f t="shared" si="59"/>
        <v>1239ENRX421FLTLHRG2TLHR0029</v>
      </c>
      <c r="M1355" t="s">
        <v>1248</v>
      </c>
      <c r="N1355">
        <v>29.9803</v>
      </c>
      <c r="O1355">
        <v>-84.352400000000003</v>
      </c>
      <c r="P1355">
        <v>0</v>
      </c>
      <c r="Q1355" t="s">
        <v>2613</v>
      </c>
      <c r="R1355" t="s">
        <v>2691</v>
      </c>
    </row>
    <row r="1356" spans="1:18" x14ac:dyDescent="0.25">
      <c r="A1356" t="s">
        <v>1035</v>
      </c>
      <c r="B1356" t="s">
        <v>81</v>
      </c>
      <c r="C1356" t="s">
        <v>1719</v>
      </c>
      <c r="D1356" s="53" t="s">
        <v>1050</v>
      </c>
      <c r="E1356" t="s">
        <v>1037</v>
      </c>
      <c r="F1356" t="s">
        <v>6</v>
      </c>
      <c r="G1356" t="s">
        <v>272</v>
      </c>
      <c r="H1356" t="s">
        <v>407</v>
      </c>
      <c r="I1356">
        <v>6</v>
      </c>
      <c r="J1356" t="s">
        <v>1051</v>
      </c>
      <c r="K1356" t="s">
        <v>2487</v>
      </c>
      <c r="L1356" t="str">
        <f t="shared" si="59"/>
        <v>1239ENRX421FLTLHRG2TLHR0029</v>
      </c>
      <c r="M1356" t="s">
        <v>1248</v>
      </c>
      <c r="N1356">
        <v>29.9803</v>
      </c>
      <c r="O1356">
        <v>-84.352400000000003</v>
      </c>
      <c r="P1356">
        <v>0</v>
      </c>
      <c r="Q1356" t="s">
        <v>2613</v>
      </c>
      <c r="R1356" t="s">
        <v>2691</v>
      </c>
    </row>
    <row r="1357" spans="1:18" x14ac:dyDescent="0.25">
      <c r="A1357" t="s">
        <v>1035</v>
      </c>
      <c r="B1357" t="s">
        <v>81</v>
      </c>
      <c r="C1357" t="s">
        <v>1719</v>
      </c>
      <c r="D1357" s="53" t="s">
        <v>1050</v>
      </c>
      <c r="E1357" t="s">
        <v>1037</v>
      </c>
      <c r="F1357" t="s">
        <v>6</v>
      </c>
      <c r="G1357" t="s">
        <v>272</v>
      </c>
      <c r="H1357" t="s">
        <v>85</v>
      </c>
      <c r="I1357">
        <v>6</v>
      </c>
      <c r="J1357" t="s">
        <v>1051</v>
      </c>
      <c r="K1357" t="s">
        <v>2487</v>
      </c>
      <c r="L1357" t="str">
        <f t="shared" si="59"/>
        <v>1239ENRX421FLTLHRG2TLHR0029</v>
      </c>
      <c r="M1357" t="s">
        <v>1248</v>
      </c>
      <c r="N1357">
        <v>29.9803</v>
      </c>
      <c r="O1357">
        <v>-84.352400000000003</v>
      </c>
      <c r="P1357">
        <v>0</v>
      </c>
      <c r="Q1357" t="s">
        <v>2613</v>
      </c>
      <c r="R1357" t="s">
        <v>2691</v>
      </c>
    </row>
    <row r="1358" spans="1:18" x14ac:dyDescent="0.25">
      <c r="A1358" t="s">
        <v>1035</v>
      </c>
      <c r="B1358" t="s">
        <v>81</v>
      </c>
      <c r="C1358" t="s">
        <v>1720</v>
      </c>
      <c r="D1358" s="53" t="s">
        <v>1055</v>
      </c>
      <c r="E1358" t="s">
        <v>1037</v>
      </c>
      <c r="F1358" t="s">
        <v>6</v>
      </c>
      <c r="G1358" t="s">
        <v>272</v>
      </c>
      <c r="H1358" t="s">
        <v>85</v>
      </c>
      <c r="I1358">
        <v>6</v>
      </c>
      <c r="J1358" t="s">
        <v>1056</v>
      </c>
      <c r="K1358" t="s">
        <v>2488</v>
      </c>
      <c r="L1358" t="str">
        <f t="shared" si="59"/>
        <v>1176CENRX421FLTLHRG1TLHR0134</v>
      </c>
      <c r="M1358" t="s">
        <v>1248</v>
      </c>
      <c r="N1358">
        <v>30.071599987999999</v>
      </c>
      <c r="O1358">
        <v>-84.321799999999996</v>
      </c>
      <c r="P1358">
        <v>0</v>
      </c>
      <c r="Q1358" t="s">
        <v>2613</v>
      </c>
      <c r="R1358" t="s">
        <v>2691</v>
      </c>
    </row>
    <row r="1359" spans="1:18" x14ac:dyDescent="0.25">
      <c r="A1359" t="s">
        <v>1035</v>
      </c>
      <c r="B1359" t="s">
        <v>81</v>
      </c>
      <c r="C1359" t="s">
        <v>1721</v>
      </c>
      <c r="D1359" s="53" t="s">
        <v>1057</v>
      </c>
      <c r="E1359" t="s">
        <v>1058</v>
      </c>
      <c r="F1359" t="s">
        <v>6</v>
      </c>
      <c r="G1359" t="s">
        <v>272</v>
      </c>
      <c r="H1359" t="s">
        <v>74</v>
      </c>
      <c r="I1359">
        <v>6</v>
      </c>
      <c r="J1359" t="s">
        <v>1059</v>
      </c>
      <c r="K1359" t="s">
        <v>2489</v>
      </c>
      <c r="L1359" t="str">
        <f t="shared" si="59"/>
        <v>1248AENRX121FLTLHRG1TLHR0155</v>
      </c>
      <c r="M1359" t="s">
        <v>1248</v>
      </c>
      <c r="N1359">
        <v>29.970999987999999</v>
      </c>
      <c r="O1359">
        <v>-84.397999999999996</v>
      </c>
      <c r="P1359">
        <v>0</v>
      </c>
      <c r="Q1359" t="s">
        <v>2613</v>
      </c>
      <c r="R1359" t="s">
        <v>2691</v>
      </c>
    </row>
    <row r="1360" spans="1:18" x14ac:dyDescent="0.25">
      <c r="A1360" t="s">
        <v>1035</v>
      </c>
      <c r="B1360" t="s">
        <v>81</v>
      </c>
      <c r="C1360" t="s">
        <v>1721</v>
      </c>
      <c r="D1360" s="53" t="s">
        <v>1057</v>
      </c>
      <c r="E1360" t="s">
        <v>1058</v>
      </c>
      <c r="F1360" t="s">
        <v>6</v>
      </c>
      <c r="G1360" t="s">
        <v>272</v>
      </c>
      <c r="H1360" t="s">
        <v>407</v>
      </c>
      <c r="I1360">
        <v>6</v>
      </c>
      <c r="J1360" t="s">
        <v>1059</v>
      </c>
      <c r="K1360" t="s">
        <v>2489</v>
      </c>
      <c r="L1360" t="str">
        <f t="shared" si="59"/>
        <v>1248AENRX121FLTLHRG1TLHR0155</v>
      </c>
      <c r="M1360" t="s">
        <v>1248</v>
      </c>
      <c r="N1360">
        <v>29.970999987999999</v>
      </c>
      <c r="O1360">
        <v>-84.397999999999996</v>
      </c>
      <c r="P1360">
        <v>0</v>
      </c>
      <c r="Q1360" t="s">
        <v>2613</v>
      </c>
      <c r="R1360" t="s">
        <v>2691</v>
      </c>
    </row>
    <row r="1361" spans="1:18" x14ac:dyDescent="0.25">
      <c r="A1361" t="s">
        <v>1035</v>
      </c>
      <c r="B1361" t="s">
        <v>81</v>
      </c>
      <c r="C1361" t="s">
        <v>1721</v>
      </c>
      <c r="D1361" s="53" t="s">
        <v>1057</v>
      </c>
      <c r="E1361" t="s">
        <v>1058</v>
      </c>
      <c r="F1361" t="s">
        <v>6</v>
      </c>
      <c r="G1361" t="s">
        <v>272</v>
      </c>
      <c r="H1361" t="s">
        <v>85</v>
      </c>
      <c r="I1361">
        <v>6</v>
      </c>
      <c r="J1361" t="s">
        <v>1059</v>
      </c>
      <c r="K1361" t="s">
        <v>2489</v>
      </c>
      <c r="L1361" t="str">
        <f t="shared" si="59"/>
        <v>1248AENRX121FLTLHRG1TLHR0155</v>
      </c>
      <c r="M1361" t="s">
        <v>1248</v>
      </c>
      <c r="N1361">
        <v>29.970999987999999</v>
      </c>
      <c r="O1361">
        <v>-84.397999999999996</v>
      </c>
      <c r="P1361">
        <v>0</v>
      </c>
      <c r="Q1361" t="s">
        <v>2613</v>
      </c>
      <c r="R1361" t="s">
        <v>2691</v>
      </c>
    </row>
    <row r="1362" spans="1:18" x14ac:dyDescent="0.25">
      <c r="A1362" t="s">
        <v>1035</v>
      </c>
      <c r="B1362" t="s">
        <v>81</v>
      </c>
      <c r="C1362" t="s">
        <v>1722</v>
      </c>
      <c r="D1362" s="53" t="s">
        <v>1063</v>
      </c>
      <c r="E1362" t="s">
        <v>1047</v>
      </c>
      <c r="F1362" t="s">
        <v>6</v>
      </c>
      <c r="G1362" t="s">
        <v>272</v>
      </c>
      <c r="H1362" t="s">
        <v>74</v>
      </c>
      <c r="I1362">
        <v>6</v>
      </c>
      <c r="J1362" t="s">
        <v>1064</v>
      </c>
      <c r="K1362" t="s">
        <v>2490</v>
      </c>
      <c r="L1362" t="str">
        <f t="shared" si="59"/>
        <v>793AENRX321FLWQA G1WA0055</v>
      </c>
      <c r="M1362" t="s">
        <v>1248</v>
      </c>
      <c r="N1362">
        <v>30.1447</v>
      </c>
      <c r="O1362">
        <v>-84.208799999999997</v>
      </c>
      <c r="P1362">
        <v>0</v>
      </c>
      <c r="Q1362" t="s">
        <v>2614</v>
      </c>
      <c r="R1362" t="s">
        <v>2691</v>
      </c>
    </row>
    <row r="1363" spans="1:18" x14ac:dyDescent="0.25">
      <c r="A1363" t="s">
        <v>1035</v>
      </c>
      <c r="B1363" t="s">
        <v>81</v>
      </c>
      <c r="C1363" t="s">
        <v>1722</v>
      </c>
      <c r="D1363" s="53" t="s">
        <v>1063</v>
      </c>
      <c r="E1363" t="s">
        <v>1047</v>
      </c>
      <c r="F1363" t="s">
        <v>6</v>
      </c>
      <c r="G1363" t="s">
        <v>272</v>
      </c>
      <c r="H1363" t="s">
        <v>407</v>
      </c>
      <c r="I1363">
        <v>6</v>
      </c>
      <c r="J1363" t="s">
        <v>1064</v>
      </c>
      <c r="K1363" t="s">
        <v>2490</v>
      </c>
      <c r="L1363" t="str">
        <f t="shared" si="59"/>
        <v>793AENRX321FLWQA G1WA0055</v>
      </c>
      <c r="M1363" t="s">
        <v>1248</v>
      </c>
      <c r="N1363">
        <v>30.1447</v>
      </c>
      <c r="O1363">
        <v>-84.208799999999997</v>
      </c>
      <c r="P1363">
        <v>0</v>
      </c>
      <c r="Q1363" t="s">
        <v>2614</v>
      </c>
      <c r="R1363" t="s">
        <v>2691</v>
      </c>
    </row>
    <row r="1364" spans="1:18" x14ac:dyDescent="0.25">
      <c r="A1364" t="s">
        <v>1035</v>
      </c>
      <c r="B1364" t="s">
        <v>81</v>
      </c>
      <c r="C1364" t="s">
        <v>1722</v>
      </c>
      <c r="D1364" s="53" t="s">
        <v>1063</v>
      </c>
      <c r="E1364" t="s">
        <v>1047</v>
      </c>
      <c r="F1364" t="s">
        <v>6</v>
      </c>
      <c r="G1364" t="s">
        <v>272</v>
      </c>
      <c r="H1364" t="s">
        <v>85</v>
      </c>
      <c r="I1364">
        <v>6</v>
      </c>
      <c r="J1364" t="s">
        <v>1064</v>
      </c>
      <c r="K1364" t="s">
        <v>2490</v>
      </c>
      <c r="L1364" t="str">
        <f t="shared" si="59"/>
        <v>793AENRX321FLWQA G1WA0055</v>
      </c>
      <c r="M1364" t="s">
        <v>1248</v>
      </c>
      <c r="N1364">
        <v>30.1447</v>
      </c>
      <c r="O1364">
        <v>-84.208799999999997</v>
      </c>
      <c r="P1364">
        <v>0</v>
      </c>
      <c r="Q1364" t="s">
        <v>2614</v>
      </c>
      <c r="R1364" t="s">
        <v>2691</v>
      </c>
    </row>
    <row r="1365" spans="1:18" x14ac:dyDescent="0.25">
      <c r="A1365" t="s">
        <v>1035</v>
      </c>
      <c r="B1365" t="s">
        <v>81</v>
      </c>
      <c r="C1365" t="s">
        <v>1722</v>
      </c>
      <c r="D1365" s="53" t="s">
        <v>1063</v>
      </c>
      <c r="E1365" t="s">
        <v>1047</v>
      </c>
      <c r="F1365" t="s">
        <v>6</v>
      </c>
      <c r="G1365" t="s">
        <v>272</v>
      </c>
      <c r="H1365" t="s">
        <v>92</v>
      </c>
      <c r="I1365">
        <v>6</v>
      </c>
      <c r="J1365" t="s">
        <v>1064</v>
      </c>
      <c r="K1365" t="s">
        <v>2490</v>
      </c>
      <c r="L1365" t="str">
        <f t="shared" si="59"/>
        <v>793AENRX321FLWQA G1WA0055</v>
      </c>
      <c r="M1365" t="s">
        <v>1248</v>
      </c>
      <c r="N1365">
        <v>30.1447</v>
      </c>
      <c r="O1365">
        <v>-84.208799999999997</v>
      </c>
      <c r="P1365">
        <v>0</v>
      </c>
      <c r="Q1365" t="s">
        <v>2614</v>
      </c>
      <c r="R1365" t="s">
        <v>2691</v>
      </c>
    </row>
    <row r="1366" spans="1:18" x14ac:dyDescent="0.25">
      <c r="A1366" t="s">
        <v>1035</v>
      </c>
      <c r="B1366" t="s">
        <v>81</v>
      </c>
      <c r="C1366" t="s">
        <v>1723</v>
      </c>
      <c r="D1366" s="53" t="s">
        <v>1067</v>
      </c>
      <c r="E1366" t="s">
        <v>9</v>
      </c>
      <c r="F1366" t="s">
        <v>27</v>
      </c>
      <c r="G1366" t="s">
        <v>272</v>
      </c>
      <c r="H1366" t="s">
        <v>74</v>
      </c>
      <c r="I1366">
        <v>6</v>
      </c>
      <c r="J1366" t="s">
        <v>1068</v>
      </c>
      <c r="K1366" t="s">
        <v>2491</v>
      </c>
      <c r="L1366" t="str">
        <f t="shared" si="59"/>
        <v>1098-21FLTLHRG3TLHR0031</v>
      </c>
      <c r="M1366" t="s">
        <v>58</v>
      </c>
      <c r="N1366">
        <v>30.242149988000001</v>
      </c>
      <c r="O1366">
        <v>-85.660697999999996</v>
      </c>
      <c r="P1366">
        <v>0</v>
      </c>
      <c r="Q1366" t="s">
        <v>2613</v>
      </c>
      <c r="R1366" t="s">
        <v>2689</v>
      </c>
    </row>
    <row r="1367" spans="1:18" x14ac:dyDescent="0.25">
      <c r="A1367" t="s">
        <v>1035</v>
      </c>
      <c r="B1367" t="s">
        <v>81</v>
      </c>
      <c r="C1367" t="s">
        <v>1723</v>
      </c>
      <c r="D1367" s="53" t="s">
        <v>1067</v>
      </c>
      <c r="E1367" t="s">
        <v>9</v>
      </c>
      <c r="F1367" t="s">
        <v>27</v>
      </c>
      <c r="G1367" t="s">
        <v>272</v>
      </c>
      <c r="H1367" t="s">
        <v>407</v>
      </c>
      <c r="I1367">
        <v>6</v>
      </c>
      <c r="J1367" t="s">
        <v>1068</v>
      </c>
      <c r="K1367" t="s">
        <v>2491</v>
      </c>
      <c r="L1367" t="str">
        <f t="shared" si="59"/>
        <v>1098-21FLTLHRG3TLHR0031</v>
      </c>
      <c r="M1367" t="s">
        <v>58</v>
      </c>
      <c r="N1367">
        <v>30.242149988000001</v>
      </c>
      <c r="O1367">
        <v>-85.660697999999996</v>
      </c>
      <c r="P1367">
        <v>0</v>
      </c>
      <c r="Q1367" t="s">
        <v>2613</v>
      </c>
      <c r="R1367" t="s">
        <v>2689</v>
      </c>
    </row>
    <row r="1368" spans="1:18" x14ac:dyDescent="0.25">
      <c r="A1368" t="s">
        <v>1035</v>
      </c>
      <c r="B1368" t="s">
        <v>81</v>
      </c>
      <c r="C1368" t="s">
        <v>1723</v>
      </c>
      <c r="D1368" s="53" t="s">
        <v>1067</v>
      </c>
      <c r="E1368" t="s">
        <v>9</v>
      </c>
      <c r="F1368" t="s">
        <v>27</v>
      </c>
      <c r="G1368" t="s">
        <v>272</v>
      </c>
      <c r="H1368" t="s">
        <v>85</v>
      </c>
      <c r="I1368">
        <v>6</v>
      </c>
      <c r="J1368" t="s">
        <v>1068</v>
      </c>
      <c r="K1368" t="s">
        <v>2491</v>
      </c>
      <c r="L1368" t="str">
        <f t="shared" si="59"/>
        <v>1098-21FLTLHRG3TLHR0031</v>
      </c>
      <c r="M1368" t="s">
        <v>58</v>
      </c>
      <c r="N1368">
        <v>30.242149988000001</v>
      </c>
      <c r="O1368">
        <v>-85.660697999999996</v>
      </c>
      <c r="P1368">
        <v>0</v>
      </c>
      <c r="Q1368" t="s">
        <v>2613</v>
      </c>
      <c r="R1368" t="s">
        <v>2689</v>
      </c>
    </row>
    <row r="1369" spans="1:18" x14ac:dyDescent="0.25">
      <c r="A1369" t="s">
        <v>1035</v>
      </c>
      <c r="B1369" t="s">
        <v>81</v>
      </c>
      <c r="C1369" t="s">
        <v>1717</v>
      </c>
      <c r="D1369" s="53" t="s">
        <v>1052</v>
      </c>
      <c r="E1369" t="s">
        <v>9</v>
      </c>
      <c r="F1369" t="s">
        <v>27</v>
      </c>
      <c r="G1369" t="s">
        <v>272</v>
      </c>
      <c r="H1369" t="s">
        <v>74</v>
      </c>
      <c r="I1369">
        <v>6</v>
      </c>
      <c r="J1369" t="s">
        <v>1069</v>
      </c>
      <c r="K1369" t="s">
        <v>2492</v>
      </c>
      <c r="L1369" t="str">
        <f t="shared" si="59"/>
        <v>1061G-21FLTLHRG3TLHR0028</v>
      </c>
      <c r="M1369" t="s">
        <v>58</v>
      </c>
      <c r="N1369">
        <v>30.245009988</v>
      </c>
      <c r="O1369">
        <v>-85.659850000000006</v>
      </c>
      <c r="P1369">
        <v>0</v>
      </c>
      <c r="Q1369" t="s">
        <v>2613</v>
      </c>
      <c r="R1369" t="s">
        <v>2689</v>
      </c>
    </row>
    <row r="1370" spans="1:18" x14ac:dyDescent="0.25">
      <c r="A1370" t="s">
        <v>1035</v>
      </c>
      <c r="B1370" t="s">
        <v>81</v>
      </c>
      <c r="C1370" t="s">
        <v>1717</v>
      </c>
      <c r="D1370" s="53" t="s">
        <v>1052</v>
      </c>
      <c r="E1370" t="s">
        <v>9</v>
      </c>
      <c r="F1370" t="s">
        <v>27</v>
      </c>
      <c r="G1370" t="s">
        <v>272</v>
      </c>
      <c r="H1370" t="s">
        <v>407</v>
      </c>
      <c r="I1370">
        <v>6</v>
      </c>
      <c r="J1370" t="s">
        <v>1069</v>
      </c>
      <c r="K1370" t="s">
        <v>2492</v>
      </c>
      <c r="L1370" t="str">
        <f t="shared" si="59"/>
        <v>1061G-21FLTLHRG3TLHR0028</v>
      </c>
      <c r="M1370" t="s">
        <v>58</v>
      </c>
      <c r="N1370">
        <v>30.245009988</v>
      </c>
      <c r="O1370">
        <v>-85.659850000000006</v>
      </c>
      <c r="P1370">
        <v>0</v>
      </c>
      <c r="Q1370" t="s">
        <v>2613</v>
      </c>
      <c r="R1370" t="s">
        <v>2689</v>
      </c>
    </row>
    <row r="1371" spans="1:18" x14ac:dyDescent="0.25">
      <c r="A1371" t="s">
        <v>1035</v>
      </c>
      <c r="B1371" t="s">
        <v>81</v>
      </c>
      <c r="C1371" t="s">
        <v>1717</v>
      </c>
      <c r="D1371" s="53" t="s">
        <v>1052</v>
      </c>
      <c r="E1371" t="s">
        <v>9</v>
      </c>
      <c r="F1371" t="s">
        <v>27</v>
      </c>
      <c r="G1371" t="s">
        <v>272</v>
      </c>
      <c r="H1371" t="s">
        <v>85</v>
      </c>
      <c r="I1371">
        <v>6</v>
      </c>
      <c r="J1371" t="s">
        <v>1069</v>
      </c>
      <c r="K1371" t="s">
        <v>2492</v>
      </c>
      <c r="L1371" t="str">
        <f t="shared" si="59"/>
        <v>1061G-21FLTLHRG3TLHR0028</v>
      </c>
      <c r="M1371" t="s">
        <v>58</v>
      </c>
      <c r="N1371">
        <v>30.245009988</v>
      </c>
      <c r="O1371">
        <v>-85.659850000000006</v>
      </c>
      <c r="P1371">
        <v>0</v>
      </c>
      <c r="Q1371" t="s">
        <v>2613</v>
      </c>
      <c r="R1371" t="s">
        <v>2689</v>
      </c>
    </row>
    <row r="1372" spans="1:18" x14ac:dyDescent="0.25">
      <c r="A1372" t="s">
        <v>1035</v>
      </c>
      <c r="B1372" t="s">
        <v>81</v>
      </c>
      <c r="C1372" t="s">
        <v>1724</v>
      </c>
      <c r="D1372" s="53" t="s">
        <v>1070</v>
      </c>
      <c r="E1372" t="s">
        <v>9</v>
      </c>
      <c r="F1372" t="s">
        <v>27</v>
      </c>
      <c r="G1372" t="s">
        <v>272</v>
      </c>
      <c r="H1372" t="s">
        <v>85</v>
      </c>
      <c r="I1372">
        <v>6</v>
      </c>
      <c r="J1372" t="s">
        <v>1071</v>
      </c>
      <c r="K1372" t="s">
        <v>2493</v>
      </c>
      <c r="L1372" t="str">
        <f t="shared" si="59"/>
        <v>1061H-21FLTLHRG3TLHR0035</v>
      </c>
      <c r="M1372" t="s">
        <v>58</v>
      </c>
      <c r="N1372">
        <v>30.276319988000001</v>
      </c>
      <c r="O1372">
        <v>-85.610607999999999</v>
      </c>
      <c r="P1372">
        <v>0</v>
      </c>
      <c r="Q1372" t="s">
        <v>2613</v>
      </c>
      <c r="R1372" t="s">
        <v>2689</v>
      </c>
    </row>
    <row r="1373" spans="1:18" x14ac:dyDescent="0.25">
      <c r="A1373" t="s">
        <v>1035</v>
      </c>
      <c r="B1373" t="s">
        <v>81</v>
      </c>
      <c r="C1373" t="s">
        <v>1724</v>
      </c>
      <c r="D1373" s="53" t="s">
        <v>1070</v>
      </c>
      <c r="E1373" t="s">
        <v>9</v>
      </c>
      <c r="F1373" t="s">
        <v>27</v>
      </c>
      <c r="G1373" t="s">
        <v>272</v>
      </c>
      <c r="H1373" t="s">
        <v>85</v>
      </c>
      <c r="I1373">
        <v>6</v>
      </c>
      <c r="J1373" t="s">
        <v>1072</v>
      </c>
      <c r="K1373" t="s">
        <v>2494</v>
      </c>
      <c r="L1373" t="str">
        <f t="shared" si="59"/>
        <v>1061H-21FLTLHRG3TLHR0036</v>
      </c>
      <c r="M1373" t="s">
        <v>58</v>
      </c>
      <c r="N1373">
        <v>30.282029988000001</v>
      </c>
      <c r="O1373">
        <v>-85.622032000000004</v>
      </c>
      <c r="P1373">
        <v>0</v>
      </c>
      <c r="Q1373" t="s">
        <v>2613</v>
      </c>
      <c r="R1373" t="s">
        <v>2689</v>
      </c>
    </row>
    <row r="1374" spans="1:18" x14ac:dyDescent="0.25">
      <c r="A1374" t="s">
        <v>1035</v>
      </c>
      <c r="B1374" t="s">
        <v>81</v>
      </c>
      <c r="C1374" t="s">
        <v>1718</v>
      </c>
      <c r="D1374" s="53" t="s">
        <v>1073</v>
      </c>
      <c r="E1374" t="s">
        <v>9</v>
      </c>
      <c r="F1374" t="s">
        <v>27</v>
      </c>
      <c r="G1374" t="s">
        <v>272</v>
      </c>
      <c r="H1374" t="s">
        <v>74</v>
      </c>
      <c r="I1374">
        <v>6</v>
      </c>
      <c r="J1374" t="s">
        <v>1074</v>
      </c>
      <c r="K1374" t="s">
        <v>2495</v>
      </c>
      <c r="L1374" t="str">
        <f t="shared" si="59"/>
        <v>1275A-21FLTLHRG2TLHR0052</v>
      </c>
      <c r="M1374" t="s">
        <v>1250</v>
      </c>
      <c r="N1374">
        <v>29.852687188000001</v>
      </c>
      <c r="O1374">
        <v>-84.980286000000007</v>
      </c>
      <c r="P1374">
        <v>0</v>
      </c>
      <c r="Q1374" t="s">
        <v>2613</v>
      </c>
      <c r="R1374" t="s">
        <v>2692</v>
      </c>
    </row>
    <row r="1375" spans="1:18" x14ac:dyDescent="0.25">
      <c r="A1375" t="s">
        <v>1035</v>
      </c>
      <c r="B1375" t="s">
        <v>81</v>
      </c>
      <c r="C1375" t="s">
        <v>1718</v>
      </c>
      <c r="D1375" s="53" t="s">
        <v>1073</v>
      </c>
      <c r="E1375" t="s">
        <v>9</v>
      </c>
      <c r="F1375" t="s">
        <v>27</v>
      </c>
      <c r="G1375" t="s">
        <v>272</v>
      </c>
      <c r="H1375" t="s">
        <v>407</v>
      </c>
      <c r="I1375">
        <v>6</v>
      </c>
      <c r="J1375" t="s">
        <v>1074</v>
      </c>
      <c r="K1375" t="s">
        <v>2495</v>
      </c>
      <c r="L1375" t="str">
        <f t="shared" si="59"/>
        <v>1275A-21FLTLHRG2TLHR0052</v>
      </c>
      <c r="M1375" t="s">
        <v>1250</v>
      </c>
      <c r="N1375">
        <v>29.852687188000001</v>
      </c>
      <c r="O1375">
        <v>-84.980286000000007</v>
      </c>
      <c r="P1375">
        <v>0</v>
      </c>
      <c r="Q1375" t="s">
        <v>2613</v>
      </c>
      <c r="R1375" t="s">
        <v>2692</v>
      </c>
    </row>
    <row r="1376" spans="1:18" x14ac:dyDescent="0.25">
      <c r="A1376" t="s">
        <v>1035</v>
      </c>
      <c r="B1376" t="s">
        <v>81</v>
      </c>
      <c r="C1376" t="s">
        <v>1718</v>
      </c>
      <c r="D1376" s="53" t="s">
        <v>1073</v>
      </c>
      <c r="E1376" t="s">
        <v>9</v>
      </c>
      <c r="F1376" t="s">
        <v>27</v>
      </c>
      <c r="G1376" t="s">
        <v>272</v>
      </c>
      <c r="H1376" t="s">
        <v>85</v>
      </c>
      <c r="I1376">
        <v>6</v>
      </c>
      <c r="J1376" t="s">
        <v>1074</v>
      </c>
      <c r="K1376" t="s">
        <v>2495</v>
      </c>
      <c r="L1376" t="str">
        <f t="shared" si="59"/>
        <v>1275A-21FLTLHRG2TLHR0052</v>
      </c>
      <c r="M1376" t="s">
        <v>1250</v>
      </c>
      <c r="N1376">
        <v>29.852687188000001</v>
      </c>
      <c r="O1376">
        <v>-84.980286000000007</v>
      </c>
      <c r="P1376">
        <v>0</v>
      </c>
      <c r="Q1376" t="s">
        <v>2613</v>
      </c>
      <c r="R1376" t="s">
        <v>2692</v>
      </c>
    </row>
    <row r="1377" spans="1:18" x14ac:dyDescent="0.25">
      <c r="A1377" t="s">
        <v>1035</v>
      </c>
      <c r="B1377" t="s">
        <v>81</v>
      </c>
      <c r="C1377" t="s">
        <v>1725</v>
      </c>
      <c r="D1377" s="53" t="s">
        <v>1065</v>
      </c>
      <c r="E1377" t="s">
        <v>9</v>
      </c>
      <c r="F1377" t="s">
        <v>27</v>
      </c>
      <c r="G1377" t="s">
        <v>7</v>
      </c>
      <c r="H1377" t="s">
        <v>74</v>
      </c>
      <c r="I1377">
        <v>6</v>
      </c>
      <c r="J1377" t="s">
        <v>1066</v>
      </c>
      <c r="K1377" t="s">
        <v>2496</v>
      </c>
      <c r="L1377" t="str">
        <f t="shared" si="59"/>
        <v>1034-21FLTLHRG2TLHR0053</v>
      </c>
      <c r="M1377" t="s">
        <v>1250</v>
      </c>
      <c r="N1377">
        <v>29.960671988000001</v>
      </c>
      <c r="O1377">
        <v>-84.720355999999995</v>
      </c>
      <c r="P1377">
        <v>0</v>
      </c>
      <c r="Q1377" t="s">
        <v>2613</v>
      </c>
      <c r="R1377" t="s">
        <v>2692</v>
      </c>
    </row>
    <row r="1378" spans="1:18" x14ac:dyDescent="0.25">
      <c r="A1378" t="s">
        <v>1035</v>
      </c>
      <c r="B1378" t="s">
        <v>81</v>
      </c>
      <c r="C1378" t="s">
        <v>1725</v>
      </c>
      <c r="D1378" s="53" t="s">
        <v>1065</v>
      </c>
      <c r="E1378" t="s">
        <v>9</v>
      </c>
      <c r="F1378" t="s">
        <v>27</v>
      </c>
      <c r="G1378" t="s">
        <v>7</v>
      </c>
      <c r="H1378" t="s">
        <v>85</v>
      </c>
      <c r="I1378">
        <v>6</v>
      </c>
      <c r="J1378" t="s">
        <v>1066</v>
      </c>
      <c r="K1378" t="s">
        <v>2496</v>
      </c>
      <c r="L1378" t="str">
        <f t="shared" si="59"/>
        <v>1034-21FLTLHRG2TLHR0053</v>
      </c>
      <c r="M1378" t="s">
        <v>1250</v>
      </c>
      <c r="N1378">
        <v>29.960671988000001</v>
      </c>
      <c r="O1378">
        <v>-84.720355999999995</v>
      </c>
      <c r="P1378">
        <v>0</v>
      </c>
      <c r="Q1378" t="s">
        <v>2613</v>
      </c>
      <c r="R1378" t="s">
        <v>2692</v>
      </c>
    </row>
    <row r="1379" spans="1:18" x14ac:dyDescent="0.25">
      <c r="A1379" t="s">
        <v>1035</v>
      </c>
      <c r="B1379" t="s">
        <v>81</v>
      </c>
      <c r="C1379" t="s">
        <v>1726</v>
      </c>
      <c r="D1379" s="53" t="s">
        <v>1083</v>
      </c>
      <c r="E1379" t="s">
        <v>9</v>
      </c>
      <c r="F1379" t="s">
        <v>107</v>
      </c>
      <c r="G1379" t="s">
        <v>11</v>
      </c>
      <c r="H1379" t="s">
        <v>73</v>
      </c>
      <c r="I1379">
        <v>6</v>
      </c>
      <c r="J1379" t="s">
        <v>1084</v>
      </c>
      <c r="K1379" t="s">
        <v>2497</v>
      </c>
      <c r="L1379" t="str">
        <f t="shared" si="59"/>
        <v>540A-21FLTLHRG1TLHR0117</v>
      </c>
      <c r="M1379" t="s">
        <v>1252</v>
      </c>
      <c r="N1379">
        <v>30.602499988000002</v>
      </c>
      <c r="O1379">
        <v>-84.459000000000003</v>
      </c>
      <c r="P1379">
        <v>0</v>
      </c>
      <c r="Q1379" t="s">
        <v>2613</v>
      </c>
      <c r="R1379" t="s">
        <v>2691</v>
      </c>
    </row>
    <row r="1380" spans="1:18" x14ac:dyDescent="0.25">
      <c r="A1380" t="s">
        <v>1035</v>
      </c>
      <c r="B1380" t="s">
        <v>81</v>
      </c>
      <c r="C1380" t="s">
        <v>1726</v>
      </c>
      <c r="D1380" s="53" t="s">
        <v>1083</v>
      </c>
      <c r="E1380" t="s">
        <v>9</v>
      </c>
      <c r="F1380" t="s">
        <v>107</v>
      </c>
      <c r="G1380" t="s">
        <v>11</v>
      </c>
      <c r="H1380" t="s">
        <v>97</v>
      </c>
      <c r="I1380">
        <v>6</v>
      </c>
      <c r="J1380" t="s">
        <v>1084</v>
      </c>
      <c r="K1380" t="s">
        <v>2497</v>
      </c>
      <c r="L1380" t="str">
        <f t="shared" si="59"/>
        <v>540A-21FLTLHRG1TLHR0117</v>
      </c>
      <c r="M1380" t="s">
        <v>1252</v>
      </c>
      <c r="N1380">
        <v>30.602499988000002</v>
      </c>
      <c r="O1380">
        <v>-84.459000000000003</v>
      </c>
      <c r="P1380">
        <v>0</v>
      </c>
      <c r="Q1380" t="s">
        <v>2613</v>
      </c>
      <c r="R1380" t="s">
        <v>2691</v>
      </c>
    </row>
    <row r="1381" spans="1:18" x14ac:dyDescent="0.25">
      <c r="A1381" t="s">
        <v>1035</v>
      </c>
      <c r="B1381" t="s">
        <v>81</v>
      </c>
      <c r="C1381" t="s">
        <v>1726</v>
      </c>
      <c r="D1381" s="53" t="s">
        <v>1083</v>
      </c>
      <c r="E1381" t="s">
        <v>9</v>
      </c>
      <c r="F1381" t="s">
        <v>107</v>
      </c>
      <c r="G1381" t="s">
        <v>11</v>
      </c>
      <c r="H1381" t="s">
        <v>85</v>
      </c>
      <c r="I1381">
        <v>6</v>
      </c>
      <c r="J1381" t="s">
        <v>1084</v>
      </c>
      <c r="K1381" t="s">
        <v>2497</v>
      </c>
      <c r="L1381" t="str">
        <f t="shared" si="59"/>
        <v>540A-21FLTLHRG1TLHR0117</v>
      </c>
      <c r="M1381" t="s">
        <v>1252</v>
      </c>
      <c r="N1381">
        <v>30.602499988000002</v>
      </c>
      <c r="O1381">
        <v>-84.459000000000003</v>
      </c>
      <c r="P1381">
        <v>0</v>
      </c>
      <c r="Q1381" t="s">
        <v>2613</v>
      </c>
      <c r="R1381" t="s">
        <v>2691</v>
      </c>
    </row>
    <row r="1382" spans="1:18" x14ac:dyDescent="0.25">
      <c r="A1382" t="s">
        <v>1035</v>
      </c>
      <c r="B1382" t="s">
        <v>81</v>
      </c>
      <c r="C1382" t="s">
        <v>1726</v>
      </c>
      <c r="D1382" s="53" t="s">
        <v>1083</v>
      </c>
      <c r="E1382" t="s">
        <v>9</v>
      </c>
      <c r="F1382" t="s">
        <v>107</v>
      </c>
      <c r="G1382" t="s">
        <v>11</v>
      </c>
      <c r="H1382" t="s">
        <v>92</v>
      </c>
      <c r="I1382">
        <v>6</v>
      </c>
      <c r="J1382" t="s">
        <v>1084</v>
      </c>
      <c r="K1382" t="s">
        <v>2497</v>
      </c>
      <c r="L1382" t="str">
        <f t="shared" si="59"/>
        <v>540A-21FLTLHRG1TLHR0117</v>
      </c>
      <c r="M1382" t="s">
        <v>1252</v>
      </c>
      <c r="N1382">
        <v>30.602499988000002</v>
      </c>
      <c r="O1382">
        <v>-84.459000000000003</v>
      </c>
      <c r="P1382">
        <v>0</v>
      </c>
      <c r="Q1382" t="s">
        <v>2613</v>
      </c>
      <c r="R1382" t="s">
        <v>2691</v>
      </c>
    </row>
    <row r="1383" spans="1:18" x14ac:dyDescent="0.25">
      <c r="A1383" t="s">
        <v>1035</v>
      </c>
      <c r="B1383" t="s">
        <v>81</v>
      </c>
      <c r="C1383" t="s">
        <v>1727</v>
      </c>
      <c r="D1383" s="53" t="s">
        <v>1085</v>
      </c>
      <c r="E1383" t="s">
        <v>9</v>
      </c>
      <c r="F1383" t="s">
        <v>107</v>
      </c>
      <c r="G1383" t="s">
        <v>11</v>
      </c>
      <c r="H1383" t="s">
        <v>85</v>
      </c>
      <c r="I1383">
        <v>6</v>
      </c>
      <c r="J1383" t="s">
        <v>1086</v>
      </c>
      <c r="K1383" t="s">
        <v>2498</v>
      </c>
      <c r="L1383" t="str">
        <f t="shared" si="59"/>
        <v>546C-21FLTLHRG1TLHR0083</v>
      </c>
      <c r="M1383" t="s">
        <v>1253</v>
      </c>
      <c r="N1383">
        <v>30.607199999999999</v>
      </c>
      <c r="O1383">
        <v>-84.230699999999999</v>
      </c>
      <c r="P1383">
        <v>0</v>
      </c>
      <c r="Q1383" t="s">
        <v>2613</v>
      </c>
      <c r="R1383" t="s">
        <v>2691</v>
      </c>
    </row>
    <row r="1384" spans="1:18" x14ac:dyDescent="0.25">
      <c r="A1384" t="s">
        <v>1035</v>
      </c>
      <c r="B1384" t="s">
        <v>81</v>
      </c>
      <c r="C1384" t="s">
        <v>1728</v>
      </c>
      <c r="D1384" s="53" t="s">
        <v>1087</v>
      </c>
      <c r="E1384" t="s">
        <v>9</v>
      </c>
      <c r="F1384" t="s">
        <v>107</v>
      </c>
      <c r="G1384" t="s">
        <v>11</v>
      </c>
      <c r="H1384" t="s">
        <v>85</v>
      </c>
      <c r="I1384">
        <v>6</v>
      </c>
      <c r="J1384" t="s">
        <v>1088</v>
      </c>
      <c r="K1384" t="s">
        <v>2499</v>
      </c>
      <c r="L1384" t="str">
        <f t="shared" si="59"/>
        <v>564B-21FLTLHRG1TLHR0098</v>
      </c>
      <c r="M1384" t="s">
        <v>1253</v>
      </c>
      <c r="N1384">
        <v>30.584</v>
      </c>
      <c r="O1384">
        <v>-84.22</v>
      </c>
      <c r="P1384">
        <v>0</v>
      </c>
      <c r="Q1384" t="s">
        <v>2613</v>
      </c>
      <c r="R1384" t="s">
        <v>2691</v>
      </c>
    </row>
    <row r="1385" spans="1:18" x14ac:dyDescent="0.25">
      <c r="A1385" t="s">
        <v>1035</v>
      </c>
      <c r="B1385" t="s">
        <v>81</v>
      </c>
      <c r="C1385" t="s">
        <v>1729</v>
      </c>
      <c r="D1385" s="53" t="s">
        <v>1089</v>
      </c>
      <c r="E1385" t="s">
        <v>9</v>
      </c>
      <c r="F1385" t="s">
        <v>107</v>
      </c>
      <c r="G1385" t="s">
        <v>11</v>
      </c>
      <c r="H1385" t="s">
        <v>97</v>
      </c>
      <c r="I1385">
        <v>6</v>
      </c>
      <c r="J1385" t="s">
        <v>1090</v>
      </c>
      <c r="K1385" t="s">
        <v>2500</v>
      </c>
      <c r="L1385" t="str">
        <f t="shared" si="59"/>
        <v>878A-21FLTLHRTLHRHAB0008</v>
      </c>
      <c r="M1385" t="s">
        <v>1253</v>
      </c>
      <c r="N1385">
        <v>30.404528987999999</v>
      </c>
      <c r="O1385">
        <v>-84.342375000000004</v>
      </c>
      <c r="P1385">
        <v>0</v>
      </c>
      <c r="Q1385" t="s">
        <v>2614</v>
      </c>
      <c r="R1385" t="s">
        <v>2691</v>
      </c>
    </row>
    <row r="1386" spans="1:18" x14ac:dyDescent="0.25">
      <c r="A1386" t="s">
        <v>1035</v>
      </c>
      <c r="B1386" t="s">
        <v>81</v>
      </c>
      <c r="C1386" t="s">
        <v>1730</v>
      </c>
      <c r="D1386" s="53" t="s">
        <v>1078</v>
      </c>
      <c r="E1386" t="s">
        <v>9</v>
      </c>
      <c r="F1386" t="s">
        <v>107</v>
      </c>
      <c r="G1386" t="s">
        <v>1079</v>
      </c>
      <c r="H1386" t="s">
        <v>85</v>
      </c>
      <c r="I1386">
        <v>6</v>
      </c>
      <c r="J1386" t="s">
        <v>1080</v>
      </c>
      <c r="K1386" t="s">
        <v>2501</v>
      </c>
      <c r="L1386" t="str">
        <f t="shared" si="59"/>
        <v>3322A-21FLTLHRG1TLHR0048</v>
      </c>
      <c r="M1386" t="s">
        <v>1251</v>
      </c>
      <c r="N1386">
        <v>30.61693</v>
      </c>
      <c r="O1386">
        <v>-83.415349000000006</v>
      </c>
      <c r="P1386">
        <v>0</v>
      </c>
      <c r="Q1386" t="s">
        <v>2613</v>
      </c>
      <c r="R1386" t="s">
        <v>2691</v>
      </c>
    </row>
    <row r="1387" spans="1:18" x14ac:dyDescent="0.25">
      <c r="A1387" t="s">
        <v>1035</v>
      </c>
      <c r="B1387" t="s">
        <v>81</v>
      </c>
      <c r="C1387" t="s">
        <v>1526</v>
      </c>
      <c r="D1387" s="53" t="s">
        <v>1081</v>
      </c>
      <c r="E1387" t="s">
        <v>9</v>
      </c>
      <c r="F1387" t="s">
        <v>107</v>
      </c>
      <c r="G1387" t="s">
        <v>11</v>
      </c>
      <c r="H1387" t="s">
        <v>85</v>
      </c>
      <c r="I1387">
        <v>6</v>
      </c>
      <c r="J1387" t="s">
        <v>1082</v>
      </c>
      <c r="K1387" t="s">
        <v>2502</v>
      </c>
      <c r="L1387" t="str">
        <f t="shared" si="59"/>
        <v>3366A-21FLTLHRG1TLHR0045</v>
      </c>
      <c r="M1387" t="s">
        <v>1251</v>
      </c>
      <c r="N1387">
        <v>30.466453000000001</v>
      </c>
      <c r="O1387">
        <v>-83.407679999999999</v>
      </c>
      <c r="P1387">
        <v>0</v>
      </c>
      <c r="Q1387" t="s">
        <v>2613</v>
      </c>
      <c r="R1387" t="s">
        <v>2691</v>
      </c>
    </row>
    <row r="1388" spans="1:18" x14ac:dyDescent="0.25">
      <c r="A1388" t="s">
        <v>1035</v>
      </c>
      <c r="B1388" t="s">
        <v>81</v>
      </c>
      <c r="C1388" t="s">
        <v>1731</v>
      </c>
      <c r="D1388" s="53" t="s">
        <v>1158</v>
      </c>
      <c r="E1388" t="s">
        <v>9</v>
      </c>
      <c r="F1388" t="s">
        <v>10</v>
      </c>
      <c r="G1388" t="s">
        <v>770</v>
      </c>
      <c r="H1388" t="s">
        <v>73</v>
      </c>
      <c r="I1388">
        <v>6</v>
      </c>
      <c r="J1388" t="s">
        <v>1159</v>
      </c>
      <c r="K1388" t="s">
        <v>2503</v>
      </c>
      <c r="L1388" t="str">
        <f t="shared" si="59"/>
        <v>1303-21FLWQA G1WA0049</v>
      </c>
      <c r="M1388" t="s">
        <v>1252</v>
      </c>
      <c r="N1388">
        <v>30.598841621999998</v>
      </c>
      <c r="O1388">
        <v>-84.574793005999993</v>
      </c>
      <c r="P1388">
        <v>0</v>
      </c>
      <c r="Q1388" t="s">
        <v>2614</v>
      </c>
      <c r="R1388" t="s">
        <v>2691</v>
      </c>
    </row>
    <row r="1389" spans="1:18" x14ac:dyDescent="0.25">
      <c r="A1389" t="s">
        <v>1035</v>
      </c>
      <c r="B1389" t="s">
        <v>81</v>
      </c>
      <c r="C1389" t="s">
        <v>1731</v>
      </c>
      <c r="D1389" s="53" t="s">
        <v>1158</v>
      </c>
      <c r="E1389" t="s">
        <v>9</v>
      </c>
      <c r="F1389" t="s">
        <v>10</v>
      </c>
      <c r="G1389" t="s">
        <v>770</v>
      </c>
      <c r="H1389" t="s">
        <v>73</v>
      </c>
      <c r="I1389">
        <v>6</v>
      </c>
      <c r="J1389" t="s">
        <v>1159</v>
      </c>
      <c r="K1389" t="s">
        <v>2503</v>
      </c>
      <c r="L1389" t="str">
        <f t="shared" si="59"/>
        <v>1303-21FLWQA G1WA0049</v>
      </c>
      <c r="M1389" t="s">
        <v>1252</v>
      </c>
      <c r="N1389">
        <v>30.598841621999998</v>
      </c>
      <c r="O1389">
        <v>-84.574793005999993</v>
      </c>
      <c r="P1389">
        <v>0</v>
      </c>
      <c r="Q1389" t="s">
        <v>2614</v>
      </c>
      <c r="R1389" t="s">
        <v>2691</v>
      </c>
    </row>
    <row r="1390" spans="1:18" x14ac:dyDescent="0.25">
      <c r="A1390" t="s">
        <v>1035</v>
      </c>
      <c r="B1390" t="s">
        <v>81</v>
      </c>
      <c r="C1390" t="s">
        <v>1732</v>
      </c>
      <c r="D1390" s="53" t="s">
        <v>1174</v>
      </c>
      <c r="E1390" t="s">
        <v>9</v>
      </c>
      <c r="F1390" t="s">
        <v>10</v>
      </c>
      <c r="G1390" t="s">
        <v>770</v>
      </c>
      <c r="H1390" t="s">
        <v>92</v>
      </c>
      <c r="I1390">
        <v>6</v>
      </c>
      <c r="J1390" t="s">
        <v>1175</v>
      </c>
      <c r="K1390" t="s">
        <v>2504</v>
      </c>
      <c r="L1390" t="str">
        <f t="shared" ref="L1390:L1396" si="60">_xlfn.CONCAT(D1390:E1390,J1390)</f>
        <v>376C-21FLTLHRG2TLHR0092</v>
      </c>
      <c r="M1390" t="s">
        <v>1252</v>
      </c>
      <c r="N1390">
        <v>30.7027</v>
      </c>
      <c r="O1390">
        <v>-84.826300000000003</v>
      </c>
      <c r="P1390">
        <v>0</v>
      </c>
      <c r="Q1390" t="s">
        <v>2613</v>
      </c>
      <c r="R1390" t="s">
        <v>2692</v>
      </c>
    </row>
    <row r="1391" spans="1:18" x14ac:dyDescent="0.25">
      <c r="A1391" t="s">
        <v>1035</v>
      </c>
      <c r="B1391" t="s">
        <v>81</v>
      </c>
      <c r="C1391" t="s">
        <v>1732</v>
      </c>
      <c r="D1391" s="53" t="s">
        <v>1174</v>
      </c>
      <c r="E1391" t="s">
        <v>9</v>
      </c>
      <c r="F1391" t="s">
        <v>10</v>
      </c>
      <c r="G1391" t="s">
        <v>770</v>
      </c>
      <c r="H1391" t="s">
        <v>358</v>
      </c>
      <c r="I1391">
        <v>6</v>
      </c>
      <c r="J1391" t="s">
        <v>1175</v>
      </c>
      <c r="K1391" t="s">
        <v>2504</v>
      </c>
      <c r="L1391" t="str">
        <f t="shared" si="60"/>
        <v>376C-21FLTLHRG2TLHR0092</v>
      </c>
      <c r="M1391" t="s">
        <v>1252</v>
      </c>
      <c r="N1391">
        <v>30.7027</v>
      </c>
      <c r="O1391">
        <v>-84.826300000000003</v>
      </c>
      <c r="P1391">
        <v>0</v>
      </c>
      <c r="Q1391" t="s">
        <v>2613</v>
      </c>
      <c r="R1391" t="s">
        <v>2692</v>
      </c>
    </row>
    <row r="1392" spans="1:18" x14ac:dyDescent="0.25">
      <c r="A1392" t="s">
        <v>1035</v>
      </c>
      <c r="B1392" t="s">
        <v>81</v>
      </c>
      <c r="C1392" t="s">
        <v>1732</v>
      </c>
      <c r="D1392" s="53" t="s">
        <v>1174</v>
      </c>
      <c r="E1392" t="s">
        <v>9</v>
      </c>
      <c r="F1392" t="s">
        <v>10</v>
      </c>
      <c r="G1392" t="s">
        <v>770</v>
      </c>
      <c r="H1392" t="s">
        <v>359</v>
      </c>
      <c r="I1392">
        <v>6</v>
      </c>
      <c r="J1392" t="s">
        <v>1175</v>
      </c>
      <c r="K1392" t="s">
        <v>2504</v>
      </c>
      <c r="L1392" t="str">
        <f t="shared" si="60"/>
        <v>376C-21FLTLHRG2TLHR0092</v>
      </c>
      <c r="M1392" t="s">
        <v>1252</v>
      </c>
      <c r="N1392">
        <v>30.7027</v>
      </c>
      <c r="O1392">
        <v>-84.826300000000003</v>
      </c>
      <c r="P1392">
        <v>0</v>
      </c>
      <c r="Q1392" t="s">
        <v>2613</v>
      </c>
      <c r="R1392" t="s">
        <v>2692</v>
      </c>
    </row>
    <row r="1393" spans="1:18" x14ac:dyDescent="0.25">
      <c r="A1393" t="s">
        <v>1035</v>
      </c>
      <c r="B1393" t="s">
        <v>81</v>
      </c>
      <c r="C1393" t="s">
        <v>1732</v>
      </c>
      <c r="D1393" s="53" t="s">
        <v>1174</v>
      </c>
      <c r="E1393" t="s">
        <v>9</v>
      </c>
      <c r="F1393" t="s">
        <v>10</v>
      </c>
      <c r="G1393" t="s">
        <v>770</v>
      </c>
      <c r="H1393" t="s">
        <v>2842</v>
      </c>
      <c r="I1393">
        <v>6</v>
      </c>
      <c r="J1393" t="s">
        <v>1175</v>
      </c>
      <c r="K1393" t="s">
        <v>2504</v>
      </c>
      <c r="L1393" t="str">
        <f t="shared" si="60"/>
        <v>376C-21FLTLHRG2TLHR0092</v>
      </c>
      <c r="M1393" t="s">
        <v>1252</v>
      </c>
      <c r="N1393">
        <v>30.7027</v>
      </c>
      <c r="O1393">
        <v>-84.826300000000003</v>
      </c>
      <c r="P1393">
        <v>0</v>
      </c>
      <c r="Q1393" t="s">
        <v>2613</v>
      </c>
      <c r="R1393" t="s">
        <v>2692</v>
      </c>
    </row>
    <row r="1394" spans="1:18" x14ac:dyDescent="0.25">
      <c r="A1394" t="s">
        <v>1035</v>
      </c>
      <c r="B1394" t="s">
        <v>81</v>
      </c>
      <c r="C1394" t="s">
        <v>1732</v>
      </c>
      <c r="D1394" s="53" t="s">
        <v>1174</v>
      </c>
      <c r="E1394" t="s">
        <v>9</v>
      </c>
      <c r="F1394" t="s">
        <v>10</v>
      </c>
      <c r="G1394" t="s">
        <v>770</v>
      </c>
      <c r="H1394" t="s">
        <v>87</v>
      </c>
      <c r="I1394">
        <v>6</v>
      </c>
      <c r="J1394" t="s">
        <v>1175</v>
      </c>
      <c r="K1394" t="s">
        <v>2504</v>
      </c>
      <c r="L1394" t="str">
        <f t="shared" si="60"/>
        <v>376C-21FLTLHRG2TLHR0092</v>
      </c>
      <c r="M1394" t="s">
        <v>1252</v>
      </c>
      <c r="N1394">
        <v>30.7027</v>
      </c>
      <c r="O1394">
        <v>-84.826300000000003</v>
      </c>
      <c r="P1394">
        <v>0</v>
      </c>
      <c r="Q1394" t="s">
        <v>2613</v>
      </c>
      <c r="R1394" t="s">
        <v>2692</v>
      </c>
    </row>
    <row r="1395" spans="1:18" x14ac:dyDescent="0.25">
      <c r="A1395" t="s">
        <v>1035</v>
      </c>
      <c r="B1395" t="s">
        <v>81</v>
      </c>
      <c r="C1395" t="s">
        <v>1732</v>
      </c>
      <c r="D1395" s="53" t="s">
        <v>1174</v>
      </c>
      <c r="E1395" t="s">
        <v>9</v>
      </c>
      <c r="F1395" t="s">
        <v>10</v>
      </c>
      <c r="G1395" t="s">
        <v>770</v>
      </c>
      <c r="H1395" t="s">
        <v>88</v>
      </c>
      <c r="I1395">
        <v>6</v>
      </c>
      <c r="J1395" t="s">
        <v>1175</v>
      </c>
      <c r="K1395" t="s">
        <v>2504</v>
      </c>
      <c r="L1395" t="str">
        <f t="shared" si="60"/>
        <v>376C-21FLTLHRG2TLHR0092</v>
      </c>
      <c r="M1395" t="s">
        <v>1252</v>
      </c>
      <c r="N1395">
        <v>30.7027</v>
      </c>
      <c r="O1395">
        <v>-84.826300000000003</v>
      </c>
      <c r="P1395">
        <v>0</v>
      </c>
      <c r="Q1395" t="s">
        <v>2613</v>
      </c>
      <c r="R1395" t="s">
        <v>2692</v>
      </c>
    </row>
    <row r="1396" spans="1:18" x14ac:dyDescent="0.25">
      <c r="A1396" t="s">
        <v>1035</v>
      </c>
      <c r="B1396" t="s">
        <v>81</v>
      </c>
      <c r="C1396" t="s">
        <v>1732</v>
      </c>
      <c r="D1396" s="53" t="s">
        <v>1174</v>
      </c>
      <c r="E1396" t="s">
        <v>9</v>
      </c>
      <c r="F1396" t="s">
        <v>10</v>
      </c>
      <c r="G1396" t="s">
        <v>770</v>
      </c>
      <c r="H1396" t="s">
        <v>86</v>
      </c>
      <c r="I1396">
        <v>6</v>
      </c>
      <c r="J1396" t="s">
        <v>1175</v>
      </c>
      <c r="K1396" t="s">
        <v>2504</v>
      </c>
      <c r="L1396" t="str">
        <f t="shared" si="60"/>
        <v>376C-21FLTLHRG2TLHR0092</v>
      </c>
      <c r="M1396" t="s">
        <v>1252</v>
      </c>
      <c r="N1396">
        <v>30.7027</v>
      </c>
      <c r="O1396">
        <v>-84.826300000000003</v>
      </c>
      <c r="P1396">
        <v>0</v>
      </c>
      <c r="Q1396" t="s">
        <v>2613</v>
      </c>
      <c r="R1396" t="s">
        <v>2692</v>
      </c>
    </row>
    <row r="1397" spans="1:18" x14ac:dyDescent="0.25">
      <c r="A1397" t="s">
        <v>1035</v>
      </c>
      <c r="B1397" t="s">
        <v>81</v>
      </c>
      <c r="C1397" t="s">
        <v>1732</v>
      </c>
      <c r="D1397" s="53" t="s">
        <v>1174</v>
      </c>
      <c r="E1397" t="s">
        <v>9</v>
      </c>
      <c r="F1397" t="s">
        <v>10</v>
      </c>
      <c r="G1397" t="s">
        <v>770</v>
      </c>
      <c r="H1397" t="s">
        <v>73</v>
      </c>
      <c r="I1397">
        <v>6</v>
      </c>
      <c r="J1397" t="s">
        <v>1175</v>
      </c>
      <c r="K1397" t="s">
        <v>2504</v>
      </c>
      <c r="L1397" t="str">
        <f t="shared" si="59"/>
        <v>376C-21FLTLHRG2TLHR0092</v>
      </c>
      <c r="M1397" t="s">
        <v>1252</v>
      </c>
      <c r="N1397">
        <v>30.7027</v>
      </c>
      <c r="O1397">
        <v>-84.826300000000003</v>
      </c>
      <c r="P1397">
        <v>0</v>
      </c>
      <c r="Q1397" t="s">
        <v>2613</v>
      </c>
      <c r="R1397" t="s">
        <v>2692</v>
      </c>
    </row>
    <row r="1398" spans="1:18" x14ac:dyDescent="0.25">
      <c r="A1398" t="s">
        <v>1035</v>
      </c>
      <c r="B1398" t="s">
        <v>81</v>
      </c>
      <c r="C1398" t="s">
        <v>1732</v>
      </c>
      <c r="D1398" s="53" t="s">
        <v>1174</v>
      </c>
      <c r="E1398" t="s">
        <v>9</v>
      </c>
      <c r="F1398" t="s">
        <v>10</v>
      </c>
      <c r="G1398" t="s">
        <v>770</v>
      </c>
      <c r="H1398" t="s">
        <v>85</v>
      </c>
      <c r="I1398">
        <v>6</v>
      </c>
      <c r="J1398" t="s">
        <v>1175</v>
      </c>
      <c r="K1398" t="s">
        <v>2504</v>
      </c>
      <c r="L1398" t="str">
        <f t="shared" ref="L1398:L1486" si="61">_xlfn.CONCAT(D1398:E1398,J1398)</f>
        <v>376C-21FLTLHRG2TLHR0092</v>
      </c>
      <c r="M1398" t="s">
        <v>1252</v>
      </c>
      <c r="N1398">
        <v>30.7027</v>
      </c>
      <c r="O1398">
        <v>-84.826300000000003</v>
      </c>
      <c r="P1398">
        <v>0</v>
      </c>
      <c r="Q1398" t="s">
        <v>2613</v>
      </c>
      <c r="R1398" t="s">
        <v>2692</v>
      </c>
    </row>
    <row r="1399" spans="1:18" x14ac:dyDescent="0.25">
      <c r="A1399" t="s">
        <v>1035</v>
      </c>
      <c r="B1399" t="s">
        <v>81</v>
      </c>
      <c r="C1399" t="s">
        <v>1733</v>
      </c>
      <c r="D1399" s="53" t="s">
        <v>1164</v>
      </c>
      <c r="E1399" t="s">
        <v>9</v>
      </c>
      <c r="F1399" t="s">
        <v>10</v>
      </c>
      <c r="G1399" t="s">
        <v>11</v>
      </c>
      <c r="H1399" t="s">
        <v>73</v>
      </c>
      <c r="I1399">
        <v>6</v>
      </c>
      <c r="J1399" t="s">
        <v>1165</v>
      </c>
      <c r="K1399" t="s">
        <v>2505</v>
      </c>
      <c r="L1399" t="str">
        <f t="shared" si="61"/>
        <v>3337-21FLTLHRG1TLHR0195</v>
      </c>
      <c r="M1399" t="s">
        <v>1255</v>
      </c>
      <c r="N1399">
        <v>30.532209988000002</v>
      </c>
      <c r="O1399">
        <v>-83.812787</v>
      </c>
      <c r="P1399">
        <v>0</v>
      </c>
      <c r="Q1399" t="s">
        <v>2613</v>
      </c>
      <c r="R1399" t="s">
        <v>2691</v>
      </c>
    </row>
    <row r="1400" spans="1:18" x14ac:dyDescent="0.25">
      <c r="A1400" t="s">
        <v>1035</v>
      </c>
      <c r="B1400" t="s">
        <v>81</v>
      </c>
      <c r="C1400" t="s">
        <v>1733</v>
      </c>
      <c r="D1400" s="53" t="s">
        <v>1164</v>
      </c>
      <c r="E1400" t="s">
        <v>9</v>
      </c>
      <c r="F1400" t="s">
        <v>10</v>
      </c>
      <c r="G1400" t="s">
        <v>11</v>
      </c>
      <c r="H1400" t="s">
        <v>85</v>
      </c>
      <c r="I1400">
        <v>6</v>
      </c>
      <c r="J1400" t="s">
        <v>1165</v>
      </c>
      <c r="K1400" t="s">
        <v>2505</v>
      </c>
      <c r="L1400" t="str">
        <f t="shared" si="61"/>
        <v>3337-21FLTLHRG1TLHR0195</v>
      </c>
      <c r="M1400" t="s">
        <v>1255</v>
      </c>
      <c r="N1400">
        <v>30.532209988000002</v>
      </c>
      <c r="O1400">
        <v>-83.812787</v>
      </c>
      <c r="P1400">
        <v>0</v>
      </c>
      <c r="Q1400" t="s">
        <v>2613</v>
      </c>
      <c r="R1400" t="s">
        <v>2691</v>
      </c>
    </row>
    <row r="1401" spans="1:18" x14ac:dyDescent="0.25">
      <c r="A1401" t="s">
        <v>1035</v>
      </c>
      <c r="B1401" t="s">
        <v>2686</v>
      </c>
      <c r="C1401" t="s">
        <v>1734</v>
      </c>
      <c r="D1401" s="53" t="s">
        <v>1148</v>
      </c>
      <c r="E1401" t="s">
        <v>9</v>
      </c>
      <c r="F1401" t="s">
        <v>10</v>
      </c>
      <c r="G1401" t="s">
        <v>11</v>
      </c>
      <c r="H1401" t="s">
        <v>153</v>
      </c>
      <c r="I1401">
        <v>6</v>
      </c>
      <c r="J1401" t="s">
        <v>1149</v>
      </c>
      <c r="K1401" t="s">
        <v>1149</v>
      </c>
      <c r="L1401" t="str">
        <f t="shared" si="61"/>
        <v>879-N30.42424,w-84.690591</v>
      </c>
      <c r="M1401" t="s">
        <v>1252</v>
      </c>
      <c r="N1401">
        <v>30.424240000000001</v>
      </c>
      <c r="O1401">
        <v>-84.690590999999998</v>
      </c>
      <c r="P1401">
        <v>1</v>
      </c>
      <c r="Q1401" t="s">
        <v>2614</v>
      </c>
      <c r="R1401" t="s">
        <v>2691</v>
      </c>
    </row>
    <row r="1402" spans="1:18" x14ac:dyDescent="0.25">
      <c r="A1402" t="s">
        <v>1035</v>
      </c>
      <c r="B1402" t="s">
        <v>81</v>
      </c>
      <c r="C1402" t="s">
        <v>1734</v>
      </c>
      <c r="D1402" s="53" t="s">
        <v>1148</v>
      </c>
      <c r="E1402" t="s">
        <v>9</v>
      </c>
      <c r="F1402" t="s">
        <v>10</v>
      </c>
      <c r="G1402" t="s">
        <v>11</v>
      </c>
      <c r="H1402" t="s">
        <v>73</v>
      </c>
      <c r="I1402">
        <v>6</v>
      </c>
      <c r="J1402" t="s">
        <v>1149</v>
      </c>
      <c r="K1402" t="s">
        <v>1149</v>
      </c>
      <c r="L1402" t="str">
        <f t="shared" si="61"/>
        <v>879-N30.42424,w-84.690591</v>
      </c>
      <c r="M1402" t="s">
        <v>1252</v>
      </c>
      <c r="N1402">
        <v>30.424240000000001</v>
      </c>
      <c r="O1402">
        <v>-84.690590999999998</v>
      </c>
      <c r="P1402">
        <v>0</v>
      </c>
      <c r="Q1402" t="s">
        <v>2614</v>
      </c>
      <c r="R1402" t="s">
        <v>2691</v>
      </c>
    </row>
    <row r="1403" spans="1:18" x14ac:dyDescent="0.25">
      <c r="A1403" t="s">
        <v>1035</v>
      </c>
      <c r="B1403" t="s">
        <v>81</v>
      </c>
      <c r="C1403" t="s">
        <v>1734</v>
      </c>
      <c r="D1403" s="53" t="s">
        <v>1148</v>
      </c>
      <c r="E1403" t="s">
        <v>9</v>
      </c>
      <c r="F1403" t="s">
        <v>10</v>
      </c>
      <c r="G1403" t="s">
        <v>11</v>
      </c>
      <c r="H1403" t="s">
        <v>85</v>
      </c>
      <c r="I1403">
        <v>6</v>
      </c>
      <c r="J1403" t="s">
        <v>1149</v>
      </c>
      <c r="K1403" t="s">
        <v>1149</v>
      </c>
      <c r="L1403" t="str">
        <f t="shared" si="61"/>
        <v>879-N30.42424,w-84.690591</v>
      </c>
      <c r="M1403" t="s">
        <v>1252</v>
      </c>
      <c r="N1403">
        <v>30.424240000000001</v>
      </c>
      <c r="O1403">
        <v>-84.690590999999998</v>
      </c>
      <c r="P1403">
        <v>1</v>
      </c>
      <c r="Q1403" t="s">
        <v>2614</v>
      </c>
      <c r="R1403" t="s">
        <v>2691</v>
      </c>
    </row>
    <row r="1404" spans="1:18" x14ac:dyDescent="0.25">
      <c r="A1404" t="s">
        <v>1035</v>
      </c>
      <c r="B1404" t="s">
        <v>81</v>
      </c>
      <c r="C1404" t="s">
        <v>1310</v>
      </c>
      <c r="D1404" s="53" t="s">
        <v>1123</v>
      </c>
      <c r="E1404" t="s">
        <v>9</v>
      </c>
      <c r="F1404" t="s">
        <v>10</v>
      </c>
      <c r="G1404" t="s">
        <v>11</v>
      </c>
      <c r="H1404" t="s">
        <v>73</v>
      </c>
      <c r="I1404">
        <v>6</v>
      </c>
      <c r="J1404" t="s">
        <v>1124</v>
      </c>
      <c r="K1404" t="s">
        <v>2506</v>
      </c>
      <c r="L1404" t="str">
        <f t="shared" si="61"/>
        <v>569-21FLTLHRG2TLHR0001</v>
      </c>
      <c r="M1404" t="s">
        <v>1257</v>
      </c>
      <c r="N1404">
        <v>30.533100000000001</v>
      </c>
      <c r="O1404">
        <v>-85.227500000000006</v>
      </c>
      <c r="P1404">
        <v>0</v>
      </c>
      <c r="Q1404" t="s">
        <v>2613</v>
      </c>
      <c r="R1404" t="s">
        <v>2692</v>
      </c>
    </row>
    <row r="1405" spans="1:18" x14ac:dyDescent="0.25">
      <c r="A1405" t="s">
        <v>1035</v>
      </c>
      <c r="B1405" t="s">
        <v>81</v>
      </c>
      <c r="C1405" t="s">
        <v>1310</v>
      </c>
      <c r="D1405" s="53" t="s">
        <v>1123</v>
      </c>
      <c r="E1405" t="s">
        <v>9</v>
      </c>
      <c r="F1405" t="s">
        <v>10</v>
      </c>
      <c r="G1405" t="s">
        <v>11</v>
      </c>
      <c r="H1405" t="s">
        <v>73</v>
      </c>
      <c r="I1405">
        <v>6</v>
      </c>
      <c r="J1405" t="s">
        <v>1125</v>
      </c>
      <c r="K1405" t="s">
        <v>2507</v>
      </c>
      <c r="L1405" t="str">
        <f t="shared" si="61"/>
        <v>569-21FLTLHRG2TLHR0055</v>
      </c>
      <c r="M1405" t="s">
        <v>1257</v>
      </c>
      <c r="N1405">
        <v>30.500325988</v>
      </c>
      <c r="O1405">
        <v>-85.200309000000004</v>
      </c>
      <c r="P1405">
        <v>0</v>
      </c>
      <c r="Q1405" t="s">
        <v>2613</v>
      </c>
      <c r="R1405" t="s">
        <v>2692</v>
      </c>
    </row>
    <row r="1406" spans="1:18" x14ac:dyDescent="0.25">
      <c r="A1406" t="s">
        <v>1035</v>
      </c>
      <c r="B1406" t="s">
        <v>81</v>
      </c>
      <c r="C1406" t="s">
        <v>1310</v>
      </c>
      <c r="D1406" s="53" t="s">
        <v>1123</v>
      </c>
      <c r="E1406" t="s">
        <v>9</v>
      </c>
      <c r="F1406" t="s">
        <v>10</v>
      </c>
      <c r="G1406" t="s">
        <v>11</v>
      </c>
      <c r="H1406" t="s">
        <v>85</v>
      </c>
      <c r="I1406">
        <v>6</v>
      </c>
      <c r="J1406" t="s">
        <v>1125</v>
      </c>
      <c r="K1406" t="s">
        <v>2507</v>
      </c>
      <c r="L1406" t="str">
        <f t="shared" si="61"/>
        <v>569-21FLTLHRG2TLHR0055</v>
      </c>
      <c r="M1406" t="s">
        <v>1257</v>
      </c>
      <c r="N1406">
        <v>30.500325988</v>
      </c>
      <c r="O1406">
        <v>-85.200309000000004</v>
      </c>
      <c r="P1406">
        <v>0</v>
      </c>
      <c r="Q1406" t="s">
        <v>2613</v>
      </c>
      <c r="R1406" t="s">
        <v>2692</v>
      </c>
    </row>
    <row r="1407" spans="1:18" x14ac:dyDescent="0.25">
      <c r="A1407" t="s">
        <v>1035</v>
      </c>
      <c r="B1407" t="s">
        <v>81</v>
      </c>
      <c r="C1407" t="s">
        <v>1735</v>
      </c>
      <c r="D1407" s="53" t="s">
        <v>1154</v>
      </c>
      <c r="E1407" t="s">
        <v>9</v>
      </c>
      <c r="F1407" t="s">
        <v>10</v>
      </c>
      <c r="G1407" t="s">
        <v>11</v>
      </c>
      <c r="H1407" t="s">
        <v>73</v>
      </c>
      <c r="I1407">
        <v>6</v>
      </c>
      <c r="J1407" t="s">
        <v>1155</v>
      </c>
      <c r="K1407" t="s">
        <v>2508</v>
      </c>
      <c r="L1407" t="str">
        <f t="shared" si="61"/>
        <v>1240-21FLTLHRG2TLHR0012</v>
      </c>
      <c r="M1407" t="s">
        <v>1250</v>
      </c>
      <c r="N1407">
        <v>29.916599000000001</v>
      </c>
      <c r="O1407">
        <v>-84.981538999999998</v>
      </c>
      <c r="P1407">
        <v>0</v>
      </c>
      <c r="Q1407" t="s">
        <v>2613</v>
      </c>
      <c r="R1407" t="s">
        <v>2692</v>
      </c>
    </row>
    <row r="1408" spans="1:18" x14ac:dyDescent="0.25">
      <c r="A1408" t="s">
        <v>1035</v>
      </c>
      <c r="B1408" t="s">
        <v>81</v>
      </c>
      <c r="C1408" t="s">
        <v>1735</v>
      </c>
      <c r="D1408" s="53" t="s">
        <v>1154</v>
      </c>
      <c r="E1408" t="s">
        <v>9</v>
      </c>
      <c r="F1408" t="s">
        <v>10</v>
      </c>
      <c r="G1408" t="s">
        <v>11</v>
      </c>
      <c r="H1408" t="s">
        <v>85</v>
      </c>
      <c r="I1408">
        <v>6</v>
      </c>
      <c r="J1408" t="s">
        <v>1155</v>
      </c>
      <c r="K1408" t="s">
        <v>2508</v>
      </c>
      <c r="L1408" t="str">
        <f t="shared" si="61"/>
        <v>1240-21FLTLHRG2TLHR0012</v>
      </c>
      <c r="M1408" t="s">
        <v>1250</v>
      </c>
      <c r="N1408">
        <v>29.916599000000001</v>
      </c>
      <c r="O1408">
        <v>-84.981538999999998</v>
      </c>
      <c r="P1408">
        <v>0</v>
      </c>
      <c r="Q1408" t="s">
        <v>2613</v>
      </c>
      <c r="R1408" t="s">
        <v>2692</v>
      </c>
    </row>
    <row r="1409" spans="1:18" x14ac:dyDescent="0.25">
      <c r="A1409" t="s">
        <v>1035</v>
      </c>
      <c r="B1409" t="s">
        <v>81</v>
      </c>
      <c r="C1409" t="s">
        <v>1736</v>
      </c>
      <c r="D1409" s="53" t="s">
        <v>1156</v>
      </c>
      <c r="E1409" t="s">
        <v>9</v>
      </c>
      <c r="F1409" t="s">
        <v>10</v>
      </c>
      <c r="G1409" t="s">
        <v>11</v>
      </c>
      <c r="H1409" t="s">
        <v>73</v>
      </c>
      <c r="I1409">
        <v>6</v>
      </c>
      <c r="J1409" t="s">
        <v>1157</v>
      </c>
      <c r="K1409" t="s">
        <v>2509</v>
      </c>
      <c r="L1409" t="str">
        <f t="shared" si="61"/>
        <v>1242-21FLTLHRG2TLHR0006</v>
      </c>
      <c r="M1409" t="s">
        <v>1250</v>
      </c>
      <c r="N1409">
        <v>29.959987000000002</v>
      </c>
      <c r="O1409">
        <v>-84.718215999999998</v>
      </c>
      <c r="P1409">
        <v>0</v>
      </c>
      <c r="Q1409" t="s">
        <v>2613</v>
      </c>
      <c r="R1409" t="s">
        <v>2692</v>
      </c>
    </row>
    <row r="1410" spans="1:18" x14ac:dyDescent="0.25">
      <c r="A1410" t="s">
        <v>1035</v>
      </c>
      <c r="B1410" t="s">
        <v>81</v>
      </c>
      <c r="C1410" t="s">
        <v>1736</v>
      </c>
      <c r="D1410" s="53" t="s">
        <v>1156</v>
      </c>
      <c r="E1410" t="s">
        <v>9</v>
      </c>
      <c r="F1410" t="s">
        <v>10</v>
      </c>
      <c r="G1410" t="s">
        <v>11</v>
      </c>
      <c r="H1410" t="s">
        <v>97</v>
      </c>
      <c r="I1410">
        <v>6</v>
      </c>
      <c r="J1410" t="s">
        <v>1157</v>
      </c>
      <c r="K1410" t="s">
        <v>2509</v>
      </c>
      <c r="L1410" t="str">
        <f t="shared" si="61"/>
        <v>1242-21FLTLHRG2TLHR0006</v>
      </c>
      <c r="M1410" t="s">
        <v>1250</v>
      </c>
      <c r="N1410">
        <v>29.959987000000002</v>
      </c>
      <c r="O1410">
        <v>-84.718215999999998</v>
      </c>
      <c r="P1410">
        <v>0</v>
      </c>
      <c r="Q1410" t="s">
        <v>2613</v>
      </c>
      <c r="R1410" t="s">
        <v>2692</v>
      </c>
    </row>
    <row r="1411" spans="1:18" x14ac:dyDescent="0.25">
      <c r="A1411" t="s">
        <v>1035</v>
      </c>
      <c r="B1411" t="s">
        <v>81</v>
      </c>
      <c r="C1411" t="s">
        <v>1736</v>
      </c>
      <c r="D1411" s="53" t="s">
        <v>1156</v>
      </c>
      <c r="E1411" t="s">
        <v>9</v>
      </c>
      <c r="F1411" t="s">
        <v>10</v>
      </c>
      <c r="G1411" t="s">
        <v>11</v>
      </c>
      <c r="H1411" t="s">
        <v>85</v>
      </c>
      <c r="I1411">
        <v>6</v>
      </c>
      <c r="J1411" t="s">
        <v>1157</v>
      </c>
      <c r="K1411" t="s">
        <v>2509</v>
      </c>
      <c r="L1411" t="str">
        <f t="shared" si="61"/>
        <v>1242-21FLTLHRG2TLHR0006</v>
      </c>
      <c r="M1411" t="s">
        <v>1250</v>
      </c>
      <c r="N1411">
        <v>29.959987000000002</v>
      </c>
      <c r="O1411">
        <v>-84.718215999999998</v>
      </c>
      <c r="P1411">
        <v>0</v>
      </c>
      <c r="Q1411" t="s">
        <v>2613</v>
      </c>
      <c r="R1411" t="s">
        <v>2692</v>
      </c>
    </row>
    <row r="1412" spans="1:18" x14ac:dyDescent="0.25">
      <c r="A1412" t="s">
        <v>1035</v>
      </c>
      <c r="B1412" t="s">
        <v>81</v>
      </c>
      <c r="C1412" t="s">
        <v>1737</v>
      </c>
      <c r="D1412" s="53" t="s">
        <v>1102</v>
      </c>
      <c r="E1412" t="s">
        <v>9</v>
      </c>
      <c r="F1412" t="s">
        <v>10</v>
      </c>
      <c r="G1412" t="s">
        <v>11</v>
      </c>
      <c r="H1412" t="s">
        <v>73</v>
      </c>
      <c r="I1412">
        <v>6</v>
      </c>
      <c r="J1412" t="s">
        <v>1103</v>
      </c>
      <c r="K1412" t="s">
        <v>2510</v>
      </c>
      <c r="L1412" t="str">
        <f t="shared" si="61"/>
        <v>393-21FLTLHRG2TLHR0057</v>
      </c>
      <c r="M1412" t="s">
        <v>1252</v>
      </c>
      <c r="N1412">
        <v>30.663799988000001</v>
      </c>
      <c r="O1412">
        <v>-84.734099999999998</v>
      </c>
      <c r="P1412">
        <v>0</v>
      </c>
      <c r="Q1412" t="s">
        <v>2613</v>
      </c>
      <c r="R1412" t="s">
        <v>2692</v>
      </c>
    </row>
    <row r="1413" spans="1:18" x14ac:dyDescent="0.25">
      <c r="A1413" t="s">
        <v>1035</v>
      </c>
      <c r="B1413" t="s">
        <v>81</v>
      </c>
      <c r="C1413" t="s">
        <v>1737</v>
      </c>
      <c r="D1413" s="53" t="s">
        <v>1102</v>
      </c>
      <c r="E1413" t="s">
        <v>9</v>
      </c>
      <c r="F1413" t="s">
        <v>10</v>
      </c>
      <c r="G1413" t="s">
        <v>11</v>
      </c>
      <c r="H1413" t="s">
        <v>97</v>
      </c>
      <c r="I1413">
        <v>6</v>
      </c>
      <c r="J1413" t="s">
        <v>1103</v>
      </c>
      <c r="K1413" t="s">
        <v>2510</v>
      </c>
      <c r="L1413" t="str">
        <f t="shared" si="61"/>
        <v>393-21FLTLHRG2TLHR0057</v>
      </c>
      <c r="M1413" t="s">
        <v>1252</v>
      </c>
      <c r="N1413">
        <v>30.663799988000001</v>
      </c>
      <c r="O1413">
        <v>-84.734099999999998</v>
      </c>
      <c r="P1413">
        <v>0</v>
      </c>
      <c r="Q1413" t="s">
        <v>2613</v>
      </c>
      <c r="R1413" t="s">
        <v>2692</v>
      </c>
    </row>
    <row r="1414" spans="1:18" x14ac:dyDescent="0.25">
      <c r="A1414" t="s">
        <v>1035</v>
      </c>
      <c r="B1414" t="s">
        <v>81</v>
      </c>
      <c r="C1414" t="s">
        <v>1737</v>
      </c>
      <c r="D1414" s="53" t="s">
        <v>1102</v>
      </c>
      <c r="E1414" t="s">
        <v>9</v>
      </c>
      <c r="F1414" t="s">
        <v>10</v>
      </c>
      <c r="G1414" t="s">
        <v>11</v>
      </c>
      <c r="H1414" t="s">
        <v>85</v>
      </c>
      <c r="I1414">
        <v>6</v>
      </c>
      <c r="J1414" t="s">
        <v>1103</v>
      </c>
      <c r="K1414" t="s">
        <v>2510</v>
      </c>
      <c r="L1414" t="str">
        <f t="shared" si="61"/>
        <v>393-21FLTLHRG2TLHR0057</v>
      </c>
      <c r="M1414" t="s">
        <v>1252</v>
      </c>
      <c r="N1414">
        <v>30.663799988000001</v>
      </c>
      <c r="O1414">
        <v>-84.734099999999998</v>
      </c>
      <c r="P1414">
        <v>0</v>
      </c>
      <c r="Q1414" t="s">
        <v>2613</v>
      </c>
      <c r="R1414" t="s">
        <v>2692</v>
      </c>
    </row>
    <row r="1415" spans="1:18" x14ac:dyDescent="0.25">
      <c r="A1415" t="s">
        <v>1035</v>
      </c>
      <c r="B1415" t="s">
        <v>81</v>
      </c>
      <c r="C1415" t="s">
        <v>1737</v>
      </c>
      <c r="D1415" s="53" t="s">
        <v>1102</v>
      </c>
      <c r="E1415" t="s">
        <v>9</v>
      </c>
      <c r="F1415" t="s">
        <v>10</v>
      </c>
      <c r="G1415" t="s">
        <v>11</v>
      </c>
      <c r="H1415" t="s">
        <v>86</v>
      </c>
      <c r="I1415">
        <v>6</v>
      </c>
      <c r="J1415" t="s">
        <v>1103</v>
      </c>
      <c r="K1415" t="s">
        <v>2510</v>
      </c>
      <c r="L1415" t="str">
        <f t="shared" si="61"/>
        <v>393-21FLTLHRG2TLHR0057</v>
      </c>
      <c r="M1415" t="s">
        <v>1252</v>
      </c>
      <c r="N1415">
        <v>30.663799988000001</v>
      </c>
      <c r="O1415">
        <v>-84.734099999999998</v>
      </c>
      <c r="P1415">
        <v>0</v>
      </c>
      <c r="Q1415" t="s">
        <v>2613</v>
      </c>
      <c r="R1415" t="s">
        <v>2692</v>
      </c>
    </row>
    <row r="1416" spans="1:18" x14ac:dyDescent="0.25">
      <c r="A1416" t="s">
        <v>1035</v>
      </c>
      <c r="B1416" t="s">
        <v>81</v>
      </c>
      <c r="C1416" t="s">
        <v>1737</v>
      </c>
      <c r="D1416" s="53" t="s">
        <v>1102</v>
      </c>
      <c r="E1416" t="s">
        <v>9</v>
      </c>
      <c r="F1416" t="s">
        <v>10</v>
      </c>
      <c r="G1416" t="s">
        <v>11</v>
      </c>
      <c r="H1416" t="s">
        <v>87</v>
      </c>
      <c r="I1416">
        <v>6</v>
      </c>
      <c r="J1416" t="s">
        <v>1103</v>
      </c>
      <c r="K1416" t="s">
        <v>2510</v>
      </c>
      <c r="L1416" t="str">
        <f t="shared" si="61"/>
        <v>393-21FLTLHRG2TLHR0057</v>
      </c>
      <c r="M1416" t="s">
        <v>1252</v>
      </c>
      <c r="N1416">
        <v>30.663799988000001</v>
      </c>
      <c r="O1416">
        <v>-84.734099999999998</v>
      </c>
      <c r="P1416">
        <v>0</v>
      </c>
      <c r="Q1416" t="s">
        <v>2613</v>
      </c>
      <c r="R1416" t="s">
        <v>2692</v>
      </c>
    </row>
    <row r="1417" spans="1:18" x14ac:dyDescent="0.25">
      <c r="A1417" t="s">
        <v>1035</v>
      </c>
      <c r="B1417" t="s">
        <v>81</v>
      </c>
      <c r="C1417" t="s">
        <v>1737</v>
      </c>
      <c r="D1417" s="53" t="s">
        <v>1102</v>
      </c>
      <c r="E1417" t="s">
        <v>9</v>
      </c>
      <c r="F1417" t="s">
        <v>10</v>
      </c>
      <c r="G1417" t="s">
        <v>11</v>
      </c>
      <c r="H1417" t="s">
        <v>88</v>
      </c>
      <c r="I1417">
        <v>6</v>
      </c>
      <c r="J1417" t="s">
        <v>1103</v>
      </c>
      <c r="K1417" t="s">
        <v>2510</v>
      </c>
      <c r="L1417" t="str">
        <f t="shared" si="61"/>
        <v>393-21FLTLHRG2TLHR0057</v>
      </c>
      <c r="M1417" t="s">
        <v>1252</v>
      </c>
      <c r="N1417">
        <v>30.663799988000001</v>
      </c>
      <c r="O1417">
        <v>-84.734099999999998</v>
      </c>
      <c r="P1417">
        <v>0</v>
      </c>
      <c r="Q1417" t="s">
        <v>2613</v>
      </c>
      <c r="R1417" t="s">
        <v>2692</v>
      </c>
    </row>
    <row r="1418" spans="1:18" x14ac:dyDescent="0.25">
      <c r="A1418" t="s">
        <v>1035</v>
      </c>
      <c r="B1418" t="s">
        <v>81</v>
      </c>
      <c r="C1418" t="s">
        <v>1738</v>
      </c>
      <c r="D1418" s="53" t="s">
        <v>1104</v>
      </c>
      <c r="E1418" t="s">
        <v>9</v>
      </c>
      <c r="F1418" t="s">
        <v>10</v>
      </c>
      <c r="G1418" t="s">
        <v>11</v>
      </c>
      <c r="H1418" t="s">
        <v>73</v>
      </c>
      <c r="I1418">
        <v>6</v>
      </c>
      <c r="J1418" t="s">
        <v>1105</v>
      </c>
      <c r="K1418" t="s">
        <v>2511</v>
      </c>
      <c r="L1418" t="str">
        <f t="shared" si="61"/>
        <v>424-21FLTLHRG1TLHR0158</v>
      </c>
      <c r="M1418" t="s">
        <v>1252</v>
      </c>
      <c r="N1418">
        <v>30.513499988</v>
      </c>
      <c r="O1418">
        <v>-84.523219999999995</v>
      </c>
      <c r="P1418">
        <v>0</v>
      </c>
      <c r="Q1418" t="s">
        <v>2613</v>
      </c>
      <c r="R1418" t="s">
        <v>2691</v>
      </c>
    </row>
    <row r="1419" spans="1:18" x14ac:dyDescent="0.25">
      <c r="A1419" t="s">
        <v>1035</v>
      </c>
      <c r="B1419" t="s">
        <v>81</v>
      </c>
      <c r="C1419" t="s">
        <v>1738</v>
      </c>
      <c r="D1419" s="53" t="s">
        <v>1104</v>
      </c>
      <c r="E1419" t="s">
        <v>9</v>
      </c>
      <c r="F1419" t="s">
        <v>10</v>
      </c>
      <c r="G1419" t="s">
        <v>11</v>
      </c>
      <c r="H1419" t="s">
        <v>97</v>
      </c>
      <c r="I1419">
        <v>6</v>
      </c>
      <c r="J1419" t="s">
        <v>1105</v>
      </c>
      <c r="K1419" t="s">
        <v>2511</v>
      </c>
      <c r="L1419" t="str">
        <f t="shared" si="61"/>
        <v>424-21FLTLHRG1TLHR0158</v>
      </c>
      <c r="M1419" t="s">
        <v>1252</v>
      </c>
      <c r="N1419">
        <v>30.513499988</v>
      </c>
      <c r="O1419">
        <v>-84.523219999999995</v>
      </c>
      <c r="P1419">
        <v>0</v>
      </c>
      <c r="Q1419" t="s">
        <v>2613</v>
      </c>
      <c r="R1419" t="s">
        <v>2691</v>
      </c>
    </row>
    <row r="1420" spans="1:18" x14ac:dyDescent="0.25">
      <c r="A1420" t="s">
        <v>1035</v>
      </c>
      <c r="B1420" t="s">
        <v>81</v>
      </c>
      <c r="C1420" t="s">
        <v>1739</v>
      </c>
      <c r="D1420" s="53" t="s">
        <v>1106</v>
      </c>
      <c r="E1420" t="s">
        <v>9</v>
      </c>
      <c r="F1420" t="s">
        <v>10</v>
      </c>
      <c r="G1420" t="s">
        <v>11</v>
      </c>
      <c r="H1420" t="s">
        <v>358</v>
      </c>
      <c r="I1420">
        <v>6</v>
      </c>
      <c r="J1420" t="s">
        <v>1107</v>
      </c>
      <c r="K1420" t="s">
        <v>2512</v>
      </c>
      <c r="L1420" t="str">
        <f t="shared" ref="L1420:L1425" si="62">_xlfn.CONCAT(D1420:E1420,J1420)</f>
        <v>427-21FLTLHRG1TLHR0175</v>
      </c>
      <c r="M1420" t="s">
        <v>1252</v>
      </c>
      <c r="N1420">
        <v>30.655589276000001</v>
      </c>
      <c r="O1420">
        <v>-84.452113440000005</v>
      </c>
      <c r="P1420">
        <v>0</v>
      </c>
      <c r="Q1420" t="s">
        <v>2613</v>
      </c>
      <c r="R1420" t="s">
        <v>2691</v>
      </c>
    </row>
    <row r="1421" spans="1:18" x14ac:dyDescent="0.25">
      <c r="A1421" t="s">
        <v>1035</v>
      </c>
      <c r="B1421" t="s">
        <v>81</v>
      </c>
      <c r="C1421" t="s">
        <v>1739</v>
      </c>
      <c r="D1421" s="53" t="s">
        <v>1106</v>
      </c>
      <c r="E1421" t="s">
        <v>9</v>
      </c>
      <c r="F1421" t="s">
        <v>10</v>
      </c>
      <c r="G1421" t="s">
        <v>11</v>
      </c>
      <c r="H1421" t="s">
        <v>359</v>
      </c>
      <c r="I1421">
        <v>6</v>
      </c>
      <c r="J1421" t="s">
        <v>1107</v>
      </c>
      <c r="K1421" t="s">
        <v>2512</v>
      </c>
      <c r="L1421" t="str">
        <f t="shared" si="62"/>
        <v>427-21FLTLHRG1TLHR0175</v>
      </c>
      <c r="M1421" t="s">
        <v>1252</v>
      </c>
      <c r="N1421">
        <v>30.655589276000001</v>
      </c>
      <c r="O1421">
        <v>-84.452113440000005</v>
      </c>
      <c r="P1421">
        <v>0</v>
      </c>
      <c r="Q1421" t="s">
        <v>2613</v>
      </c>
      <c r="R1421" t="s">
        <v>2691</v>
      </c>
    </row>
    <row r="1422" spans="1:18" x14ac:dyDescent="0.25">
      <c r="A1422" t="s">
        <v>1035</v>
      </c>
      <c r="B1422" t="s">
        <v>81</v>
      </c>
      <c r="C1422" t="s">
        <v>1739</v>
      </c>
      <c r="D1422" s="53" t="s">
        <v>1106</v>
      </c>
      <c r="E1422" t="s">
        <v>9</v>
      </c>
      <c r="F1422" t="s">
        <v>10</v>
      </c>
      <c r="G1422" t="s">
        <v>11</v>
      </c>
      <c r="H1422" t="s">
        <v>2842</v>
      </c>
      <c r="I1422">
        <v>6</v>
      </c>
      <c r="J1422" t="s">
        <v>1107</v>
      </c>
      <c r="K1422" t="s">
        <v>2512</v>
      </c>
      <c r="L1422" t="str">
        <f t="shared" si="62"/>
        <v>427-21FLTLHRG1TLHR0175</v>
      </c>
      <c r="M1422" t="s">
        <v>1252</v>
      </c>
      <c r="N1422">
        <v>30.655589276000001</v>
      </c>
      <c r="O1422">
        <v>-84.452113440000005</v>
      </c>
      <c r="P1422">
        <v>0</v>
      </c>
      <c r="Q1422" t="s">
        <v>2613</v>
      </c>
      <c r="R1422" t="s">
        <v>2691</v>
      </c>
    </row>
    <row r="1423" spans="1:18" x14ac:dyDescent="0.25">
      <c r="A1423" t="s">
        <v>1035</v>
      </c>
      <c r="B1423" t="s">
        <v>81</v>
      </c>
      <c r="C1423" t="s">
        <v>1739</v>
      </c>
      <c r="D1423" s="53" t="s">
        <v>1106</v>
      </c>
      <c r="E1423" t="s">
        <v>9</v>
      </c>
      <c r="F1423" t="s">
        <v>10</v>
      </c>
      <c r="G1423" t="s">
        <v>11</v>
      </c>
      <c r="H1423" t="s">
        <v>87</v>
      </c>
      <c r="I1423">
        <v>6</v>
      </c>
      <c r="J1423" t="s">
        <v>1107</v>
      </c>
      <c r="K1423" t="s">
        <v>2512</v>
      </c>
      <c r="L1423" t="str">
        <f t="shared" si="62"/>
        <v>427-21FLTLHRG1TLHR0175</v>
      </c>
      <c r="M1423" t="s">
        <v>1252</v>
      </c>
      <c r="N1423">
        <v>30.655589276000001</v>
      </c>
      <c r="O1423">
        <v>-84.452113440000005</v>
      </c>
      <c r="P1423">
        <v>0</v>
      </c>
      <c r="Q1423" t="s">
        <v>2613</v>
      </c>
      <c r="R1423" t="s">
        <v>2691</v>
      </c>
    </row>
    <row r="1424" spans="1:18" x14ac:dyDescent="0.25">
      <c r="A1424" t="s">
        <v>1035</v>
      </c>
      <c r="B1424" t="s">
        <v>81</v>
      </c>
      <c r="C1424" t="s">
        <v>1739</v>
      </c>
      <c r="D1424" s="53" t="s">
        <v>1106</v>
      </c>
      <c r="E1424" t="s">
        <v>9</v>
      </c>
      <c r="F1424" t="s">
        <v>10</v>
      </c>
      <c r="G1424" t="s">
        <v>11</v>
      </c>
      <c r="H1424" t="s">
        <v>88</v>
      </c>
      <c r="I1424">
        <v>6</v>
      </c>
      <c r="J1424" t="s">
        <v>1107</v>
      </c>
      <c r="K1424" t="s">
        <v>2512</v>
      </c>
      <c r="L1424" t="str">
        <f t="shared" si="62"/>
        <v>427-21FLTLHRG1TLHR0175</v>
      </c>
      <c r="M1424" t="s">
        <v>1252</v>
      </c>
      <c r="N1424">
        <v>30.655589276000001</v>
      </c>
      <c r="O1424">
        <v>-84.452113440000005</v>
      </c>
      <c r="P1424">
        <v>0</v>
      </c>
      <c r="Q1424" t="s">
        <v>2613</v>
      </c>
      <c r="R1424" t="s">
        <v>2691</v>
      </c>
    </row>
    <row r="1425" spans="1:18" x14ac:dyDescent="0.25">
      <c r="A1425" t="s">
        <v>1035</v>
      </c>
      <c r="B1425" t="s">
        <v>81</v>
      </c>
      <c r="C1425" t="s">
        <v>1739</v>
      </c>
      <c r="D1425" s="53" t="s">
        <v>1106</v>
      </c>
      <c r="E1425" t="s">
        <v>9</v>
      </c>
      <c r="F1425" t="s">
        <v>10</v>
      </c>
      <c r="G1425" t="s">
        <v>11</v>
      </c>
      <c r="H1425" t="s">
        <v>86</v>
      </c>
      <c r="I1425">
        <v>6</v>
      </c>
      <c r="J1425" t="s">
        <v>1107</v>
      </c>
      <c r="K1425" t="s">
        <v>2512</v>
      </c>
      <c r="L1425" t="str">
        <f t="shared" si="62"/>
        <v>427-21FLTLHRG1TLHR0175</v>
      </c>
      <c r="M1425" t="s">
        <v>1252</v>
      </c>
      <c r="N1425">
        <v>30.655589276000001</v>
      </c>
      <c r="O1425">
        <v>-84.452113440000005</v>
      </c>
      <c r="P1425">
        <v>0</v>
      </c>
      <c r="Q1425" t="s">
        <v>2613</v>
      </c>
      <c r="R1425" t="s">
        <v>2691</v>
      </c>
    </row>
    <row r="1426" spans="1:18" x14ac:dyDescent="0.25">
      <c r="A1426" t="s">
        <v>1035</v>
      </c>
      <c r="B1426" t="s">
        <v>81</v>
      </c>
      <c r="C1426" t="s">
        <v>1739</v>
      </c>
      <c r="D1426" s="53" t="s">
        <v>1106</v>
      </c>
      <c r="E1426" t="s">
        <v>9</v>
      </c>
      <c r="F1426" t="s">
        <v>10</v>
      </c>
      <c r="G1426" t="s">
        <v>11</v>
      </c>
      <c r="H1426" t="s">
        <v>73</v>
      </c>
      <c r="I1426">
        <v>6</v>
      </c>
      <c r="J1426" t="s">
        <v>1107</v>
      </c>
      <c r="K1426" t="s">
        <v>2512</v>
      </c>
      <c r="L1426" t="str">
        <f t="shared" si="61"/>
        <v>427-21FLTLHRG1TLHR0175</v>
      </c>
      <c r="M1426" t="s">
        <v>1252</v>
      </c>
      <c r="N1426">
        <v>30.655589276000001</v>
      </c>
      <c r="O1426">
        <v>-84.452113440000005</v>
      </c>
      <c r="P1426">
        <v>0</v>
      </c>
      <c r="Q1426" t="s">
        <v>2613</v>
      </c>
      <c r="R1426" t="s">
        <v>2691</v>
      </c>
    </row>
    <row r="1427" spans="1:18" x14ac:dyDescent="0.25">
      <c r="A1427" t="s">
        <v>1035</v>
      </c>
      <c r="B1427" t="s">
        <v>81</v>
      </c>
      <c r="C1427" t="s">
        <v>1739</v>
      </c>
      <c r="D1427" s="53" t="s">
        <v>1106</v>
      </c>
      <c r="E1427" t="s">
        <v>9</v>
      </c>
      <c r="F1427" t="s">
        <v>10</v>
      </c>
      <c r="G1427" t="s">
        <v>11</v>
      </c>
      <c r="H1427" t="s">
        <v>91</v>
      </c>
      <c r="I1427">
        <v>6</v>
      </c>
      <c r="J1427" t="s">
        <v>1107</v>
      </c>
      <c r="K1427" t="s">
        <v>2512</v>
      </c>
      <c r="L1427" t="str">
        <f t="shared" si="61"/>
        <v>427-21FLTLHRG1TLHR0175</v>
      </c>
      <c r="M1427" t="s">
        <v>1252</v>
      </c>
      <c r="N1427">
        <v>30.655589276000001</v>
      </c>
      <c r="O1427">
        <v>-84.452113440000005</v>
      </c>
      <c r="P1427">
        <v>0</v>
      </c>
      <c r="Q1427" t="s">
        <v>2613</v>
      </c>
      <c r="R1427" t="s">
        <v>2691</v>
      </c>
    </row>
    <row r="1428" spans="1:18" x14ac:dyDescent="0.25">
      <c r="A1428" t="s">
        <v>1035</v>
      </c>
      <c r="B1428" t="s">
        <v>81</v>
      </c>
      <c r="C1428" t="s">
        <v>1739</v>
      </c>
      <c r="D1428" s="53" t="s">
        <v>1106</v>
      </c>
      <c r="E1428" t="s">
        <v>9</v>
      </c>
      <c r="F1428" t="s">
        <v>10</v>
      </c>
      <c r="G1428" t="s">
        <v>11</v>
      </c>
      <c r="H1428" t="s">
        <v>97</v>
      </c>
      <c r="I1428">
        <v>6</v>
      </c>
      <c r="J1428" t="s">
        <v>1107</v>
      </c>
      <c r="K1428" t="s">
        <v>2512</v>
      </c>
      <c r="L1428" t="str">
        <f t="shared" si="61"/>
        <v>427-21FLTLHRG1TLHR0175</v>
      </c>
      <c r="M1428" t="s">
        <v>1252</v>
      </c>
      <c r="N1428">
        <v>30.655589276000001</v>
      </c>
      <c r="O1428">
        <v>-84.452113440000005</v>
      </c>
      <c r="P1428">
        <v>0</v>
      </c>
      <c r="Q1428" t="s">
        <v>2613</v>
      </c>
      <c r="R1428" t="s">
        <v>2691</v>
      </c>
    </row>
    <row r="1429" spans="1:18" x14ac:dyDescent="0.25">
      <c r="A1429" t="s">
        <v>1035</v>
      </c>
      <c r="B1429" t="s">
        <v>81</v>
      </c>
      <c r="C1429" t="s">
        <v>1739</v>
      </c>
      <c r="D1429" s="53" t="s">
        <v>1106</v>
      </c>
      <c r="E1429" t="s">
        <v>9</v>
      </c>
      <c r="F1429" t="s">
        <v>10</v>
      </c>
      <c r="G1429" t="s">
        <v>11</v>
      </c>
      <c r="H1429" t="s">
        <v>92</v>
      </c>
      <c r="I1429">
        <v>6</v>
      </c>
      <c r="J1429" t="s">
        <v>1107</v>
      </c>
      <c r="K1429" t="s">
        <v>2512</v>
      </c>
      <c r="L1429" t="str">
        <f t="shared" si="61"/>
        <v>427-21FLTLHRG1TLHR0175</v>
      </c>
      <c r="M1429" t="s">
        <v>1252</v>
      </c>
      <c r="N1429">
        <v>30.655589276000001</v>
      </c>
      <c r="O1429">
        <v>-84.452113440000005</v>
      </c>
      <c r="P1429">
        <v>0</v>
      </c>
      <c r="Q1429" t="s">
        <v>2613</v>
      </c>
      <c r="R1429" t="s">
        <v>2691</v>
      </c>
    </row>
    <row r="1430" spans="1:18" x14ac:dyDescent="0.25">
      <c r="A1430" t="s">
        <v>1035</v>
      </c>
      <c r="B1430" t="s">
        <v>81</v>
      </c>
      <c r="C1430" t="s">
        <v>1740</v>
      </c>
      <c r="D1430" s="53" t="s">
        <v>1108</v>
      </c>
      <c r="E1430" t="s">
        <v>9</v>
      </c>
      <c r="F1430" t="s">
        <v>10</v>
      </c>
      <c r="G1430" t="s">
        <v>11</v>
      </c>
      <c r="H1430" t="s">
        <v>73</v>
      </c>
      <c r="I1430">
        <v>6</v>
      </c>
      <c r="J1430" t="s">
        <v>1109</v>
      </c>
      <c r="K1430" t="s">
        <v>2513</v>
      </c>
      <c r="L1430" t="str">
        <f t="shared" si="61"/>
        <v>440-21FLTLHRG1TLHR0159</v>
      </c>
      <c r="M1430" t="s">
        <v>1252</v>
      </c>
      <c r="N1430">
        <v>30.608010988</v>
      </c>
      <c r="O1430">
        <v>-84.363770000000002</v>
      </c>
      <c r="P1430">
        <v>0</v>
      </c>
      <c r="Q1430" t="s">
        <v>2613</v>
      </c>
      <c r="R1430" t="s">
        <v>2691</v>
      </c>
    </row>
    <row r="1431" spans="1:18" x14ac:dyDescent="0.25">
      <c r="A1431" t="s">
        <v>1035</v>
      </c>
      <c r="B1431" t="s">
        <v>81</v>
      </c>
      <c r="C1431" t="s">
        <v>1740</v>
      </c>
      <c r="D1431" s="53" t="s">
        <v>1108</v>
      </c>
      <c r="E1431" t="s">
        <v>9</v>
      </c>
      <c r="F1431" t="s">
        <v>10</v>
      </c>
      <c r="G1431" t="s">
        <v>11</v>
      </c>
      <c r="H1431" t="s">
        <v>97</v>
      </c>
      <c r="I1431">
        <v>6</v>
      </c>
      <c r="J1431" t="s">
        <v>1109</v>
      </c>
      <c r="K1431" t="s">
        <v>2513</v>
      </c>
      <c r="L1431" t="str">
        <f t="shared" si="61"/>
        <v>440-21FLTLHRG1TLHR0159</v>
      </c>
      <c r="M1431" t="s">
        <v>1252</v>
      </c>
      <c r="N1431">
        <v>30.608010988</v>
      </c>
      <c r="O1431">
        <v>-84.363770000000002</v>
      </c>
      <c r="P1431">
        <v>0</v>
      </c>
      <c r="Q1431" t="s">
        <v>2613</v>
      </c>
      <c r="R1431" t="s">
        <v>2691</v>
      </c>
    </row>
    <row r="1432" spans="1:18" x14ac:dyDescent="0.25">
      <c r="A1432" t="s">
        <v>1035</v>
      </c>
      <c r="B1432" t="s">
        <v>81</v>
      </c>
      <c r="C1432" t="s">
        <v>1741</v>
      </c>
      <c r="D1432" s="53" t="s">
        <v>1115</v>
      </c>
      <c r="E1432" t="s">
        <v>9</v>
      </c>
      <c r="F1432" t="s">
        <v>10</v>
      </c>
      <c r="G1432" t="s">
        <v>11</v>
      </c>
      <c r="H1432" t="s">
        <v>358</v>
      </c>
      <c r="I1432">
        <v>6</v>
      </c>
      <c r="J1432" t="s">
        <v>1116</v>
      </c>
      <c r="K1432" t="s">
        <v>2514</v>
      </c>
      <c r="L1432" t="str">
        <f t="shared" ref="L1432:L1437" si="63">_xlfn.CONCAT(D1432:E1432,J1432)</f>
        <v>480-21FLTLHRG1TLHR0176</v>
      </c>
      <c r="M1432" t="s">
        <v>1252</v>
      </c>
      <c r="N1432">
        <v>30.631599988000001</v>
      </c>
      <c r="O1432">
        <v>-84.431600000000003</v>
      </c>
      <c r="P1432">
        <v>0</v>
      </c>
      <c r="Q1432" t="s">
        <v>2613</v>
      </c>
      <c r="R1432" t="s">
        <v>2691</v>
      </c>
    </row>
    <row r="1433" spans="1:18" x14ac:dyDescent="0.25">
      <c r="A1433" t="s">
        <v>1035</v>
      </c>
      <c r="B1433" t="s">
        <v>81</v>
      </c>
      <c r="C1433" t="s">
        <v>1741</v>
      </c>
      <c r="D1433" s="53" t="s">
        <v>1115</v>
      </c>
      <c r="E1433" t="s">
        <v>9</v>
      </c>
      <c r="F1433" t="s">
        <v>10</v>
      </c>
      <c r="G1433" t="s">
        <v>11</v>
      </c>
      <c r="H1433" t="s">
        <v>359</v>
      </c>
      <c r="I1433">
        <v>6</v>
      </c>
      <c r="J1433" t="s">
        <v>1116</v>
      </c>
      <c r="K1433" t="s">
        <v>2514</v>
      </c>
      <c r="L1433" t="str">
        <f t="shared" si="63"/>
        <v>480-21FLTLHRG1TLHR0176</v>
      </c>
      <c r="M1433" t="s">
        <v>1252</v>
      </c>
      <c r="N1433">
        <v>30.631599988000001</v>
      </c>
      <c r="O1433">
        <v>-84.431600000000003</v>
      </c>
      <c r="P1433">
        <v>0</v>
      </c>
      <c r="Q1433" t="s">
        <v>2613</v>
      </c>
      <c r="R1433" t="s">
        <v>2691</v>
      </c>
    </row>
    <row r="1434" spans="1:18" x14ac:dyDescent="0.25">
      <c r="A1434" t="s">
        <v>1035</v>
      </c>
      <c r="B1434" t="s">
        <v>81</v>
      </c>
      <c r="C1434" t="s">
        <v>1741</v>
      </c>
      <c r="D1434" s="53" t="s">
        <v>1115</v>
      </c>
      <c r="E1434" t="s">
        <v>9</v>
      </c>
      <c r="F1434" t="s">
        <v>10</v>
      </c>
      <c r="G1434" t="s">
        <v>11</v>
      </c>
      <c r="H1434" t="s">
        <v>2842</v>
      </c>
      <c r="I1434">
        <v>6</v>
      </c>
      <c r="J1434" t="s">
        <v>1116</v>
      </c>
      <c r="K1434" t="s">
        <v>2514</v>
      </c>
      <c r="L1434" t="str">
        <f t="shared" si="63"/>
        <v>480-21FLTLHRG1TLHR0176</v>
      </c>
      <c r="M1434" t="s">
        <v>1252</v>
      </c>
      <c r="N1434">
        <v>30.631599988000001</v>
      </c>
      <c r="O1434">
        <v>-84.431600000000003</v>
      </c>
      <c r="P1434">
        <v>0</v>
      </c>
      <c r="Q1434" t="s">
        <v>2613</v>
      </c>
      <c r="R1434" t="s">
        <v>2691</v>
      </c>
    </row>
    <row r="1435" spans="1:18" x14ac:dyDescent="0.25">
      <c r="A1435" t="s">
        <v>1035</v>
      </c>
      <c r="B1435" t="s">
        <v>81</v>
      </c>
      <c r="C1435" t="s">
        <v>1741</v>
      </c>
      <c r="D1435" s="53" t="s">
        <v>1115</v>
      </c>
      <c r="E1435" t="s">
        <v>9</v>
      </c>
      <c r="F1435" t="s">
        <v>10</v>
      </c>
      <c r="G1435" t="s">
        <v>11</v>
      </c>
      <c r="H1435" t="s">
        <v>87</v>
      </c>
      <c r="I1435">
        <v>6</v>
      </c>
      <c r="J1435" t="s">
        <v>1116</v>
      </c>
      <c r="K1435" t="s">
        <v>2514</v>
      </c>
      <c r="L1435" t="str">
        <f t="shared" si="63"/>
        <v>480-21FLTLHRG1TLHR0176</v>
      </c>
      <c r="M1435" t="s">
        <v>1252</v>
      </c>
      <c r="N1435">
        <v>30.631599988000001</v>
      </c>
      <c r="O1435">
        <v>-84.431600000000003</v>
      </c>
      <c r="P1435">
        <v>0</v>
      </c>
      <c r="Q1435" t="s">
        <v>2613</v>
      </c>
      <c r="R1435" t="s">
        <v>2691</v>
      </c>
    </row>
    <row r="1436" spans="1:18" x14ac:dyDescent="0.25">
      <c r="A1436" t="s">
        <v>1035</v>
      </c>
      <c r="B1436" t="s">
        <v>81</v>
      </c>
      <c r="C1436" t="s">
        <v>1741</v>
      </c>
      <c r="D1436" s="53" t="s">
        <v>1115</v>
      </c>
      <c r="E1436" t="s">
        <v>9</v>
      </c>
      <c r="F1436" t="s">
        <v>10</v>
      </c>
      <c r="G1436" t="s">
        <v>11</v>
      </c>
      <c r="H1436" t="s">
        <v>88</v>
      </c>
      <c r="I1436">
        <v>6</v>
      </c>
      <c r="J1436" t="s">
        <v>1116</v>
      </c>
      <c r="K1436" t="s">
        <v>2514</v>
      </c>
      <c r="L1436" t="str">
        <f t="shared" si="63"/>
        <v>480-21FLTLHRG1TLHR0176</v>
      </c>
      <c r="M1436" t="s">
        <v>1252</v>
      </c>
      <c r="N1436">
        <v>30.631599988000001</v>
      </c>
      <c r="O1436">
        <v>-84.431600000000003</v>
      </c>
      <c r="P1436">
        <v>0</v>
      </c>
      <c r="Q1436" t="s">
        <v>2613</v>
      </c>
      <c r="R1436" t="s">
        <v>2691</v>
      </c>
    </row>
    <row r="1437" spans="1:18" x14ac:dyDescent="0.25">
      <c r="A1437" t="s">
        <v>1035</v>
      </c>
      <c r="B1437" t="s">
        <v>81</v>
      </c>
      <c r="C1437" t="s">
        <v>1741</v>
      </c>
      <c r="D1437" s="53" t="s">
        <v>1115</v>
      </c>
      <c r="E1437" t="s">
        <v>9</v>
      </c>
      <c r="F1437" t="s">
        <v>10</v>
      </c>
      <c r="G1437" t="s">
        <v>11</v>
      </c>
      <c r="H1437" t="s">
        <v>86</v>
      </c>
      <c r="I1437">
        <v>6</v>
      </c>
      <c r="J1437" t="s">
        <v>1116</v>
      </c>
      <c r="K1437" t="s">
        <v>2514</v>
      </c>
      <c r="L1437" t="str">
        <f t="shared" si="63"/>
        <v>480-21FLTLHRG1TLHR0176</v>
      </c>
      <c r="M1437" t="s">
        <v>1252</v>
      </c>
      <c r="N1437">
        <v>30.631599988000001</v>
      </c>
      <c r="O1437">
        <v>-84.431600000000003</v>
      </c>
      <c r="P1437">
        <v>0</v>
      </c>
      <c r="Q1437" t="s">
        <v>2613</v>
      </c>
      <c r="R1437" t="s">
        <v>2691</v>
      </c>
    </row>
    <row r="1438" spans="1:18" x14ac:dyDescent="0.25">
      <c r="A1438" t="s">
        <v>1035</v>
      </c>
      <c r="B1438" t="s">
        <v>81</v>
      </c>
      <c r="C1438" t="s">
        <v>1741</v>
      </c>
      <c r="D1438" s="53" t="s">
        <v>1115</v>
      </c>
      <c r="E1438" t="s">
        <v>9</v>
      </c>
      <c r="F1438" t="s">
        <v>10</v>
      </c>
      <c r="G1438" t="s">
        <v>11</v>
      </c>
      <c r="H1438" t="s">
        <v>73</v>
      </c>
      <c r="I1438">
        <v>6</v>
      </c>
      <c r="J1438" t="s">
        <v>1116</v>
      </c>
      <c r="K1438" t="s">
        <v>2514</v>
      </c>
      <c r="L1438" t="str">
        <f t="shared" si="61"/>
        <v>480-21FLTLHRG1TLHR0176</v>
      </c>
      <c r="M1438" t="s">
        <v>1252</v>
      </c>
      <c r="N1438">
        <v>30.631599988000001</v>
      </c>
      <c r="O1438">
        <v>-84.431600000000003</v>
      </c>
      <c r="P1438">
        <v>0</v>
      </c>
      <c r="Q1438" t="s">
        <v>2613</v>
      </c>
      <c r="R1438" t="s">
        <v>2691</v>
      </c>
    </row>
    <row r="1439" spans="1:18" x14ac:dyDescent="0.25">
      <c r="A1439" t="s">
        <v>1035</v>
      </c>
      <c r="B1439" t="s">
        <v>81</v>
      </c>
      <c r="C1439" t="s">
        <v>1741</v>
      </c>
      <c r="D1439" s="53" t="s">
        <v>1115</v>
      </c>
      <c r="E1439" t="s">
        <v>9</v>
      </c>
      <c r="F1439" t="s">
        <v>10</v>
      </c>
      <c r="G1439" t="s">
        <v>11</v>
      </c>
      <c r="H1439" t="s">
        <v>91</v>
      </c>
      <c r="I1439">
        <v>6</v>
      </c>
      <c r="J1439" t="s">
        <v>1116</v>
      </c>
      <c r="K1439" t="s">
        <v>2514</v>
      </c>
      <c r="L1439" t="str">
        <f t="shared" si="61"/>
        <v>480-21FLTLHRG1TLHR0176</v>
      </c>
      <c r="M1439" t="s">
        <v>1252</v>
      </c>
      <c r="N1439">
        <v>30.631599988000001</v>
      </c>
      <c r="O1439">
        <v>-84.431600000000003</v>
      </c>
      <c r="P1439">
        <v>0</v>
      </c>
      <c r="Q1439" t="s">
        <v>2613</v>
      </c>
      <c r="R1439" t="s">
        <v>2691</v>
      </c>
    </row>
    <row r="1440" spans="1:18" x14ac:dyDescent="0.25">
      <c r="A1440" t="s">
        <v>1035</v>
      </c>
      <c r="B1440" t="s">
        <v>81</v>
      </c>
      <c r="C1440" t="s">
        <v>1741</v>
      </c>
      <c r="D1440" s="53" t="s">
        <v>1115</v>
      </c>
      <c r="E1440" t="s">
        <v>9</v>
      </c>
      <c r="F1440" t="s">
        <v>10</v>
      </c>
      <c r="G1440" t="s">
        <v>11</v>
      </c>
      <c r="H1440" t="s">
        <v>85</v>
      </c>
      <c r="I1440">
        <v>6</v>
      </c>
      <c r="J1440" t="s">
        <v>1116</v>
      </c>
      <c r="K1440" t="s">
        <v>2514</v>
      </c>
      <c r="L1440" t="str">
        <f t="shared" si="61"/>
        <v>480-21FLTLHRG1TLHR0176</v>
      </c>
      <c r="M1440" t="s">
        <v>1252</v>
      </c>
      <c r="N1440">
        <v>30.631599988000001</v>
      </c>
      <c r="O1440">
        <v>-84.431600000000003</v>
      </c>
      <c r="P1440">
        <v>0</v>
      </c>
      <c r="Q1440" t="s">
        <v>2613</v>
      </c>
      <c r="R1440" t="s">
        <v>2691</v>
      </c>
    </row>
    <row r="1441" spans="1:18" x14ac:dyDescent="0.25">
      <c r="A1441" t="s">
        <v>1035</v>
      </c>
      <c r="B1441" t="s">
        <v>81</v>
      </c>
      <c r="C1441" t="s">
        <v>1741</v>
      </c>
      <c r="D1441" s="53" t="s">
        <v>1115</v>
      </c>
      <c r="E1441" t="s">
        <v>9</v>
      </c>
      <c r="F1441" t="s">
        <v>10</v>
      </c>
      <c r="G1441" t="s">
        <v>11</v>
      </c>
      <c r="H1441" t="s">
        <v>92</v>
      </c>
      <c r="I1441">
        <v>6</v>
      </c>
      <c r="J1441" t="s">
        <v>1116</v>
      </c>
      <c r="K1441" t="s">
        <v>2514</v>
      </c>
      <c r="L1441" t="str">
        <f t="shared" si="61"/>
        <v>480-21FLTLHRG1TLHR0176</v>
      </c>
      <c r="M1441" t="s">
        <v>1252</v>
      </c>
      <c r="N1441">
        <v>30.631599988000001</v>
      </c>
      <c r="O1441">
        <v>-84.431600000000003</v>
      </c>
      <c r="P1441">
        <v>0</v>
      </c>
      <c r="Q1441" t="s">
        <v>2613</v>
      </c>
      <c r="R1441" t="s">
        <v>2691</v>
      </c>
    </row>
    <row r="1442" spans="1:18" x14ac:dyDescent="0.25">
      <c r="A1442" t="s">
        <v>1035</v>
      </c>
      <c r="B1442" t="s">
        <v>81</v>
      </c>
      <c r="C1442" t="s">
        <v>1742</v>
      </c>
      <c r="D1442" s="53" t="s">
        <v>1117</v>
      </c>
      <c r="E1442" t="s">
        <v>9</v>
      </c>
      <c r="F1442" t="s">
        <v>10</v>
      </c>
      <c r="G1442" t="s">
        <v>11</v>
      </c>
      <c r="H1442" t="s">
        <v>92</v>
      </c>
      <c r="I1442">
        <v>6</v>
      </c>
      <c r="J1442" t="s">
        <v>1118</v>
      </c>
      <c r="K1442" t="s">
        <v>2515</v>
      </c>
      <c r="L1442" t="str">
        <f t="shared" ref="L1442:L1448" si="64">_xlfn.CONCAT(D1442:E1442,J1442)</f>
        <v>487-21FLTLHRG2TLHR0020</v>
      </c>
      <c r="M1442" t="s">
        <v>1252</v>
      </c>
      <c r="N1442">
        <v>30.628152931999999</v>
      </c>
      <c r="O1442">
        <v>-84.834340854999994</v>
      </c>
      <c r="P1442">
        <v>0</v>
      </c>
      <c r="Q1442" t="s">
        <v>2613</v>
      </c>
      <c r="R1442" t="s">
        <v>2692</v>
      </c>
    </row>
    <row r="1443" spans="1:18" x14ac:dyDescent="0.25">
      <c r="A1443" t="s">
        <v>1035</v>
      </c>
      <c r="B1443" t="s">
        <v>81</v>
      </c>
      <c r="C1443" t="s">
        <v>1742</v>
      </c>
      <c r="D1443" s="53" t="s">
        <v>1117</v>
      </c>
      <c r="E1443" t="s">
        <v>9</v>
      </c>
      <c r="F1443" t="s">
        <v>10</v>
      </c>
      <c r="G1443" t="s">
        <v>11</v>
      </c>
      <c r="H1443" t="s">
        <v>358</v>
      </c>
      <c r="I1443">
        <v>6</v>
      </c>
      <c r="J1443" t="s">
        <v>1118</v>
      </c>
      <c r="K1443" t="s">
        <v>2515</v>
      </c>
      <c r="L1443" t="str">
        <f t="shared" si="64"/>
        <v>487-21FLTLHRG2TLHR0020</v>
      </c>
      <c r="M1443" t="s">
        <v>1252</v>
      </c>
      <c r="N1443">
        <v>30.628152931999999</v>
      </c>
      <c r="O1443">
        <v>-84.834340854999994</v>
      </c>
      <c r="P1443">
        <v>0</v>
      </c>
      <c r="Q1443" t="s">
        <v>2613</v>
      </c>
      <c r="R1443" t="s">
        <v>2692</v>
      </c>
    </row>
    <row r="1444" spans="1:18" x14ac:dyDescent="0.25">
      <c r="A1444" t="s">
        <v>1035</v>
      </c>
      <c r="B1444" t="s">
        <v>81</v>
      </c>
      <c r="C1444" t="s">
        <v>1742</v>
      </c>
      <c r="D1444" s="53" t="s">
        <v>1117</v>
      </c>
      <c r="E1444" t="s">
        <v>9</v>
      </c>
      <c r="F1444" t="s">
        <v>10</v>
      </c>
      <c r="G1444" t="s">
        <v>11</v>
      </c>
      <c r="H1444" t="s">
        <v>359</v>
      </c>
      <c r="I1444">
        <v>6</v>
      </c>
      <c r="J1444" t="s">
        <v>1118</v>
      </c>
      <c r="K1444" t="s">
        <v>2515</v>
      </c>
      <c r="L1444" t="str">
        <f t="shared" si="64"/>
        <v>487-21FLTLHRG2TLHR0020</v>
      </c>
      <c r="M1444" t="s">
        <v>1252</v>
      </c>
      <c r="N1444">
        <v>30.628152931999999</v>
      </c>
      <c r="O1444">
        <v>-84.834340854999994</v>
      </c>
      <c r="P1444">
        <v>0</v>
      </c>
      <c r="Q1444" t="s">
        <v>2613</v>
      </c>
      <c r="R1444" t="s">
        <v>2692</v>
      </c>
    </row>
    <row r="1445" spans="1:18" x14ac:dyDescent="0.25">
      <c r="A1445" t="s">
        <v>1035</v>
      </c>
      <c r="B1445" t="s">
        <v>81</v>
      </c>
      <c r="C1445" t="s">
        <v>1742</v>
      </c>
      <c r="D1445" s="53" t="s">
        <v>1117</v>
      </c>
      <c r="E1445" t="s">
        <v>9</v>
      </c>
      <c r="F1445" t="s">
        <v>10</v>
      </c>
      <c r="G1445" t="s">
        <v>11</v>
      </c>
      <c r="H1445" t="s">
        <v>2842</v>
      </c>
      <c r="I1445">
        <v>6</v>
      </c>
      <c r="J1445" t="s">
        <v>1118</v>
      </c>
      <c r="K1445" t="s">
        <v>2515</v>
      </c>
      <c r="L1445" t="str">
        <f t="shared" si="64"/>
        <v>487-21FLTLHRG2TLHR0020</v>
      </c>
      <c r="M1445" t="s">
        <v>1252</v>
      </c>
      <c r="N1445">
        <v>30.628152931999999</v>
      </c>
      <c r="O1445">
        <v>-84.834340854999994</v>
      </c>
      <c r="P1445">
        <v>0</v>
      </c>
      <c r="Q1445" t="s">
        <v>2613</v>
      </c>
      <c r="R1445" t="s">
        <v>2692</v>
      </c>
    </row>
    <row r="1446" spans="1:18" x14ac:dyDescent="0.25">
      <c r="A1446" t="s">
        <v>1035</v>
      </c>
      <c r="B1446" t="s">
        <v>81</v>
      </c>
      <c r="C1446" t="s">
        <v>1742</v>
      </c>
      <c r="D1446" s="53" t="s">
        <v>1117</v>
      </c>
      <c r="E1446" t="s">
        <v>9</v>
      </c>
      <c r="F1446" t="s">
        <v>10</v>
      </c>
      <c r="G1446" t="s">
        <v>11</v>
      </c>
      <c r="H1446" t="s">
        <v>87</v>
      </c>
      <c r="I1446">
        <v>6</v>
      </c>
      <c r="J1446" t="s">
        <v>1118</v>
      </c>
      <c r="K1446" t="s">
        <v>2515</v>
      </c>
      <c r="L1446" t="str">
        <f t="shared" si="64"/>
        <v>487-21FLTLHRG2TLHR0020</v>
      </c>
      <c r="M1446" t="s">
        <v>1252</v>
      </c>
      <c r="N1446">
        <v>30.628152931999999</v>
      </c>
      <c r="O1446">
        <v>-84.834340854999994</v>
      </c>
      <c r="P1446">
        <v>0</v>
      </c>
      <c r="Q1446" t="s">
        <v>2613</v>
      </c>
      <c r="R1446" t="s">
        <v>2692</v>
      </c>
    </row>
    <row r="1447" spans="1:18" x14ac:dyDescent="0.25">
      <c r="A1447" t="s">
        <v>1035</v>
      </c>
      <c r="B1447" t="s">
        <v>81</v>
      </c>
      <c r="C1447" t="s">
        <v>1742</v>
      </c>
      <c r="D1447" s="53" t="s">
        <v>1117</v>
      </c>
      <c r="E1447" t="s">
        <v>9</v>
      </c>
      <c r="F1447" t="s">
        <v>10</v>
      </c>
      <c r="G1447" t="s">
        <v>11</v>
      </c>
      <c r="H1447" t="s">
        <v>88</v>
      </c>
      <c r="I1447">
        <v>6</v>
      </c>
      <c r="J1447" t="s">
        <v>1118</v>
      </c>
      <c r="K1447" t="s">
        <v>2515</v>
      </c>
      <c r="L1447" t="str">
        <f t="shared" si="64"/>
        <v>487-21FLTLHRG2TLHR0020</v>
      </c>
      <c r="M1447" t="s">
        <v>1252</v>
      </c>
      <c r="N1447">
        <v>30.628152931999999</v>
      </c>
      <c r="O1447">
        <v>-84.834340854999994</v>
      </c>
      <c r="P1447">
        <v>0</v>
      </c>
      <c r="Q1447" t="s">
        <v>2613</v>
      </c>
      <c r="R1447" t="s">
        <v>2692</v>
      </c>
    </row>
    <row r="1448" spans="1:18" x14ac:dyDescent="0.25">
      <c r="A1448" t="s">
        <v>1035</v>
      </c>
      <c r="B1448" t="s">
        <v>81</v>
      </c>
      <c r="C1448" t="s">
        <v>1742</v>
      </c>
      <c r="D1448" s="53" t="s">
        <v>1117</v>
      </c>
      <c r="E1448" t="s">
        <v>9</v>
      </c>
      <c r="F1448" t="s">
        <v>10</v>
      </c>
      <c r="G1448" t="s">
        <v>11</v>
      </c>
      <c r="H1448" t="s">
        <v>86</v>
      </c>
      <c r="I1448">
        <v>6</v>
      </c>
      <c r="J1448" t="s">
        <v>1118</v>
      </c>
      <c r="K1448" t="s">
        <v>2515</v>
      </c>
      <c r="L1448" t="str">
        <f t="shared" si="64"/>
        <v>487-21FLTLHRG2TLHR0020</v>
      </c>
      <c r="M1448" t="s">
        <v>1252</v>
      </c>
      <c r="N1448">
        <v>30.628152931999999</v>
      </c>
      <c r="O1448">
        <v>-84.834340854999994</v>
      </c>
      <c r="P1448">
        <v>0</v>
      </c>
      <c r="Q1448" t="s">
        <v>2613</v>
      </c>
      <c r="R1448" t="s">
        <v>2692</v>
      </c>
    </row>
    <row r="1449" spans="1:18" x14ac:dyDescent="0.25">
      <c r="A1449" t="s">
        <v>1035</v>
      </c>
      <c r="B1449" t="s">
        <v>81</v>
      </c>
      <c r="C1449" t="s">
        <v>1742</v>
      </c>
      <c r="D1449" s="53" t="s">
        <v>1117</v>
      </c>
      <c r="E1449" t="s">
        <v>9</v>
      </c>
      <c r="F1449" t="s">
        <v>10</v>
      </c>
      <c r="G1449" t="s">
        <v>11</v>
      </c>
      <c r="H1449" t="s">
        <v>73</v>
      </c>
      <c r="I1449">
        <v>6</v>
      </c>
      <c r="J1449" t="s">
        <v>1118</v>
      </c>
      <c r="K1449" t="s">
        <v>2515</v>
      </c>
      <c r="L1449" t="str">
        <f t="shared" si="61"/>
        <v>487-21FLTLHRG2TLHR0020</v>
      </c>
      <c r="M1449" t="s">
        <v>1252</v>
      </c>
      <c r="N1449">
        <v>30.628152931999999</v>
      </c>
      <c r="O1449">
        <v>-84.834340854999994</v>
      </c>
      <c r="P1449">
        <v>0</v>
      </c>
      <c r="Q1449" t="s">
        <v>2613</v>
      </c>
      <c r="R1449" t="s">
        <v>2692</v>
      </c>
    </row>
    <row r="1450" spans="1:18" x14ac:dyDescent="0.25">
      <c r="A1450" t="s">
        <v>1035</v>
      </c>
      <c r="B1450" t="s">
        <v>81</v>
      </c>
      <c r="C1450" t="s">
        <v>1742</v>
      </c>
      <c r="D1450" s="53" t="s">
        <v>1117</v>
      </c>
      <c r="E1450" t="s">
        <v>9</v>
      </c>
      <c r="F1450" t="s">
        <v>10</v>
      </c>
      <c r="G1450" t="s">
        <v>11</v>
      </c>
      <c r="H1450" t="s">
        <v>97</v>
      </c>
      <c r="I1450">
        <v>6</v>
      </c>
      <c r="J1450" t="s">
        <v>1118</v>
      </c>
      <c r="K1450" t="s">
        <v>2515</v>
      </c>
      <c r="L1450" t="str">
        <f t="shared" si="61"/>
        <v>487-21FLTLHRG2TLHR0020</v>
      </c>
      <c r="M1450" t="s">
        <v>1252</v>
      </c>
      <c r="N1450">
        <v>30.628152931999999</v>
      </c>
      <c r="O1450">
        <v>-84.834340854999994</v>
      </c>
      <c r="P1450">
        <v>0</v>
      </c>
      <c r="Q1450" t="s">
        <v>2613</v>
      </c>
      <c r="R1450" t="s">
        <v>2692</v>
      </c>
    </row>
    <row r="1451" spans="1:18" x14ac:dyDescent="0.25">
      <c r="A1451" t="s">
        <v>1035</v>
      </c>
      <c r="B1451" t="s">
        <v>81</v>
      </c>
      <c r="C1451" t="s">
        <v>1742</v>
      </c>
      <c r="D1451" s="53" t="s">
        <v>1117</v>
      </c>
      <c r="E1451" t="s">
        <v>9</v>
      </c>
      <c r="F1451" t="s">
        <v>10</v>
      </c>
      <c r="G1451" t="s">
        <v>11</v>
      </c>
      <c r="H1451" t="s">
        <v>85</v>
      </c>
      <c r="I1451">
        <v>6</v>
      </c>
      <c r="J1451" t="s">
        <v>1118</v>
      </c>
      <c r="K1451" t="s">
        <v>2515</v>
      </c>
      <c r="L1451" t="str">
        <f t="shared" si="61"/>
        <v>487-21FLTLHRG2TLHR0020</v>
      </c>
      <c r="M1451" t="s">
        <v>1252</v>
      </c>
      <c r="N1451">
        <v>30.628152931999999</v>
      </c>
      <c r="O1451">
        <v>-84.834340854999994</v>
      </c>
      <c r="P1451">
        <v>0</v>
      </c>
      <c r="Q1451" t="s">
        <v>2613</v>
      </c>
      <c r="R1451" t="s">
        <v>2692</v>
      </c>
    </row>
    <row r="1452" spans="1:18" x14ac:dyDescent="0.25">
      <c r="A1452" t="s">
        <v>1035</v>
      </c>
      <c r="B1452" t="s">
        <v>81</v>
      </c>
      <c r="C1452" t="s">
        <v>1312</v>
      </c>
      <c r="D1452" s="53" t="s">
        <v>1119</v>
      </c>
      <c r="E1452" t="s">
        <v>9</v>
      </c>
      <c r="F1452" t="s">
        <v>10</v>
      </c>
      <c r="G1452" t="s">
        <v>11</v>
      </c>
      <c r="H1452" t="s">
        <v>73</v>
      </c>
      <c r="I1452">
        <v>6</v>
      </c>
      <c r="J1452" t="s">
        <v>1120</v>
      </c>
      <c r="K1452" t="s">
        <v>2516</v>
      </c>
      <c r="L1452" t="str">
        <f t="shared" si="61"/>
        <v>488-21FLTLHRG2TLHR0041</v>
      </c>
      <c r="M1452" t="s">
        <v>1252</v>
      </c>
      <c r="N1452">
        <v>30.630600000000001</v>
      </c>
      <c r="O1452">
        <v>-84.766400000000004</v>
      </c>
      <c r="P1452">
        <v>0</v>
      </c>
      <c r="Q1452" t="s">
        <v>2613</v>
      </c>
      <c r="R1452" t="s">
        <v>2692</v>
      </c>
    </row>
    <row r="1453" spans="1:18" x14ac:dyDescent="0.25">
      <c r="A1453" t="s">
        <v>1035</v>
      </c>
      <c r="B1453" t="s">
        <v>81</v>
      </c>
      <c r="C1453" t="s">
        <v>1312</v>
      </c>
      <c r="D1453" s="53" t="s">
        <v>1119</v>
      </c>
      <c r="E1453" t="s">
        <v>9</v>
      </c>
      <c r="F1453" t="s">
        <v>10</v>
      </c>
      <c r="G1453" t="s">
        <v>11</v>
      </c>
      <c r="H1453" t="s">
        <v>97</v>
      </c>
      <c r="I1453">
        <v>6</v>
      </c>
      <c r="J1453" t="s">
        <v>1120</v>
      </c>
      <c r="K1453" t="s">
        <v>2516</v>
      </c>
      <c r="L1453" t="str">
        <f t="shared" si="61"/>
        <v>488-21FLTLHRG2TLHR0041</v>
      </c>
      <c r="M1453" t="s">
        <v>1252</v>
      </c>
      <c r="N1453">
        <v>30.630600000000001</v>
      </c>
      <c r="O1453">
        <v>-84.766400000000004</v>
      </c>
      <c r="P1453">
        <v>0</v>
      </c>
      <c r="Q1453" t="s">
        <v>2613</v>
      </c>
      <c r="R1453" t="s">
        <v>2692</v>
      </c>
    </row>
    <row r="1454" spans="1:18" x14ac:dyDescent="0.25">
      <c r="A1454" t="s">
        <v>1035</v>
      </c>
      <c r="B1454" t="s">
        <v>81</v>
      </c>
      <c r="C1454" t="s">
        <v>1312</v>
      </c>
      <c r="D1454" s="53" t="s">
        <v>1119</v>
      </c>
      <c r="E1454" t="s">
        <v>9</v>
      </c>
      <c r="F1454" t="s">
        <v>10</v>
      </c>
      <c r="G1454" t="s">
        <v>11</v>
      </c>
      <c r="H1454" t="s">
        <v>86</v>
      </c>
      <c r="I1454">
        <v>6</v>
      </c>
      <c r="J1454" t="s">
        <v>1120</v>
      </c>
      <c r="K1454" t="s">
        <v>2516</v>
      </c>
      <c r="L1454" t="str">
        <f t="shared" si="61"/>
        <v>488-21FLTLHRG2TLHR0041</v>
      </c>
      <c r="M1454" t="s">
        <v>1252</v>
      </c>
      <c r="N1454">
        <v>30.630600000000001</v>
      </c>
      <c r="O1454">
        <v>-84.766400000000004</v>
      </c>
      <c r="P1454">
        <v>0</v>
      </c>
      <c r="Q1454" t="s">
        <v>2613</v>
      </c>
      <c r="R1454" t="s">
        <v>2692</v>
      </c>
    </row>
    <row r="1455" spans="1:18" x14ac:dyDescent="0.25">
      <c r="A1455" t="s">
        <v>1035</v>
      </c>
      <c r="B1455" t="s">
        <v>81</v>
      </c>
      <c r="C1455" t="s">
        <v>1312</v>
      </c>
      <c r="D1455" s="53" t="s">
        <v>1119</v>
      </c>
      <c r="E1455" t="s">
        <v>9</v>
      </c>
      <c r="F1455" t="s">
        <v>10</v>
      </c>
      <c r="G1455" t="s">
        <v>11</v>
      </c>
      <c r="H1455" t="s">
        <v>87</v>
      </c>
      <c r="I1455">
        <v>6</v>
      </c>
      <c r="J1455" t="s">
        <v>1120</v>
      </c>
      <c r="K1455" t="s">
        <v>2516</v>
      </c>
      <c r="L1455" t="str">
        <f t="shared" si="61"/>
        <v>488-21FLTLHRG2TLHR0041</v>
      </c>
      <c r="M1455" t="s">
        <v>1252</v>
      </c>
      <c r="N1455">
        <v>30.630600000000001</v>
      </c>
      <c r="O1455">
        <v>-84.766400000000004</v>
      </c>
      <c r="P1455">
        <v>0</v>
      </c>
      <c r="Q1455" t="s">
        <v>2613</v>
      </c>
      <c r="R1455" t="s">
        <v>2692</v>
      </c>
    </row>
    <row r="1456" spans="1:18" x14ac:dyDescent="0.25">
      <c r="A1456" t="s">
        <v>1035</v>
      </c>
      <c r="B1456" t="s">
        <v>81</v>
      </c>
      <c r="C1456" t="s">
        <v>1312</v>
      </c>
      <c r="D1456" s="53" t="s">
        <v>1119</v>
      </c>
      <c r="E1456" t="s">
        <v>9</v>
      </c>
      <c r="F1456" t="s">
        <v>10</v>
      </c>
      <c r="G1456" t="s">
        <v>11</v>
      </c>
      <c r="H1456" t="s">
        <v>88</v>
      </c>
      <c r="I1456">
        <v>6</v>
      </c>
      <c r="J1456" t="s">
        <v>1120</v>
      </c>
      <c r="K1456" t="s">
        <v>2516</v>
      </c>
      <c r="L1456" t="str">
        <f t="shared" si="61"/>
        <v>488-21FLTLHRG2TLHR0041</v>
      </c>
      <c r="M1456" t="s">
        <v>1252</v>
      </c>
      <c r="N1456">
        <v>30.630600000000001</v>
      </c>
      <c r="O1456">
        <v>-84.766400000000004</v>
      </c>
      <c r="P1456">
        <v>0</v>
      </c>
      <c r="Q1456" t="s">
        <v>2613</v>
      </c>
      <c r="R1456" t="s">
        <v>2692</v>
      </c>
    </row>
    <row r="1457" spans="1:18" x14ac:dyDescent="0.25">
      <c r="A1457" t="s">
        <v>1035</v>
      </c>
      <c r="B1457" t="s">
        <v>81</v>
      </c>
      <c r="C1457" t="s">
        <v>1743</v>
      </c>
      <c r="D1457" s="53" t="s">
        <v>1075</v>
      </c>
      <c r="E1457" t="s">
        <v>9</v>
      </c>
      <c r="F1457" t="s">
        <v>10</v>
      </c>
      <c r="G1457" t="s">
        <v>11</v>
      </c>
      <c r="H1457" t="s">
        <v>358</v>
      </c>
      <c r="I1457">
        <v>6</v>
      </c>
      <c r="J1457" t="s">
        <v>1076</v>
      </c>
      <c r="K1457" t="s">
        <v>2517</v>
      </c>
      <c r="L1457" t="str">
        <f t="shared" ref="L1457:L1462" si="65">_xlfn.CONCAT(D1457:E1457,J1457)</f>
        <v>540-21FLTLHRG1TLHR0160</v>
      </c>
      <c r="M1457" t="s">
        <v>1252</v>
      </c>
      <c r="N1457">
        <v>30.605799988000001</v>
      </c>
      <c r="O1457">
        <v>-84.447800000000001</v>
      </c>
      <c r="P1457">
        <v>0</v>
      </c>
      <c r="Q1457" t="s">
        <v>2613</v>
      </c>
      <c r="R1457" t="s">
        <v>2691</v>
      </c>
    </row>
    <row r="1458" spans="1:18" x14ac:dyDescent="0.25">
      <c r="A1458" t="s">
        <v>1035</v>
      </c>
      <c r="B1458" t="s">
        <v>81</v>
      </c>
      <c r="C1458" t="s">
        <v>1743</v>
      </c>
      <c r="D1458" s="53" t="s">
        <v>1075</v>
      </c>
      <c r="E1458" t="s">
        <v>9</v>
      </c>
      <c r="F1458" t="s">
        <v>10</v>
      </c>
      <c r="G1458" t="s">
        <v>11</v>
      </c>
      <c r="H1458" t="s">
        <v>359</v>
      </c>
      <c r="I1458">
        <v>6</v>
      </c>
      <c r="J1458" t="s">
        <v>1076</v>
      </c>
      <c r="K1458" t="s">
        <v>2517</v>
      </c>
      <c r="L1458" t="str">
        <f t="shared" si="65"/>
        <v>540-21FLTLHRG1TLHR0160</v>
      </c>
      <c r="M1458" t="s">
        <v>1252</v>
      </c>
      <c r="N1458">
        <v>30.605799988000001</v>
      </c>
      <c r="O1458">
        <v>-84.447800000000001</v>
      </c>
      <c r="P1458">
        <v>0</v>
      </c>
      <c r="Q1458" t="s">
        <v>2613</v>
      </c>
      <c r="R1458" t="s">
        <v>2691</v>
      </c>
    </row>
    <row r="1459" spans="1:18" x14ac:dyDescent="0.25">
      <c r="A1459" t="s">
        <v>1035</v>
      </c>
      <c r="B1459" t="s">
        <v>81</v>
      </c>
      <c r="C1459" t="s">
        <v>1743</v>
      </c>
      <c r="D1459" s="53" t="s">
        <v>1075</v>
      </c>
      <c r="E1459" t="s">
        <v>9</v>
      </c>
      <c r="F1459" t="s">
        <v>10</v>
      </c>
      <c r="G1459" t="s">
        <v>11</v>
      </c>
      <c r="H1459" t="s">
        <v>2842</v>
      </c>
      <c r="I1459">
        <v>6</v>
      </c>
      <c r="J1459" t="s">
        <v>1076</v>
      </c>
      <c r="K1459" t="s">
        <v>2517</v>
      </c>
      <c r="L1459" t="str">
        <f t="shared" si="65"/>
        <v>540-21FLTLHRG1TLHR0160</v>
      </c>
      <c r="M1459" t="s">
        <v>1252</v>
      </c>
      <c r="N1459">
        <v>30.605799988000001</v>
      </c>
      <c r="O1459">
        <v>-84.447800000000001</v>
      </c>
      <c r="P1459">
        <v>0</v>
      </c>
      <c r="Q1459" t="s">
        <v>2613</v>
      </c>
      <c r="R1459" t="s">
        <v>2691</v>
      </c>
    </row>
    <row r="1460" spans="1:18" x14ac:dyDescent="0.25">
      <c r="A1460" t="s">
        <v>1035</v>
      </c>
      <c r="B1460" t="s">
        <v>81</v>
      </c>
      <c r="C1460" t="s">
        <v>1743</v>
      </c>
      <c r="D1460" s="53" t="s">
        <v>1075</v>
      </c>
      <c r="E1460" t="s">
        <v>9</v>
      </c>
      <c r="F1460" t="s">
        <v>10</v>
      </c>
      <c r="G1460" t="s">
        <v>11</v>
      </c>
      <c r="H1460" t="s">
        <v>87</v>
      </c>
      <c r="I1460">
        <v>6</v>
      </c>
      <c r="J1460" t="s">
        <v>1076</v>
      </c>
      <c r="K1460" t="s">
        <v>2517</v>
      </c>
      <c r="L1460" t="str">
        <f t="shared" si="65"/>
        <v>540-21FLTLHRG1TLHR0160</v>
      </c>
      <c r="M1460" t="s">
        <v>1252</v>
      </c>
      <c r="N1460">
        <v>30.605799988000001</v>
      </c>
      <c r="O1460">
        <v>-84.447800000000001</v>
      </c>
      <c r="P1460">
        <v>0</v>
      </c>
      <c r="Q1460" t="s">
        <v>2613</v>
      </c>
      <c r="R1460" t="s">
        <v>2691</v>
      </c>
    </row>
    <row r="1461" spans="1:18" x14ac:dyDescent="0.25">
      <c r="A1461" t="s">
        <v>1035</v>
      </c>
      <c r="B1461" t="s">
        <v>81</v>
      </c>
      <c r="C1461" t="s">
        <v>1743</v>
      </c>
      <c r="D1461" s="53" t="s">
        <v>1075</v>
      </c>
      <c r="E1461" t="s">
        <v>9</v>
      </c>
      <c r="F1461" t="s">
        <v>10</v>
      </c>
      <c r="G1461" t="s">
        <v>11</v>
      </c>
      <c r="H1461" t="s">
        <v>88</v>
      </c>
      <c r="I1461">
        <v>6</v>
      </c>
      <c r="J1461" t="s">
        <v>1076</v>
      </c>
      <c r="K1461" t="s">
        <v>2517</v>
      </c>
      <c r="L1461" t="str">
        <f t="shared" si="65"/>
        <v>540-21FLTLHRG1TLHR0160</v>
      </c>
      <c r="M1461" t="s">
        <v>1252</v>
      </c>
      <c r="N1461">
        <v>30.605799988000001</v>
      </c>
      <c r="O1461">
        <v>-84.447800000000001</v>
      </c>
      <c r="P1461">
        <v>0</v>
      </c>
      <c r="Q1461" t="s">
        <v>2613</v>
      </c>
      <c r="R1461" t="s">
        <v>2691</v>
      </c>
    </row>
    <row r="1462" spans="1:18" x14ac:dyDescent="0.25">
      <c r="A1462" t="s">
        <v>1035</v>
      </c>
      <c r="B1462" t="s">
        <v>81</v>
      </c>
      <c r="C1462" t="s">
        <v>1743</v>
      </c>
      <c r="D1462" s="53" t="s">
        <v>1075</v>
      </c>
      <c r="E1462" t="s">
        <v>9</v>
      </c>
      <c r="F1462" t="s">
        <v>10</v>
      </c>
      <c r="G1462" t="s">
        <v>11</v>
      </c>
      <c r="H1462" t="s">
        <v>86</v>
      </c>
      <c r="I1462">
        <v>6</v>
      </c>
      <c r="J1462" t="s">
        <v>1076</v>
      </c>
      <c r="K1462" t="s">
        <v>2517</v>
      </c>
      <c r="L1462" t="str">
        <f t="shared" si="65"/>
        <v>540-21FLTLHRG1TLHR0160</v>
      </c>
      <c r="M1462" t="s">
        <v>1252</v>
      </c>
      <c r="N1462">
        <v>30.605799988000001</v>
      </c>
      <c r="O1462">
        <v>-84.447800000000001</v>
      </c>
      <c r="P1462">
        <v>0</v>
      </c>
      <c r="Q1462" t="s">
        <v>2613</v>
      </c>
      <c r="R1462" t="s">
        <v>2691</v>
      </c>
    </row>
    <row r="1463" spans="1:18" x14ac:dyDescent="0.25">
      <c r="A1463" t="s">
        <v>1035</v>
      </c>
      <c r="B1463" t="s">
        <v>81</v>
      </c>
      <c r="C1463" t="s">
        <v>1743</v>
      </c>
      <c r="D1463" s="53" t="s">
        <v>1075</v>
      </c>
      <c r="E1463" t="s">
        <v>9</v>
      </c>
      <c r="F1463" t="s">
        <v>10</v>
      </c>
      <c r="G1463" t="s">
        <v>11</v>
      </c>
      <c r="H1463" t="s">
        <v>73</v>
      </c>
      <c r="I1463">
        <v>6</v>
      </c>
      <c r="J1463" t="s">
        <v>1076</v>
      </c>
      <c r="K1463" t="s">
        <v>2517</v>
      </c>
      <c r="L1463" t="str">
        <f t="shared" si="61"/>
        <v>540-21FLTLHRG1TLHR0160</v>
      </c>
      <c r="M1463" t="s">
        <v>1252</v>
      </c>
      <c r="N1463">
        <v>30.605799988000001</v>
      </c>
      <c r="O1463">
        <v>-84.447800000000001</v>
      </c>
      <c r="P1463">
        <v>0</v>
      </c>
      <c r="Q1463" t="s">
        <v>2613</v>
      </c>
      <c r="R1463" t="s">
        <v>2691</v>
      </c>
    </row>
    <row r="1464" spans="1:18" x14ac:dyDescent="0.25">
      <c r="A1464" t="s">
        <v>1035</v>
      </c>
      <c r="B1464" t="s">
        <v>81</v>
      </c>
      <c r="C1464" t="s">
        <v>1743</v>
      </c>
      <c r="D1464" s="53" t="s">
        <v>1075</v>
      </c>
      <c r="E1464" t="s">
        <v>9</v>
      </c>
      <c r="F1464" t="s">
        <v>10</v>
      </c>
      <c r="G1464" t="s">
        <v>11</v>
      </c>
      <c r="H1464" t="s">
        <v>97</v>
      </c>
      <c r="I1464">
        <v>6</v>
      </c>
      <c r="J1464" t="s">
        <v>1076</v>
      </c>
      <c r="K1464" t="s">
        <v>2517</v>
      </c>
      <c r="L1464" t="str">
        <f t="shared" si="61"/>
        <v>540-21FLTLHRG1TLHR0160</v>
      </c>
      <c r="M1464" t="s">
        <v>1252</v>
      </c>
      <c r="N1464">
        <v>30.605799988000001</v>
      </c>
      <c r="O1464">
        <v>-84.447800000000001</v>
      </c>
      <c r="P1464">
        <v>0</v>
      </c>
      <c r="Q1464" t="s">
        <v>2613</v>
      </c>
      <c r="R1464" t="s">
        <v>2691</v>
      </c>
    </row>
    <row r="1465" spans="1:18" x14ac:dyDescent="0.25">
      <c r="A1465" t="s">
        <v>1035</v>
      </c>
      <c r="B1465" t="s">
        <v>81</v>
      </c>
      <c r="C1465" t="s">
        <v>1743</v>
      </c>
      <c r="D1465" s="53" t="s">
        <v>1075</v>
      </c>
      <c r="E1465" t="s">
        <v>9</v>
      </c>
      <c r="F1465" t="s">
        <v>10</v>
      </c>
      <c r="G1465" t="s">
        <v>11</v>
      </c>
      <c r="H1465" t="s">
        <v>85</v>
      </c>
      <c r="I1465">
        <v>6</v>
      </c>
      <c r="J1465" t="s">
        <v>1076</v>
      </c>
      <c r="K1465" t="s">
        <v>2517</v>
      </c>
      <c r="L1465" t="str">
        <f t="shared" si="61"/>
        <v>540-21FLTLHRG1TLHR0160</v>
      </c>
      <c r="M1465" t="s">
        <v>1252</v>
      </c>
      <c r="N1465">
        <v>30.605799988000001</v>
      </c>
      <c r="O1465">
        <v>-84.447800000000001</v>
      </c>
      <c r="P1465">
        <v>0</v>
      </c>
      <c r="Q1465" t="s">
        <v>2613</v>
      </c>
      <c r="R1465" t="s">
        <v>2691</v>
      </c>
    </row>
    <row r="1466" spans="1:18" x14ac:dyDescent="0.25">
      <c r="A1466" t="s">
        <v>1035</v>
      </c>
      <c r="B1466" t="s">
        <v>81</v>
      </c>
      <c r="C1466" t="s">
        <v>1743</v>
      </c>
      <c r="D1466" s="53" t="s">
        <v>1075</v>
      </c>
      <c r="E1466" t="s">
        <v>9</v>
      </c>
      <c r="F1466" t="s">
        <v>10</v>
      </c>
      <c r="G1466" t="s">
        <v>11</v>
      </c>
      <c r="H1466" t="s">
        <v>92</v>
      </c>
      <c r="I1466">
        <v>6</v>
      </c>
      <c r="J1466" t="s">
        <v>1076</v>
      </c>
      <c r="K1466" t="s">
        <v>2517</v>
      </c>
      <c r="L1466" t="str">
        <f t="shared" si="61"/>
        <v>540-21FLTLHRG1TLHR0160</v>
      </c>
      <c r="M1466" t="s">
        <v>1252</v>
      </c>
      <c r="N1466">
        <v>30.605799988000001</v>
      </c>
      <c r="O1466">
        <v>-84.447800000000001</v>
      </c>
      <c r="P1466">
        <v>0</v>
      </c>
      <c r="Q1466" t="s">
        <v>2613</v>
      </c>
      <c r="R1466" t="s">
        <v>2691</v>
      </c>
    </row>
    <row r="1467" spans="1:18" x14ac:dyDescent="0.25">
      <c r="A1467" t="s">
        <v>1035</v>
      </c>
      <c r="B1467" t="s">
        <v>81</v>
      </c>
      <c r="C1467" t="s">
        <v>1743</v>
      </c>
      <c r="D1467" s="53" t="s">
        <v>1075</v>
      </c>
      <c r="E1467" t="s">
        <v>9</v>
      </c>
      <c r="F1467" t="s">
        <v>10</v>
      </c>
      <c r="G1467" t="s">
        <v>11</v>
      </c>
      <c r="H1467" t="s">
        <v>73</v>
      </c>
      <c r="I1467">
        <v>6</v>
      </c>
      <c r="J1467" t="s">
        <v>1077</v>
      </c>
      <c r="K1467" t="s">
        <v>2518</v>
      </c>
      <c r="L1467" t="str">
        <f t="shared" si="61"/>
        <v>540-21FLTLHRG1TLHR0165</v>
      </c>
      <c r="M1467" t="s">
        <v>1252</v>
      </c>
      <c r="N1467">
        <v>30.599099987999999</v>
      </c>
      <c r="O1467">
        <v>-84.452299999999994</v>
      </c>
      <c r="P1467">
        <v>0</v>
      </c>
      <c r="Q1467" t="s">
        <v>2613</v>
      </c>
      <c r="R1467" t="s">
        <v>2691</v>
      </c>
    </row>
    <row r="1468" spans="1:18" x14ac:dyDescent="0.25">
      <c r="A1468" t="s">
        <v>1035</v>
      </c>
      <c r="B1468" t="s">
        <v>81</v>
      </c>
      <c r="C1468" t="s">
        <v>1743</v>
      </c>
      <c r="D1468" s="53" t="s">
        <v>1075</v>
      </c>
      <c r="E1468" t="s">
        <v>9</v>
      </c>
      <c r="F1468" t="s">
        <v>10</v>
      </c>
      <c r="G1468" t="s">
        <v>11</v>
      </c>
      <c r="H1468" t="s">
        <v>97</v>
      </c>
      <c r="I1468">
        <v>6</v>
      </c>
      <c r="J1468" t="s">
        <v>1077</v>
      </c>
      <c r="K1468" t="s">
        <v>2518</v>
      </c>
      <c r="L1468" t="str">
        <f t="shared" si="61"/>
        <v>540-21FLTLHRG1TLHR0165</v>
      </c>
      <c r="M1468" t="s">
        <v>1252</v>
      </c>
      <c r="N1468">
        <v>30.599099987999999</v>
      </c>
      <c r="O1468">
        <v>-84.452299999999994</v>
      </c>
      <c r="P1468">
        <v>0</v>
      </c>
      <c r="Q1468" t="s">
        <v>2613</v>
      </c>
      <c r="R1468" t="s">
        <v>2691</v>
      </c>
    </row>
    <row r="1469" spans="1:18" x14ac:dyDescent="0.25">
      <c r="A1469" t="s">
        <v>1035</v>
      </c>
      <c r="B1469" t="s">
        <v>81</v>
      </c>
      <c r="C1469" t="s">
        <v>1743</v>
      </c>
      <c r="D1469" s="53" t="s">
        <v>1075</v>
      </c>
      <c r="E1469" t="s">
        <v>9</v>
      </c>
      <c r="F1469" t="s">
        <v>10</v>
      </c>
      <c r="G1469" t="s">
        <v>11</v>
      </c>
      <c r="H1469" t="s">
        <v>85</v>
      </c>
      <c r="I1469">
        <v>6</v>
      </c>
      <c r="J1469" t="s">
        <v>1077</v>
      </c>
      <c r="K1469" t="s">
        <v>2518</v>
      </c>
      <c r="L1469" t="str">
        <f t="shared" si="61"/>
        <v>540-21FLTLHRG1TLHR0165</v>
      </c>
      <c r="M1469" t="s">
        <v>1252</v>
      </c>
      <c r="N1469">
        <v>30.599099987999999</v>
      </c>
      <c r="O1469">
        <v>-84.452299999999994</v>
      </c>
      <c r="P1469">
        <v>0</v>
      </c>
      <c r="Q1469" t="s">
        <v>2613</v>
      </c>
      <c r="R1469" t="s">
        <v>2691</v>
      </c>
    </row>
    <row r="1470" spans="1:18" x14ac:dyDescent="0.25">
      <c r="A1470" t="s">
        <v>1035</v>
      </c>
      <c r="B1470" t="s">
        <v>81</v>
      </c>
      <c r="C1470" t="s">
        <v>1744</v>
      </c>
      <c r="D1470" s="53" t="s">
        <v>1126</v>
      </c>
      <c r="E1470" t="s">
        <v>9</v>
      </c>
      <c r="F1470" t="s">
        <v>10</v>
      </c>
      <c r="G1470" t="s">
        <v>11</v>
      </c>
      <c r="H1470" t="s">
        <v>73</v>
      </c>
      <c r="I1470">
        <v>6</v>
      </c>
      <c r="J1470" t="s">
        <v>1127</v>
      </c>
      <c r="K1470" t="s">
        <v>2519</v>
      </c>
      <c r="L1470" t="str">
        <f t="shared" si="61"/>
        <v>595-21FLTLHRG1TLHR0190</v>
      </c>
      <c r="M1470" t="s">
        <v>1252</v>
      </c>
      <c r="N1470">
        <v>30.579099987999999</v>
      </c>
      <c r="O1470">
        <v>-84.557599999999994</v>
      </c>
      <c r="P1470">
        <v>0</v>
      </c>
      <c r="Q1470" t="s">
        <v>2613</v>
      </c>
      <c r="R1470" t="s">
        <v>2691</v>
      </c>
    </row>
    <row r="1471" spans="1:18" x14ac:dyDescent="0.25">
      <c r="A1471" t="s">
        <v>1035</v>
      </c>
      <c r="B1471" t="s">
        <v>81</v>
      </c>
      <c r="C1471" t="s">
        <v>1744</v>
      </c>
      <c r="D1471" s="53" t="s">
        <v>1126</v>
      </c>
      <c r="E1471" t="s">
        <v>9</v>
      </c>
      <c r="F1471" t="s">
        <v>10</v>
      </c>
      <c r="G1471" t="s">
        <v>11</v>
      </c>
      <c r="H1471" t="s">
        <v>97</v>
      </c>
      <c r="I1471">
        <v>6</v>
      </c>
      <c r="J1471" t="s">
        <v>1127</v>
      </c>
      <c r="K1471" t="s">
        <v>2519</v>
      </c>
      <c r="L1471" t="str">
        <f t="shared" si="61"/>
        <v>595-21FLTLHRG1TLHR0190</v>
      </c>
      <c r="M1471" t="s">
        <v>1252</v>
      </c>
      <c r="N1471">
        <v>30.579099987999999</v>
      </c>
      <c r="O1471">
        <v>-84.557599999999994</v>
      </c>
      <c r="P1471">
        <v>0</v>
      </c>
      <c r="Q1471" t="s">
        <v>2613</v>
      </c>
      <c r="R1471" t="s">
        <v>2691</v>
      </c>
    </row>
    <row r="1472" spans="1:18" x14ac:dyDescent="0.25">
      <c r="A1472" t="s">
        <v>1035</v>
      </c>
      <c r="B1472" t="s">
        <v>81</v>
      </c>
      <c r="C1472" t="s">
        <v>1744</v>
      </c>
      <c r="D1472" s="53" t="s">
        <v>1126</v>
      </c>
      <c r="E1472" t="s">
        <v>9</v>
      </c>
      <c r="F1472" t="s">
        <v>10</v>
      </c>
      <c r="G1472" t="s">
        <v>11</v>
      </c>
      <c r="H1472" t="s">
        <v>85</v>
      </c>
      <c r="I1472">
        <v>6</v>
      </c>
      <c r="J1472" t="s">
        <v>1127</v>
      </c>
      <c r="K1472" t="s">
        <v>2519</v>
      </c>
      <c r="L1472" t="str">
        <f t="shared" si="61"/>
        <v>595-21FLTLHRG1TLHR0190</v>
      </c>
      <c r="M1472" t="s">
        <v>1252</v>
      </c>
      <c r="N1472">
        <v>30.579099987999999</v>
      </c>
      <c r="O1472">
        <v>-84.557599999999994</v>
      </c>
      <c r="P1472">
        <v>0</v>
      </c>
      <c r="Q1472" t="s">
        <v>2613</v>
      </c>
      <c r="R1472" t="s">
        <v>2691</v>
      </c>
    </row>
    <row r="1473" spans="1:18" x14ac:dyDescent="0.25">
      <c r="A1473" t="s">
        <v>1035</v>
      </c>
      <c r="B1473" t="s">
        <v>81</v>
      </c>
      <c r="C1473" t="s">
        <v>1745</v>
      </c>
      <c r="D1473" s="53" t="s">
        <v>1128</v>
      </c>
      <c r="E1473" t="s">
        <v>9</v>
      </c>
      <c r="F1473" t="s">
        <v>10</v>
      </c>
      <c r="G1473" t="s">
        <v>11</v>
      </c>
      <c r="H1473" t="s">
        <v>73</v>
      </c>
      <c r="I1473">
        <v>6</v>
      </c>
      <c r="J1473" t="s">
        <v>1129</v>
      </c>
      <c r="K1473" t="s">
        <v>2520</v>
      </c>
      <c r="L1473" t="str">
        <f t="shared" si="61"/>
        <v>630-21FLTLHRG1TLHR0171</v>
      </c>
      <c r="M1473" t="s">
        <v>1252</v>
      </c>
      <c r="N1473">
        <v>30.550135304000001</v>
      </c>
      <c r="O1473">
        <v>-84.426661199999998</v>
      </c>
      <c r="P1473">
        <v>0</v>
      </c>
      <c r="Q1473" t="s">
        <v>2613</v>
      </c>
      <c r="R1473" t="s">
        <v>2691</v>
      </c>
    </row>
    <row r="1474" spans="1:18" x14ac:dyDescent="0.25">
      <c r="A1474" t="s">
        <v>1035</v>
      </c>
      <c r="B1474" t="s">
        <v>81</v>
      </c>
      <c r="C1474" t="s">
        <v>1745</v>
      </c>
      <c r="D1474" s="53" t="s">
        <v>1128</v>
      </c>
      <c r="E1474" t="s">
        <v>9</v>
      </c>
      <c r="F1474" t="s">
        <v>10</v>
      </c>
      <c r="G1474" t="s">
        <v>11</v>
      </c>
      <c r="H1474" t="s">
        <v>97</v>
      </c>
      <c r="I1474">
        <v>6</v>
      </c>
      <c r="J1474" t="s">
        <v>1129</v>
      </c>
      <c r="K1474" t="s">
        <v>2520</v>
      </c>
      <c r="L1474" t="str">
        <f t="shared" si="61"/>
        <v>630-21FLTLHRG1TLHR0171</v>
      </c>
      <c r="M1474" t="s">
        <v>1252</v>
      </c>
      <c r="N1474">
        <v>30.550135304000001</v>
      </c>
      <c r="O1474">
        <v>-84.426661199999998</v>
      </c>
      <c r="P1474">
        <v>0</v>
      </c>
      <c r="Q1474" t="s">
        <v>2613</v>
      </c>
      <c r="R1474" t="s">
        <v>2691</v>
      </c>
    </row>
    <row r="1475" spans="1:18" x14ac:dyDescent="0.25">
      <c r="A1475" t="s">
        <v>1035</v>
      </c>
      <c r="B1475" t="s">
        <v>81</v>
      </c>
      <c r="C1475" t="s">
        <v>1745</v>
      </c>
      <c r="D1475" s="53" t="s">
        <v>1128</v>
      </c>
      <c r="E1475" t="s">
        <v>9</v>
      </c>
      <c r="F1475" t="s">
        <v>10</v>
      </c>
      <c r="G1475" t="s">
        <v>11</v>
      </c>
      <c r="H1475" t="s">
        <v>85</v>
      </c>
      <c r="I1475">
        <v>6</v>
      </c>
      <c r="J1475" t="s">
        <v>1129</v>
      </c>
      <c r="K1475" t="s">
        <v>2520</v>
      </c>
      <c r="L1475" t="str">
        <f t="shared" si="61"/>
        <v>630-21FLTLHRG1TLHR0171</v>
      </c>
      <c r="M1475" t="s">
        <v>1252</v>
      </c>
      <c r="N1475">
        <v>30.550135304000001</v>
      </c>
      <c r="O1475">
        <v>-84.426661199999998</v>
      </c>
      <c r="P1475">
        <v>0</v>
      </c>
      <c r="Q1475" t="s">
        <v>2613</v>
      </c>
      <c r="R1475" t="s">
        <v>2691</v>
      </c>
    </row>
    <row r="1476" spans="1:18" x14ac:dyDescent="0.25">
      <c r="A1476" t="s">
        <v>1035</v>
      </c>
      <c r="B1476" t="s">
        <v>81</v>
      </c>
      <c r="C1476" t="s">
        <v>1746</v>
      </c>
      <c r="D1476" s="53" t="s">
        <v>1130</v>
      </c>
      <c r="E1476" t="s">
        <v>9</v>
      </c>
      <c r="F1476" t="s">
        <v>10</v>
      </c>
      <c r="G1476" t="s">
        <v>11</v>
      </c>
      <c r="H1476" t="s">
        <v>73</v>
      </c>
      <c r="I1476">
        <v>6</v>
      </c>
      <c r="J1476" t="s">
        <v>1131</v>
      </c>
      <c r="K1476" t="s">
        <v>2521</v>
      </c>
      <c r="L1476" t="str">
        <f t="shared" si="61"/>
        <v>680-21FLTLHRG1TLHR0162</v>
      </c>
      <c r="M1476" t="s">
        <v>1252</v>
      </c>
      <c r="N1476">
        <v>30.522799987999999</v>
      </c>
      <c r="O1476">
        <v>-84.554400000000001</v>
      </c>
      <c r="P1476">
        <v>0</v>
      </c>
      <c r="Q1476" t="s">
        <v>2613</v>
      </c>
      <c r="R1476" t="s">
        <v>2691</v>
      </c>
    </row>
    <row r="1477" spans="1:18" x14ac:dyDescent="0.25">
      <c r="A1477" t="s">
        <v>1035</v>
      </c>
      <c r="B1477" t="s">
        <v>81</v>
      </c>
      <c r="C1477" t="s">
        <v>1746</v>
      </c>
      <c r="D1477" s="53" t="s">
        <v>1130</v>
      </c>
      <c r="E1477" t="s">
        <v>9</v>
      </c>
      <c r="F1477" t="s">
        <v>10</v>
      </c>
      <c r="G1477" t="s">
        <v>11</v>
      </c>
      <c r="H1477" t="s">
        <v>97</v>
      </c>
      <c r="I1477">
        <v>6</v>
      </c>
      <c r="J1477" t="s">
        <v>1131</v>
      </c>
      <c r="K1477" t="s">
        <v>2521</v>
      </c>
      <c r="L1477" t="str">
        <f t="shared" si="61"/>
        <v>680-21FLTLHRG1TLHR0162</v>
      </c>
      <c r="M1477" t="s">
        <v>1252</v>
      </c>
      <c r="N1477">
        <v>30.522799987999999</v>
      </c>
      <c r="O1477">
        <v>-84.554400000000001</v>
      </c>
      <c r="P1477">
        <v>0</v>
      </c>
      <c r="Q1477" t="s">
        <v>2613</v>
      </c>
      <c r="R1477" t="s">
        <v>2691</v>
      </c>
    </row>
    <row r="1478" spans="1:18" x14ac:dyDescent="0.25">
      <c r="A1478" t="s">
        <v>1035</v>
      </c>
      <c r="B1478" t="s">
        <v>81</v>
      </c>
      <c r="C1478" t="s">
        <v>1324</v>
      </c>
      <c r="D1478" s="53" t="s">
        <v>1138</v>
      </c>
      <c r="E1478" t="s">
        <v>9</v>
      </c>
      <c r="F1478" t="s">
        <v>10</v>
      </c>
      <c r="G1478" t="s">
        <v>11</v>
      </c>
      <c r="H1478" t="s">
        <v>73</v>
      </c>
      <c r="I1478">
        <v>6</v>
      </c>
      <c r="J1478" t="s">
        <v>1139</v>
      </c>
      <c r="K1478" t="s">
        <v>2522</v>
      </c>
      <c r="L1478" t="str">
        <f t="shared" si="61"/>
        <v>757-21FLTLHRG1TLHR0052</v>
      </c>
      <c r="M1478" t="s">
        <v>1252</v>
      </c>
      <c r="N1478">
        <v>30.479824000000001</v>
      </c>
      <c r="O1478">
        <v>-84.626024999999998</v>
      </c>
      <c r="P1478">
        <v>0</v>
      </c>
      <c r="Q1478" t="s">
        <v>2613</v>
      </c>
      <c r="R1478" t="s">
        <v>2691</v>
      </c>
    </row>
    <row r="1479" spans="1:18" x14ac:dyDescent="0.25">
      <c r="A1479" t="s">
        <v>1035</v>
      </c>
      <c r="B1479" t="s">
        <v>81</v>
      </c>
      <c r="C1479" t="s">
        <v>1324</v>
      </c>
      <c r="D1479" s="53" t="s">
        <v>1138</v>
      </c>
      <c r="E1479" t="s">
        <v>9</v>
      </c>
      <c r="F1479" t="s">
        <v>10</v>
      </c>
      <c r="G1479" t="s">
        <v>11</v>
      </c>
      <c r="H1479" t="s">
        <v>91</v>
      </c>
      <c r="I1479">
        <v>6</v>
      </c>
      <c r="J1479" t="s">
        <v>1139</v>
      </c>
      <c r="K1479" t="s">
        <v>2522</v>
      </c>
      <c r="L1479" t="str">
        <f t="shared" si="61"/>
        <v>757-21FLTLHRG1TLHR0052</v>
      </c>
      <c r="M1479" t="s">
        <v>1252</v>
      </c>
      <c r="N1479">
        <v>30.479824000000001</v>
      </c>
      <c r="O1479">
        <v>-84.626024999999998</v>
      </c>
      <c r="P1479">
        <v>0</v>
      </c>
      <c r="Q1479" t="s">
        <v>2613</v>
      </c>
      <c r="R1479" t="s">
        <v>2691</v>
      </c>
    </row>
    <row r="1480" spans="1:18" x14ac:dyDescent="0.25">
      <c r="A1480" t="s">
        <v>1035</v>
      </c>
      <c r="B1480" t="s">
        <v>81</v>
      </c>
      <c r="C1480" t="s">
        <v>1324</v>
      </c>
      <c r="D1480" s="53" t="s">
        <v>1138</v>
      </c>
      <c r="E1480" t="s">
        <v>9</v>
      </c>
      <c r="F1480" t="s">
        <v>10</v>
      </c>
      <c r="G1480" t="s">
        <v>11</v>
      </c>
      <c r="H1480" t="s">
        <v>92</v>
      </c>
      <c r="I1480">
        <v>6</v>
      </c>
      <c r="J1480" t="s">
        <v>1139</v>
      </c>
      <c r="K1480" t="s">
        <v>2522</v>
      </c>
      <c r="L1480" t="str">
        <f t="shared" si="61"/>
        <v>757-21FLTLHRG1TLHR0052</v>
      </c>
      <c r="M1480" t="s">
        <v>1252</v>
      </c>
      <c r="N1480">
        <v>30.479824000000001</v>
      </c>
      <c r="O1480">
        <v>-84.626024999999998</v>
      </c>
      <c r="P1480">
        <v>0</v>
      </c>
      <c r="Q1480" t="s">
        <v>2613</v>
      </c>
      <c r="R1480" t="s">
        <v>2691</v>
      </c>
    </row>
    <row r="1481" spans="1:18" x14ac:dyDescent="0.25">
      <c r="A1481" t="s">
        <v>1035</v>
      </c>
      <c r="B1481" t="s">
        <v>81</v>
      </c>
      <c r="C1481" t="s">
        <v>1747</v>
      </c>
      <c r="D1481" s="53" t="s">
        <v>1142</v>
      </c>
      <c r="E1481" t="s">
        <v>9</v>
      </c>
      <c r="F1481" t="s">
        <v>10</v>
      </c>
      <c r="G1481" t="s">
        <v>11</v>
      </c>
      <c r="H1481" t="s">
        <v>73</v>
      </c>
      <c r="I1481">
        <v>6</v>
      </c>
      <c r="J1481" t="s">
        <v>1143</v>
      </c>
      <c r="K1481" t="s">
        <v>2523</v>
      </c>
      <c r="L1481" t="str">
        <f t="shared" si="61"/>
        <v>811-21FLTLHRG1TLHR0053</v>
      </c>
      <c r="M1481" t="s">
        <v>1252</v>
      </c>
      <c r="N1481">
        <v>30.450580792</v>
      </c>
      <c r="O1481">
        <v>-84.643456813</v>
      </c>
      <c r="P1481">
        <v>0</v>
      </c>
      <c r="Q1481" t="s">
        <v>2613</v>
      </c>
      <c r="R1481" t="s">
        <v>2691</v>
      </c>
    </row>
    <row r="1482" spans="1:18" x14ac:dyDescent="0.25">
      <c r="A1482" t="s">
        <v>1035</v>
      </c>
      <c r="B1482" t="s">
        <v>81</v>
      </c>
      <c r="C1482" t="s">
        <v>1748</v>
      </c>
      <c r="D1482" s="53" t="s">
        <v>1172</v>
      </c>
      <c r="E1482" t="s">
        <v>9</v>
      </c>
      <c r="F1482" t="s">
        <v>10</v>
      </c>
      <c r="G1482" t="s">
        <v>11</v>
      </c>
      <c r="H1482" t="s">
        <v>73</v>
      </c>
      <c r="I1482">
        <v>6</v>
      </c>
      <c r="J1482" t="s">
        <v>1173</v>
      </c>
      <c r="K1482" t="s">
        <v>2524</v>
      </c>
      <c r="L1482" t="str">
        <f t="shared" si="61"/>
        <v>375I-21FLTLHRG2TLHR0024</v>
      </c>
      <c r="M1482" t="s">
        <v>1261</v>
      </c>
      <c r="N1482">
        <v>29.944428599999998</v>
      </c>
      <c r="O1482">
        <v>-85.041666599999999</v>
      </c>
      <c r="P1482">
        <v>0</v>
      </c>
      <c r="Q1482" t="s">
        <v>2613</v>
      </c>
      <c r="R1482" t="s">
        <v>2692</v>
      </c>
    </row>
    <row r="1483" spans="1:18" x14ac:dyDescent="0.25">
      <c r="A1483" t="s">
        <v>1035</v>
      </c>
      <c r="B1483" t="s">
        <v>81</v>
      </c>
      <c r="C1483" t="s">
        <v>1748</v>
      </c>
      <c r="D1483" s="53" t="s">
        <v>1172</v>
      </c>
      <c r="E1483" t="s">
        <v>9</v>
      </c>
      <c r="F1483" t="s">
        <v>10</v>
      </c>
      <c r="G1483" t="s">
        <v>11</v>
      </c>
      <c r="H1483" t="s">
        <v>85</v>
      </c>
      <c r="I1483">
        <v>6</v>
      </c>
      <c r="J1483" t="s">
        <v>1173</v>
      </c>
      <c r="K1483" t="s">
        <v>2524</v>
      </c>
      <c r="L1483" t="str">
        <f t="shared" si="61"/>
        <v>375I-21FLTLHRG2TLHR0024</v>
      </c>
      <c r="M1483" t="s">
        <v>1261</v>
      </c>
      <c r="N1483">
        <v>29.944428599999998</v>
      </c>
      <c r="O1483">
        <v>-85.041666599999999</v>
      </c>
      <c r="P1483">
        <v>0</v>
      </c>
      <c r="Q1483" t="s">
        <v>2613</v>
      </c>
      <c r="R1483" t="s">
        <v>2692</v>
      </c>
    </row>
    <row r="1484" spans="1:18" x14ac:dyDescent="0.25">
      <c r="A1484" t="s">
        <v>4</v>
      </c>
      <c r="B1484" t="s">
        <v>68</v>
      </c>
      <c r="C1484" t="s">
        <v>1749</v>
      </c>
      <c r="D1484" s="53" t="s">
        <v>1091</v>
      </c>
      <c r="E1484" t="s">
        <v>9</v>
      </c>
      <c r="F1484" t="s">
        <v>10</v>
      </c>
      <c r="G1484" t="s">
        <v>11</v>
      </c>
      <c r="H1484" t="s">
        <v>73</v>
      </c>
      <c r="I1484">
        <v>6</v>
      </c>
      <c r="J1484" t="s">
        <v>1092</v>
      </c>
      <c r="K1484" t="s">
        <v>2525</v>
      </c>
      <c r="L1484" t="str">
        <f t="shared" si="61"/>
        <v>55-21FLPNS G3NW0157</v>
      </c>
      <c r="M1484" t="s">
        <v>66</v>
      </c>
      <c r="N1484">
        <v>30.950869999999998</v>
      </c>
      <c r="O1484">
        <v>-85.812197999999995</v>
      </c>
      <c r="P1484">
        <v>0</v>
      </c>
      <c r="Q1484" t="s">
        <v>2613</v>
      </c>
      <c r="R1484" t="s">
        <v>2689</v>
      </c>
    </row>
    <row r="1485" spans="1:18" x14ac:dyDescent="0.25">
      <c r="A1485" t="s">
        <v>4</v>
      </c>
      <c r="B1485" t="s">
        <v>68</v>
      </c>
      <c r="C1485" t="s">
        <v>1749</v>
      </c>
      <c r="D1485" s="53" t="s">
        <v>1091</v>
      </c>
      <c r="E1485" t="s">
        <v>9</v>
      </c>
      <c r="F1485" t="s">
        <v>10</v>
      </c>
      <c r="G1485" t="s">
        <v>11</v>
      </c>
      <c r="H1485" t="s">
        <v>97</v>
      </c>
      <c r="I1485">
        <v>6</v>
      </c>
      <c r="J1485" t="s">
        <v>1092</v>
      </c>
      <c r="K1485" t="s">
        <v>2525</v>
      </c>
      <c r="L1485" t="str">
        <f t="shared" si="61"/>
        <v>55-21FLPNS G3NW0157</v>
      </c>
      <c r="M1485" t="s">
        <v>66</v>
      </c>
      <c r="N1485">
        <v>30.950869999999998</v>
      </c>
      <c r="O1485">
        <v>-85.812197999999995</v>
      </c>
      <c r="P1485">
        <v>0</v>
      </c>
      <c r="Q1485" t="s">
        <v>2613</v>
      </c>
      <c r="R1485" t="s">
        <v>2689</v>
      </c>
    </row>
    <row r="1486" spans="1:18" x14ac:dyDescent="0.25">
      <c r="A1486" t="s">
        <v>4</v>
      </c>
      <c r="B1486" t="s">
        <v>68</v>
      </c>
      <c r="C1486" t="s">
        <v>1750</v>
      </c>
      <c r="D1486" s="53" t="s">
        <v>1098</v>
      </c>
      <c r="E1486" t="s">
        <v>9</v>
      </c>
      <c r="F1486" t="s">
        <v>10</v>
      </c>
      <c r="G1486" t="s">
        <v>11</v>
      </c>
      <c r="H1486" t="s">
        <v>73</v>
      </c>
      <c r="I1486">
        <v>6</v>
      </c>
      <c r="J1486" t="s">
        <v>1099</v>
      </c>
      <c r="K1486" t="s">
        <v>2526</v>
      </c>
      <c r="L1486" t="str">
        <f t="shared" si="61"/>
        <v>251-21FLTLHRG3TLHR0004</v>
      </c>
      <c r="M1486" t="s">
        <v>66</v>
      </c>
      <c r="N1486">
        <v>30.802091187999999</v>
      </c>
      <c r="O1486">
        <v>-85.674076029999995</v>
      </c>
      <c r="P1486">
        <v>0</v>
      </c>
      <c r="Q1486" t="s">
        <v>2613</v>
      </c>
      <c r="R1486" t="s">
        <v>2689</v>
      </c>
    </row>
    <row r="1487" spans="1:18" x14ac:dyDescent="0.25">
      <c r="A1487" t="s">
        <v>4</v>
      </c>
      <c r="B1487" t="s">
        <v>68</v>
      </c>
      <c r="C1487" t="s">
        <v>1750</v>
      </c>
      <c r="D1487" s="53" t="s">
        <v>1098</v>
      </c>
      <c r="E1487" t="s">
        <v>9</v>
      </c>
      <c r="F1487" t="s">
        <v>10</v>
      </c>
      <c r="G1487" t="s">
        <v>11</v>
      </c>
      <c r="H1487" t="s">
        <v>85</v>
      </c>
      <c r="I1487">
        <v>6</v>
      </c>
      <c r="J1487" t="s">
        <v>1099</v>
      </c>
      <c r="K1487" t="s">
        <v>2526</v>
      </c>
      <c r="L1487" t="str">
        <f t="shared" ref="L1487:L1544" si="66">_xlfn.CONCAT(D1487:E1487,J1487)</f>
        <v>251-21FLTLHRG3TLHR0004</v>
      </c>
      <c r="M1487" t="s">
        <v>66</v>
      </c>
      <c r="N1487">
        <v>30.802091187999999</v>
      </c>
      <c r="O1487">
        <v>-85.674076029999995</v>
      </c>
      <c r="P1487">
        <v>0</v>
      </c>
      <c r="Q1487" t="s">
        <v>2613</v>
      </c>
      <c r="R1487" t="s">
        <v>2689</v>
      </c>
    </row>
    <row r="1488" spans="1:18" x14ac:dyDescent="0.25">
      <c r="A1488" t="s">
        <v>1035</v>
      </c>
      <c r="B1488" t="s">
        <v>81</v>
      </c>
      <c r="C1488" t="s">
        <v>1385</v>
      </c>
      <c r="D1488" s="53" t="s">
        <v>1093</v>
      </c>
      <c r="E1488" t="s">
        <v>9</v>
      </c>
      <c r="F1488" t="s">
        <v>10</v>
      </c>
      <c r="G1488" t="s">
        <v>11</v>
      </c>
      <c r="H1488" t="s">
        <v>73</v>
      </c>
      <c r="I1488">
        <v>6</v>
      </c>
      <c r="J1488" t="s">
        <v>1094</v>
      </c>
      <c r="K1488" t="s">
        <v>2527</v>
      </c>
      <c r="L1488" t="str">
        <f t="shared" si="66"/>
        <v>80-21FLTLHRG3TLHR0002</v>
      </c>
      <c r="M1488" t="s">
        <v>1254</v>
      </c>
      <c r="N1488">
        <v>30.952269999999999</v>
      </c>
      <c r="O1488">
        <v>-85.526700000000005</v>
      </c>
      <c r="P1488">
        <v>0</v>
      </c>
      <c r="Q1488" t="s">
        <v>2613</v>
      </c>
      <c r="R1488" t="s">
        <v>2689</v>
      </c>
    </row>
    <row r="1489" spans="1:18" x14ac:dyDescent="0.25">
      <c r="A1489" t="s">
        <v>1035</v>
      </c>
      <c r="B1489" t="s">
        <v>81</v>
      </c>
      <c r="C1489" t="s">
        <v>1385</v>
      </c>
      <c r="D1489" s="53" t="s">
        <v>1093</v>
      </c>
      <c r="E1489" t="s">
        <v>9</v>
      </c>
      <c r="F1489" t="s">
        <v>10</v>
      </c>
      <c r="G1489" t="s">
        <v>11</v>
      </c>
      <c r="H1489" t="s">
        <v>85</v>
      </c>
      <c r="I1489">
        <v>6</v>
      </c>
      <c r="J1489" t="s">
        <v>1094</v>
      </c>
      <c r="K1489" t="s">
        <v>2527</v>
      </c>
      <c r="L1489" t="str">
        <f t="shared" si="66"/>
        <v>80-21FLTLHRG3TLHR0002</v>
      </c>
      <c r="M1489" t="s">
        <v>1254</v>
      </c>
      <c r="N1489">
        <v>30.952269999999999</v>
      </c>
      <c r="O1489">
        <v>-85.526700000000005</v>
      </c>
      <c r="P1489">
        <v>0</v>
      </c>
      <c r="Q1489" t="s">
        <v>2613</v>
      </c>
      <c r="R1489" t="s">
        <v>2689</v>
      </c>
    </row>
    <row r="1490" spans="1:18" x14ac:dyDescent="0.25">
      <c r="A1490" t="s">
        <v>1035</v>
      </c>
      <c r="B1490" t="s">
        <v>81</v>
      </c>
      <c r="C1490" t="s">
        <v>2858</v>
      </c>
      <c r="D1490" s="53" t="s">
        <v>2857</v>
      </c>
      <c r="E1490" t="s">
        <v>9</v>
      </c>
      <c r="F1490" t="s">
        <v>10</v>
      </c>
      <c r="G1490" t="s">
        <v>11</v>
      </c>
      <c r="H1490" t="s">
        <v>73</v>
      </c>
      <c r="I1490">
        <v>6</v>
      </c>
      <c r="J1490" t="s">
        <v>2860</v>
      </c>
      <c r="K1490" t="s">
        <v>2859</v>
      </c>
      <c r="L1490" t="str">
        <f t="shared" si="66"/>
        <v>59C-n30.730406,w-85.619508</v>
      </c>
      <c r="M1490" t="s">
        <v>1221</v>
      </c>
      <c r="N1490">
        <v>30.730405999999999</v>
      </c>
      <c r="O1490">
        <v>-85.619507999999996</v>
      </c>
      <c r="P1490">
        <v>0</v>
      </c>
      <c r="Q1490" t="s">
        <v>2614</v>
      </c>
      <c r="R1490" t="s">
        <v>2689</v>
      </c>
    </row>
    <row r="1491" spans="1:18" x14ac:dyDescent="0.25">
      <c r="A1491" t="s">
        <v>1035</v>
      </c>
      <c r="B1491" t="s">
        <v>81</v>
      </c>
      <c r="C1491" t="s">
        <v>2858</v>
      </c>
      <c r="D1491" s="53" t="s">
        <v>2857</v>
      </c>
      <c r="E1491" t="s">
        <v>9</v>
      </c>
      <c r="F1491" t="s">
        <v>10</v>
      </c>
      <c r="G1491" t="s">
        <v>11</v>
      </c>
      <c r="H1491" t="s">
        <v>97</v>
      </c>
      <c r="I1491">
        <v>6</v>
      </c>
      <c r="J1491" t="s">
        <v>2860</v>
      </c>
      <c r="K1491" t="s">
        <v>2859</v>
      </c>
      <c r="L1491" t="str">
        <f t="shared" si="66"/>
        <v>59C-n30.730406,w-85.619508</v>
      </c>
      <c r="M1491" t="s">
        <v>1221</v>
      </c>
      <c r="N1491">
        <v>30.730405999999999</v>
      </c>
      <c r="O1491">
        <v>-85.619507999999996</v>
      </c>
      <c r="P1491">
        <v>0</v>
      </c>
      <c r="Q1491" t="s">
        <v>2614</v>
      </c>
      <c r="R1491" t="s">
        <v>2689</v>
      </c>
    </row>
    <row r="1492" spans="1:18" x14ac:dyDescent="0.25">
      <c r="A1492" t="s">
        <v>1035</v>
      </c>
      <c r="B1492" t="s">
        <v>81</v>
      </c>
      <c r="C1492" t="s">
        <v>2858</v>
      </c>
      <c r="D1492" s="53" t="s">
        <v>2857</v>
      </c>
      <c r="E1492" t="s">
        <v>9</v>
      </c>
      <c r="F1492" t="s">
        <v>10</v>
      </c>
      <c r="G1492" t="s">
        <v>11</v>
      </c>
      <c r="H1492" t="s">
        <v>85</v>
      </c>
      <c r="I1492">
        <v>6</v>
      </c>
      <c r="J1492" t="s">
        <v>2860</v>
      </c>
      <c r="K1492" t="s">
        <v>2859</v>
      </c>
      <c r="L1492" t="str">
        <f t="shared" si="66"/>
        <v>59C-n30.730406,w-85.619508</v>
      </c>
      <c r="M1492" t="s">
        <v>1221</v>
      </c>
      <c r="N1492">
        <v>30.730405999999999</v>
      </c>
      <c r="O1492">
        <v>-85.619507999999996</v>
      </c>
      <c r="P1492">
        <v>0</v>
      </c>
      <c r="Q1492" t="s">
        <v>2614</v>
      </c>
      <c r="R1492" t="s">
        <v>2689</v>
      </c>
    </row>
    <row r="1493" spans="1:18" x14ac:dyDescent="0.25">
      <c r="A1493" t="s">
        <v>1035</v>
      </c>
      <c r="B1493" t="s">
        <v>81</v>
      </c>
      <c r="C1493" t="s">
        <v>1751</v>
      </c>
      <c r="D1493" s="53" t="s">
        <v>1110</v>
      </c>
      <c r="E1493" t="s">
        <v>9</v>
      </c>
      <c r="F1493" t="s">
        <v>10</v>
      </c>
      <c r="G1493" t="s">
        <v>11</v>
      </c>
      <c r="H1493" t="s">
        <v>73</v>
      </c>
      <c r="I1493">
        <v>6</v>
      </c>
      <c r="J1493" t="s">
        <v>1111</v>
      </c>
      <c r="K1493" t="s">
        <v>2528</v>
      </c>
      <c r="L1493" t="str">
        <f t="shared" si="66"/>
        <v>459-21FLTLHRG1TLHR0186</v>
      </c>
      <c r="M1493" t="s">
        <v>1255</v>
      </c>
      <c r="N1493">
        <v>30.542346987999998</v>
      </c>
      <c r="O1493">
        <v>-83.904418000000007</v>
      </c>
      <c r="P1493">
        <v>0</v>
      </c>
      <c r="Q1493" t="s">
        <v>2613</v>
      </c>
      <c r="R1493" t="s">
        <v>2691</v>
      </c>
    </row>
    <row r="1494" spans="1:18" x14ac:dyDescent="0.25">
      <c r="A1494" t="s">
        <v>1035</v>
      </c>
      <c r="B1494" t="s">
        <v>81</v>
      </c>
      <c r="C1494" t="s">
        <v>1751</v>
      </c>
      <c r="D1494" s="53" t="s">
        <v>1110</v>
      </c>
      <c r="E1494" t="s">
        <v>9</v>
      </c>
      <c r="F1494" t="s">
        <v>10</v>
      </c>
      <c r="G1494" t="s">
        <v>11</v>
      </c>
      <c r="H1494" t="s">
        <v>85</v>
      </c>
      <c r="I1494">
        <v>6</v>
      </c>
      <c r="J1494" t="s">
        <v>1111</v>
      </c>
      <c r="K1494" t="s">
        <v>2528</v>
      </c>
      <c r="L1494" t="str">
        <f t="shared" si="66"/>
        <v>459-21FLTLHRG1TLHR0186</v>
      </c>
      <c r="M1494" t="s">
        <v>1255</v>
      </c>
      <c r="N1494">
        <v>30.542346987999998</v>
      </c>
      <c r="O1494">
        <v>-83.904418000000007</v>
      </c>
      <c r="P1494">
        <v>0</v>
      </c>
      <c r="Q1494" t="s">
        <v>2613</v>
      </c>
      <c r="R1494" t="s">
        <v>2691</v>
      </c>
    </row>
    <row r="1495" spans="1:18" x14ac:dyDescent="0.25">
      <c r="A1495" t="s">
        <v>1035</v>
      </c>
      <c r="B1495" t="s">
        <v>81</v>
      </c>
      <c r="C1495" t="s">
        <v>1751</v>
      </c>
      <c r="D1495" s="53" t="s">
        <v>1110</v>
      </c>
      <c r="E1495" t="s">
        <v>9</v>
      </c>
      <c r="F1495" t="s">
        <v>10</v>
      </c>
      <c r="G1495" t="s">
        <v>11</v>
      </c>
      <c r="H1495" t="s">
        <v>73</v>
      </c>
      <c r="I1495">
        <v>6</v>
      </c>
      <c r="J1495" t="s">
        <v>1112</v>
      </c>
      <c r="K1495" t="s">
        <v>2529</v>
      </c>
      <c r="L1495" t="str">
        <f t="shared" si="66"/>
        <v>459-21FLTLHRG1TLHR0187</v>
      </c>
      <c r="M1495" t="s">
        <v>1255</v>
      </c>
      <c r="N1495">
        <v>30.563333287999999</v>
      </c>
      <c r="O1495">
        <v>-83.896705600000004</v>
      </c>
      <c r="P1495">
        <v>0</v>
      </c>
      <c r="Q1495" t="s">
        <v>2613</v>
      </c>
      <c r="R1495" t="s">
        <v>2691</v>
      </c>
    </row>
    <row r="1496" spans="1:18" x14ac:dyDescent="0.25">
      <c r="A1496" t="s">
        <v>1035</v>
      </c>
      <c r="B1496" t="s">
        <v>81</v>
      </c>
      <c r="C1496" t="s">
        <v>1751</v>
      </c>
      <c r="D1496" s="53" t="s">
        <v>1110</v>
      </c>
      <c r="E1496" t="s">
        <v>9</v>
      </c>
      <c r="F1496" t="s">
        <v>10</v>
      </c>
      <c r="G1496" t="s">
        <v>11</v>
      </c>
      <c r="H1496" t="s">
        <v>73</v>
      </c>
      <c r="I1496">
        <v>6</v>
      </c>
      <c r="J1496" t="s">
        <v>1113</v>
      </c>
      <c r="K1496" t="s">
        <v>2530</v>
      </c>
      <c r="L1496" t="str">
        <f t="shared" si="66"/>
        <v>459-21FLTLHRG1TLHR0188</v>
      </c>
      <c r="M1496" t="s">
        <v>1255</v>
      </c>
      <c r="N1496">
        <v>30.540259987999999</v>
      </c>
      <c r="O1496">
        <v>-83.871039999999994</v>
      </c>
      <c r="P1496">
        <v>0</v>
      </c>
      <c r="Q1496" t="s">
        <v>2613</v>
      </c>
      <c r="R1496" t="s">
        <v>2691</v>
      </c>
    </row>
    <row r="1497" spans="1:18" x14ac:dyDescent="0.25">
      <c r="A1497" t="s">
        <v>1035</v>
      </c>
      <c r="B1497" t="s">
        <v>81</v>
      </c>
      <c r="C1497" t="s">
        <v>1751</v>
      </c>
      <c r="D1497" s="53" t="s">
        <v>1110</v>
      </c>
      <c r="E1497" t="s">
        <v>9</v>
      </c>
      <c r="F1497" t="s">
        <v>10</v>
      </c>
      <c r="G1497" t="s">
        <v>11</v>
      </c>
      <c r="H1497" t="s">
        <v>97</v>
      </c>
      <c r="I1497">
        <v>6</v>
      </c>
      <c r="J1497" t="s">
        <v>1113</v>
      </c>
      <c r="K1497" t="s">
        <v>2530</v>
      </c>
      <c r="L1497" t="str">
        <f t="shared" si="66"/>
        <v>459-21FLTLHRG1TLHR0188</v>
      </c>
      <c r="M1497" t="s">
        <v>1255</v>
      </c>
      <c r="N1497">
        <v>30.540259987999999</v>
      </c>
      <c r="O1497">
        <v>-83.871039999999994</v>
      </c>
      <c r="P1497">
        <v>0</v>
      </c>
      <c r="Q1497" t="s">
        <v>2613</v>
      </c>
      <c r="R1497" t="s">
        <v>2691</v>
      </c>
    </row>
    <row r="1498" spans="1:18" x14ac:dyDescent="0.25">
      <c r="A1498" t="s">
        <v>1035</v>
      </c>
      <c r="B1498" t="s">
        <v>81</v>
      </c>
      <c r="C1498" t="s">
        <v>1751</v>
      </c>
      <c r="D1498" s="53" t="s">
        <v>1110</v>
      </c>
      <c r="E1498" t="s">
        <v>9</v>
      </c>
      <c r="F1498" t="s">
        <v>10</v>
      </c>
      <c r="G1498" t="s">
        <v>11</v>
      </c>
      <c r="H1498" t="s">
        <v>73</v>
      </c>
      <c r="I1498">
        <v>6</v>
      </c>
      <c r="J1498" t="s">
        <v>1114</v>
      </c>
      <c r="K1498" t="s">
        <v>2531</v>
      </c>
      <c r="L1498" t="str">
        <f t="shared" si="66"/>
        <v>459-21FLTLHRG1TLHR0189</v>
      </c>
      <c r="M1498" t="s">
        <v>1255</v>
      </c>
      <c r="N1498">
        <v>30.538677308</v>
      </c>
      <c r="O1498">
        <v>-83.873284900000002</v>
      </c>
      <c r="P1498">
        <v>0</v>
      </c>
      <c r="Q1498" t="s">
        <v>2613</v>
      </c>
      <c r="R1498" t="s">
        <v>2691</v>
      </c>
    </row>
    <row r="1499" spans="1:18" x14ac:dyDescent="0.25">
      <c r="A1499" t="s">
        <v>1035</v>
      </c>
      <c r="B1499" t="s">
        <v>81</v>
      </c>
      <c r="C1499" t="s">
        <v>1752</v>
      </c>
      <c r="D1499" s="53" t="s">
        <v>1134</v>
      </c>
      <c r="E1499" t="s">
        <v>9</v>
      </c>
      <c r="F1499" t="s">
        <v>10</v>
      </c>
      <c r="G1499" t="s">
        <v>11</v>
      </c>
      <c r="H1499" t="s">
        <v>73</v>
      </c>
      <c r="I1499">
        <v>6</v>
      </c>
      <c r="J1499" t="s">
        <v>1135</v>
      </c>
      <c r="K1499" t="s">
        <v>2532</v>
      </c>
      <c r="L1499" t="str">
        <f t="shared" si="66"/>
        <v>716-21FLTLHRG1TLHR0185</v>
      </c>
      <c r="M1499" t="s">
        <v>1255</v>
      </c>
      <c r="N1499">
        <v>30.532499988000001</v>
      </c>
      <c r="O1499">
        <v>-83.950100000000006</v>
      </c>
      <c r="P1499">
        <v>0</v>
      </c>
      <c r="Q1499" t="s">
        <v>2613</v>
      </c>
      <c r="R1499" t="s">
        <v>2691</v>
      </c>
    </row>
    <row r="1500" spans="1:18" x14ac:dyDescent="0.25">
      <c r="A1500" t="s">
        <v>1035</v>
      </c>
      <c r="B1500" t="s">
        <v>81</v>
      </c>
      <c r="C1500" t="s">
        <v>1752</v>
      </c>
      <c r="D1500" s="53" t="s">
        <v>1134</v>
      </c>
      <c r="E1500" t="s">
        <v>9</v>
      </c>
      <c r="F1500" t="s">
        <v>10</v>
      </c>
      <c r="G1500" t="s">
        <v>11</v>
      </c>
      <c r="H1500" t="s">
        <v>86</v>
      </c>
      <c r="I1500">
        <v>6</v>
      </c>
      <c r="J1500" t="s">
        <v>1135</v>
      </c>
      <c r="K1500" t="s">
        <v>2532</v>
      </c>
      <c r="L1500" t="str">
        <f t="shared" si="66"/>
        <v>716-21FLTLHRG1TLHR0185</v>
      </c>
      <c r="M1500" t="s">
        <v>1255</v>
      </c>
      <c r="N1500">
        <v>30.532499988000001</v>
      </c>
      <c r="O1500">
        <v>-83.950100000000006</v>
      </c>
      <c r="P1500">
        <v>0</v>
      </c>
      <c r="Q1500" t="s">
        <v>2613</v>
      </c>
      <c r="R1500" t="s">
        <v>2691</v>
      </c>
    </row>
    <row r="1501" spans="1:18" x14ac:dyDescent="0.25">
      <c r="A1501" t="s">
        <v>1035</v>
      </c>
      <c r="B1501" t="s">
        <v>81</v>
      </c>
      <c r="C1501" t="s">
        <v>1752</v>
      </c>
      <c r="D1501" s="53" t="s">
        <v>1134</v>
      </c>
      <c r="E1501" t="s">
        <v>9</v>
      </c>
      <c r="F1501" t="s">
        <v>10</v>
      </c>
      <c r="G1501" t="s">
        <v>11</v>
      </c>
      <c r="H1501" t="s">
        <v>87</v>
      </c>
      <c r="I1501">
        <v>6</v>
      </c>
      <c r="J1501" t="s">
        <v>1135</v>
      </c>
      <c r="K1501" t="s">
        <v>2532</v>
      </c>
      <c r="L1501" t="str">
        <f t="shared" si="66"/>
        <v>716-21FLTLHRG1TLHR0185</v>
      </c>
      <c r="M1501" t="s">
        <v>1255</v>
      </c>
      <c r="N1501">
        <v>30.532499988000001</v>
      </c>
      <c r="O1501">
        <v>-83.950100000000006</v>
      </c>
      <c r="P1501">
        <v>0</v>
      </c>
      <c r="Q1501" t="s">
        <v>2613</v>
      </c>
      <c r="R1501" t="s">
        <v>2691</v>
      </c>
    </row>
    <row r="1502" spans="1:18" x14ac:dyDescent="0.25">
      <c r="A1502" t="s">
        <v>1035</v>
      </c>
      <c r="B1502" t="s">
        <v>81</v>
      </c>
      <c r="C1502" t="s">
        <v>1752</v>
      </c>
      <c r="D1502" s="53" t="s">
        <v>1134</v>
      </c>
      <c r="E1502" t="s">
        <v>9</v>
      </c>
      <c r="F1502" t="s">
        <v>10</v>
      </c>
      <c r="G1502" t="s">
        <v>11</v>
      </c>
      <c r="H1502" t="s">
        <v>88</v>
      </c>
      <c r="I1502">
        <v>6</v>
      </c>
      <c r="J1502" t="s">
        <v>1135</v>
      </c>
      <c r="K1502" t="s">
        <v>2532</v>
      </c>
      <c r="L1502" t="str">
        <f t="shared" si="66"/>
        <v>716-21FLTLHRG1TLHR0185</v>
      </c>
      <c r="M1502" t="s">
        <v>1255</v>
      </c>
      <c r="N1502">
        <v>30.532499988000001</v>
      </c>
      <c r="O1502">
        <v>-83.950100000000006</v>
      </c>
      <c r="P1502">
        <v>0</v>
      </c>
      <c r="Q1502" t="s">
        <v>2613</v>
      </c>
      <c r="R1502" t="s">
        <v>2691</v>
      </c>
    </row>
    <row r="1503" spans="1:18" x14ac:dyDescent="0.25">
      <c r="A1503" t="s">
        <v>1035</v>
      </c>
      <c r="B1503" t="s">
        <v>81</v>
      </c>
      <c r="C1503" t="s">
        <v>1753</v>
      </c>
      <c r="D1503" s="53" t="s">
        <v>1150</v>
      </c>
      <c r="E1503" t="s">
        <v>9</v>
      </c>
      <c r="F1503" t="s">
        <v>10</v>
      </c>
      <c r="G1503" t="s">
        <v>11</v>
      </c>
      <c r="H1503" t="s">
        <v>73</v>
      </c>
      <c r="I1503">
        <v>6</v>
      </c>
      <c r="J1503" t="s">
        <v>1151</v>
      </c>
      <c r="K1503" t="s">
        <v>2533</v>
      </c>
      <c r="L1503" t="str">
        <f t="shared" si="66"/>
        <v>965-21FLTLHRG1TLHR0040</v>
      </c>
      <c r="M1503" t="s">
        <v>1255</v>
      </c>
      <c r="N1503">
        <v>30.390010128</v>
      </c>
      <c r="O1503">
        <v>-84.058502508000004</v>
      </c>
      <c r="P1503">
        <v>0</v>
      </c>
      <c r="Q1503" t="s">
        <v>2613</v>
      </c>
      <c r="R1503" t="s">
        <v>2691</v>
      </c>
    </row>
    <row r="1504" spans="1:18" x14ac:dyDescent="0.25">
      <c r="A1504" t="s">
        <v>1035</v>
      </c>
      <c r="B1504" t="s">
        <v>81</v>
      </c>
      <c r="C1504" t="s">
        <v>1754</v>
      </c>
      <c r="D1504" s="53" t="s">
        <v>1152</v>
      </c>
      <c r="E1504" t="s">
        <v>9</v>
      </c>
      <c r="F1504" t="s">
        <v>10</v>
      </c>
      <c r="G1504" t="s">
        <v>11</v>
      </c>
      <c r="H1504" t="s">
        <v>73</v>
      </c>
      <c r="I1504">
        <v>6</v>
      </c>
      <c r="J1504" t="s">
        <v>1153</v>
      </c>
      <c r="K1504" t="s">
        <v>2534</v>
      </c>
      <c r="L1504" t="str">
        <f t="shared" si="66"/>
        <v>977-21FLTLHRG1TLHR0041</v>
      </c>
      <c r="M1504" t="s">
        <v>1255</v>
      </c>
      <c r="N1504">
        <v>30.374707115</v>
      </c>
      <c r="O1504">
        <v>-84.052920712000002</v>
      </c>
      <c r="P1504">
        <v>0</v>
      </c>
      <c r="Q1504" t="s">
        <v>2613</v>
      </c>
      <c r="R1504" t="s">
        <v>2691</v>
      </c>
    </row>
    <row r="1505" spans="1:18" x14ac:dyDescent="0.25">
      <c r="A1505" t="s">
        <v>1035</v>
      </c>
      <c r="B1505" t="s">
        <v>81</v>
      </c>
      <c r="C1505" t="s">
        <v>1754</v>
      </c>
      <c r="D1505" s="53" t="s">
        <v>1152</v>
      </c>
      <c r="E1505" t="s">
        <v>9</v>
      </c>
      <c r="F1505" t="s">
        <v>10</v>
      </c>
      <c r="G1505" t="s">
        <v>11</v>
      </c>
      <c r="H1505" t="s">
        <v>97</v>
      </c>
      <c r="I1505">
        <v>6</v>
      </c>
      <c r="J1505" t="s">
        <v>1153</v>
      </c>
      <c r="K1505" t="s">
        <v>2534</v>
      </c>
      <c r="L1505" t="str">
        <f t="shared" si="66"/>
        <v>977-21FLTLHRG1TLHR0041</v>
      </c>
      <c r="M1505" t="s">
        <v>1255</v>
      </c>
      <c r="N1505">
        <v>30.374707115</v>
      </c>
      <c r="O1505">
        <v>-84.052920712000002</v>
      </c>
      <c r="P1505">
        <v>0</v>
      </c>
      <c r="Q1505" t="s">
        <v>2613</v>
      </c>
      <c r="R1505" t="s">
        <v>2691</v>
      </c>
    </row>
    <row r="1506" spans="1:18" x14ac:dyDescent="0.25">
      <c r="A1506" t="s">
        <v>1035</v>
      </c>
      <c r="B1506" t="s">
        <v>81</v>
      </c>
      <c r="C1506" t="s">
        <v>1754</v>
      </c>
      <c r="D1506" s="53" t="s">
        <v>1152</v>
      </c>
      <c r="E1506" t="s">
        <v>9</v>
      </c>
      <c r="F1506" t="s">
        <v>10</v>
      </c>
      <c r="G1506" t="s">
        <v>11</v>
      </c>
      <c r="H1506" t="s">
        <v>86</v>
      </c>
      <c r="I1506">
        <v>6</v>
      </c>
      <c r="J1506" t="s">
        <v>1153</v>
      </c>
      <c r="K1506" t="s">
        <v>2534</v>
      </c>
      <c r="L1506" t="str">
        <f t="shared" si="66"/>
        <v>977-21FLTLHRG1TLHR0041</v>
      </c>
      <c r="M1506" t="s">
        <v>1255</v>
      </c>
      <c r="N1506">
        <v>30.374707115</v>
      </c>
      <c r="O1506">
        <v>-84.052920712000002</v>
      </c>
      <c r="P1506">
        <v>0</v>
      </c>
      <c r="Q1506" t="s">
        <v>2613</v>
      </c>
      <c r="R1506" t="s">
        <v>2691</v>
      </c>
    </row>
    <row r="1507" spans="1:18" x14ac:dyDescent="0.25">
      <c r="A1507" t="s">
        <v>1035</v>
      </c>
      <c r="B1507" t="s">
        <v>81</v>
      </c>
      <c r="C1507" t="s">
        <v>1754</v>
      </c>
      <c r="D1507" s="53" t="s">
        <v>1152</v>
      </c>
      <c r="E1507" t="s">
        <v>9</v>
      </c>
      <c r="F1507" t="s">
        <v>10</v>
      </c>
      <c r="G1507" t="s">
        <v>11</v>
      </c>
      <c r="H1507" t="s">
        <v>87</v>
      </c>
      <c r="I1507">
        <v>6</v>
      </c>
      <c r="J1507" t="s">
        <v>1153</v>
      </c>
      <c r="K1507" t="s">
        <v>2534</v>
      </c>
      <c r="L1507" t="str">
        <f t="shared" si="66"/>
        <v>977-21FLTLHRG1TLHR0041</v>
      </c>
      <c r="M1507" t="s">
        <v>1255</v>
      </c>
      <c r="N1507">
        <v>30.374707115</v>
      </c>
      <c r="O1507">
        <v>-84.052920712000002</v>
      </c>
      <c r="P1507">
        <v>0</v>
      </c>
      <c r="Q1507" t="s">
        <v>2613</v>
      </c>
      <c r="R1507" t="s">
        <v>2691</v>
      </c>
    </row>
    <row r="1508" spans="1:18" x14ac:dyDescent="0.25">
      <c r="A1508" t="s">
        <v>1035</v>
      </c>
      <c r="B1508" t="s">
        <v>81</v>
      </c>
      <c r="C1508" t="s">
        <v>1754</v>
      </c>
      <c r="D1508" s="53" t="s">
        <v>1152</v>
      </c>
      <c r="E1508" t="s">
        <v>9</v>
      </c>
      <c r="F1508" t="s">
        <v>10</v>
      </c>
      <c r="G1508" t="s">
        <v>11</v>
      </c>
      <c r="H1508" t="s">
        <v>88</v>
      </c>
      <c r="I1508">
        <v>6</v>
      </c>
      <c r="J1508" t="s">
        <v>1153</v>
      </c>
      <c r="K1508" t="s">
        <v>2534</v>
      </c>
      <c r="L1508" t="str">
        <f t="shared" si="66"/>
        <v>977-21FLTLHRG1TLHR0041</v>
      </c>
      <c r="M1508" t="s">
        <v>1255</v>
      </c>
      <c r="N1508">
        <v>30.374707115</v>
      </c>
      <c r="O1508">
        <v>-84.052920712000002</v>
      </c>
      <c r="P1508">
        <v>0</v>
      </c>
      <c r="Q1508" t="s">
        <v>2613</v>
      </c>
      <c r="R1508" t="s">
        <v>2691</v>
      </c>
    </row>
    <row r="1509" spans="1:18" x14ac:dyDescent="0.25">
      <c r="A1509" t="s">
        <v>1035</v>
      </c>
      <c r="B1509" t="s">
        <v>81</v>
      </c>
      <c r="C1509" t="s">
        <v>1755</v>
      </c>
      <c r="D1509" s="53" t="s">
        <v>1170</v>
      </c>
      <c r="E1509" t="s">
        <v>9</v>
      </c>
      <c r="F1509" t="s">
        <v>10</v>
      </c>
      <c r="G1509" t="s">
        <v>11</v>
      </c>
      <c r="H1509" t="s">
        <v>73</v>
      </c>
      <c r="I1509">
        <v>6</v>
      </c>
      <c r="J1509" t="s">
        <v>1171</v>
      </c>
      <c r="K1509" t="s">
        <v>2535</v>
      </c>
      <c r="L1509" t="str">
        <f t="shared" si="66"/>
        <v>3573B-21FLTLHRG1TLHR0065</v>
      </c>
      <c r="M1509" t="s">
        <v>1260</v>
      </c>
      <c r="N1509">
        <v>29.844861999999999</v>
      </c>
      <c r="O1509">
        <v>-83.305914000000001</v>
      </c>
      <c r="P1509">
        <v>0</v>
      </c>
      <c r="Q1509" t="s">
        <v>2613</v>
      </c>
      <c r="R1509" t="s">
        <v>2691</v>
      </c>
    </row>
    <row r="1510" spans="1:18" x14ac:dyDescent="0.25">
      <c r="A1510" t="s">
        <v>1035</v>
      </c>
      <c r="B1510" t="s">
        <v>81</v>
      </c>
      <c r="C1510" t="s">
        <v>1755</v>
      </c>
      <c r="D1510" s="53" t="s">
        <v>1170</v>
      </c>
      <c r="E1510" t="s">
        <v>9</v>
      </c>
      <c r="F1510" t="s">
        <v>10</v>
      </c>
      <c r="G1510" t="s">
        <v>11</v>
      </c>
      <c r="H1510" t="s">
        <v>97</v>
      </c>
      <c r="I1510">
        <v>6</v>
      </c>
      <c r="J1510" t="s">
        <v>1171</v>
      </c>
      <c r="K1510" t="s">
        <v>2535</v>
      </c>
      <c r="L1510" t="str">
        <f t="shared" si="66"/>
        <v>3573B-21FLTLHRG1TLHR0065</v>
      </c>
      <c r="M1510" t="s">
        <v>1260</v>
      </c>
      <c r="N1510">
        <v>29.844861999999999</v>
      </c>
      <c r="O1510">
        <v>-83.305914000000001</v>
      </c>
      <c r="P1510">
        <v>0</v>
      </c>
      <c r="Q1510" t="s">
        <v>2613</v>
      </c>
      <c r="R1510" t="s">
        <v>2691</v>
      </c>
    </row>
    <row r="1511" spans="1:18" x14ac:dyDescent="0.25">
      <c r="A1511" t="s">
        <v>1035</v>
      </c>
      <c r="B1511" t="s">
        <v>81</v>
      </c>
      <c r="C1511" t="s">
        <v>1755</v>
      </c>
      <c r="D1511" s="53" t="s">
        <v>1170</v>
      </c>
      <c r="E1511" t="s">
        <v>9</v>
      </c>
      <c r="F1511" t="s">
        <v>10</v>
      </c>
      <c r="G1511" t="s">
        <v>11</v>
      </c>
      <c r="H1511" t="s">
        <v>85</v>
      </c>
      <c r="I1511">
        <v>6</v>
      </c>
      <c r="J1511" t="s">
        <v>1171</v>
      </c>
      <c r="K1511" t="s">
        <v>2535</v>
      </c>
      <c r="L1511" t="str">
        <f t="shared" si="66"/>
        <v>3573B-21FLTLHRG1TLHR0065</v>
      </c>
      <c r="M1511" t="s">
        <v>1260</v>
      </c>
      <c r="N1511">
        <v>29.844861999999999</v>
      </c>
      <c r="O1511">
        <v>-83.305914000000001</v>
      </c>
      <c r="P1511">
        <v>0</v>
      </c>
      <c r="Q1511" t="s">
        <v>2613</v>
      </c>
      <c r="R1511" t="s">
        <v>2691</v>
      </c>
    </row>
    <row r="1512" spans="1:18" x14ac:dyDescent="0.25">
      <c r="A1512" t="s">
        <v>1035</v>
      </c>
      <c r="B1512" t="s">
        <v>81</v>
      </c>
      <c r="C1512" t="s">
        <v>1756</v>
      </c>
      <c r="D1512" s="53" t="s">
        <v>1121</v>
      </c>
      <c r="E1512" t="s">
        <v>9</v>
      </c>
      <c r="F1512" t="s">
        <v>10</v>
      </c>
      <c r="G1512" t="s">
        <v>1079</v>
      </c>
      <c r="H1512" t="s">
        <v>73</v>
      </c>
      <c r="I1512">
        <v>6</v>
      </c>
      <c r="J1512" t="s">
        <v>1122</v>
      </c>
      <c r="K1512" t="s">
        <v>2536</v>
      </c>
      <c r="L1512" t="str">
        <f t="shared" si="66"/>
        <v>533-21FLWQA G1WA0102</v>
      </c>
      <c r="M1512" t="s">
        <v>1256</v>
      </c>
      <c r="N1512">
        <v>30.558859989999998</v>
      </c>
      <c r="O1512">
        <v>-84.072069999999997</v>
      </c>
      <c r="P1512">
        <v>1</v>
      </c>
      <c r="Q1512" t="s">
        <v>2614</v>
      </c>
      <c r="R1512" t="s">
        <v>2691</v>
      </c>
    </row>
    <row r="1513" spans="1:18" x14ac:dyDescent="0.25">
      <c r="A1513" t="s">
        <v>1035</v>
      </c>
      <c r="B1513" t="s">
        <v>81</v>
      </c>
      <c r="C1513" t="s">
        <v>1756</v>
      </c>
      <c r="D1513" s="53" t="s">
        <v>1121</v>
      </c>
      <c r="E1513" t="s">
        <v>9</v>
      </c>
      <c r="F1513" t="s">
        <v>10</v>
      </c>
      <c r="G1513" t="s">
        <v>1079</v>
      </c>
      <c r="H1513" t="s">
        <v>85</v>
      </c>
      <c r="I1513">
        <v>6</v>
      </c>
      <c r="J1513" t="s">
        <v>1122</v>
      </c>
      <c r="K1513" t="s">
        <v>2536</v>
      </c>
      <c r="L1513" t="str">
        <f t="shared" si="66"/>
        <v>533-21FLWQA G1WA0102</v>
      </c>
      <c r="M1513" t="s">
        <v>1256</v>
      </c>
      <c r="N1513">
        <v>30.558859989999998</v>
      </c>
      <c r="O1513">
        <v>-84.072069999999997</v>
      </c>
      <c r="P1513">
        <v>0</v>
      </c>
      <c r="Q1513" t="s">
        <v>2614</v>
      </c>
      <c r="R1513" t="s">
        <v>2691</v>
      </c>
    </row>
    <row r="1514" spans="1:18" x14ac:dyDescent="0.25">
      <c r="A1514" t="s">
        <v>1035</v>
      </c>
      <c r="B1514" t="s">
        <v>2686</v>
      </c>
      <c r="C1514" t="s">
        <v>1757</v>
      </c>
      <c r="D1514" s="53" t="s">
        <v>1140</v>
      </c>
      <c r="E1514" t="s">
        <v>9</v>
      </c>
      <c r="F1514" t="s">
        <v>10</v>
      </c>
      <c r="G1514" t="s">
        <v>11</v>
      </c>
      <c r="H1514" t="s">
        <v>153</v>
      </c>
      <c r="I1514">
        <v>6</v>
      </c>
      <c r="J1514" t="s">
        <v>1141</v>
      </c>
      <c r="K1514" t="s">
        <v>2537</v>
      </c>
      <c r="L1514" t="str">
        <f t="shared" si="66"/>
        <v>808-21FLBRA 808-A</v>
      </c>
      <c r="M1514" t="s">
        <v>1253</v>
      </c>
      <c r="N1514">
        <v>30.460108999999999</v>
      </c>
      <c r="O1514">
        <v>-84.057893000000007</v>
      </c>
      <c r="P1514">
        <v>1</v>
      </c>
      <c r="Q1514" t="s">
        <v>2614</v>
      </c>
      <c r="R1514" t="s">
        <v>2691</v>
      </c>
    </row>
    <row r="1515" spans="1:18" x14ac:dyDescent="0.25">
      <c r="A1515" t="s">
        <v>1035</v>
      </c>
      <c r="B1515" t="s">
        <v>81</v>
      </c>
      <c r="C1515" t="s">
        <v>1757</v>
      </c>
      <c r="D1515" s="53" t="s">
        <v>1140</v>
      </c>
      <c r="E1515" t="s">
        <v>9</v>
      </c>
      <c r="F1515" t="s">
        <v>10</v>
      </c>
      <c r="G1515" t="s">
        <v>11</v>
      </c>
      <c r="H1515" t="s">
        <v>73</v>
      </c>
      <c r="I1515">
        <v>6</v>
      </c>
      <c r="J1515" t="s">
        <v>1141</v>
      </c>
      <c r="K1515" t="s">
        <v>2537</v>
      </c>
      <c r="L1515" t="str">
        <f t="shared" si="66"/>
        <v>808-21FLBRA 808-A</v>
      </c>
      <c r="M1515" t="s">
        <v>1253</v>
      </c>
      <c r="N1515">
        <v>30.460108999999999</v>
      </c>
      <c r="O1515">
        <v>-84.057893000000007</v>
      </c>
      <c r="P1515">
        <v>0</v>
      </c>
      <c r="Q1515" t="s">
        <v>2614</v>
      </c>
      <c r="R1515" t="s">
        <v>2691</v>
      </c>
    </row>
    <row r="1516" spans="1:18" x14ac:dyDescent="0.25">
      <c r="A1516" t="s">
        <v>1035</v>
      </c>
      <c r="B1516" t="s">
        <v>81</v>
      </c>
      <c r="C1516" t="s">
        <v>1757</v>
      </c>
      <c r="D1516" s="53" t="s">
        <v>1140</v>
      </c>
      <c r="E1516" t="s">
        <v>9</v>
      </c>
      <c r="F1516" t="s">
        <v>10</v>
      </c>
      <c r="G1516" t="s">
        <v>11</v>
      </c>
      <c r="H1516" t="s">
        <v>85</v>
      </c>
      <c r="I1516">
        <v>6</v>
      </c>
      <c r="J1516" t="s">
        <v>1141</v>
      </c>
      <c r="K1516" t="s">
        <v>2537</v>
      </c>
      <c r="L1516" t="str">
        <f t="shared" si="66"/>
        <v>808-21FLBRA 808-A</v>
      </c>
      <c r="M1516" t="s">
        <v>1253</v>
      </c>
      <c r="N1516">
        <v>30.460108999999999</v>
      </c>
      <c r="O1516">
        <v>-84.057893000000007</v>
      </c>
      <c r="P1516">
        <v>1</v>
      </c>
      <c r="Q1516" t="s">
        <v>2614</v>
      </c>
      <c r="R1516" t="s">
        <v>2691</v>
      </c>
    </row>
    <row r="1517" spans="1:18" x14ac:dyDescent="0.25">
      <c r="A1517" t="s">
        <v>1035</v>
      </c>
      <c r="B1517" t="s">
        <v>81</v>
      </c>
      <c r="C1517" t="s">
        <v>1758</v>
      </c>
      <c r="D1517" s="53" t="s">
        <v>1144</v>
      </c>
      <c r="E1517" t="s">
        <v>9</v>
      </c>
      <c r="F1517" t="s">
        <v>10</v>
      </c>
      <c r="G1517" t="s">
        <v>11</v>
      </c>
      <c r="H1517" t="s">
        <v>73</v>
      </c>
      <c r="I1517">
        <v>6</v>
      </c>
      <c r="J1517" t="s">
        <v>1145</v>
      </c>
      <c r="K1517" t="s">
        <v>2538</v>
      </c>
      <c r="L1517" t="str">
        <f t="shared" si="66"/>
        <v>820-21FLTLHRG1TLHR0182</v>
      </c>
      <c r="M1517" t="s">
        <v>1253</v>
      </c>
      <c r="N1517">
        <v>30.444660987999999</v>
      </c>
      <c r="O1517">
        <v>-84.344711000000004</v>
      </c>
      <c r="P1517">
        <v>0</v>
      </c>
      <c r="Q1517" t="s">
        <v>2613</v>
      </c>
      <c r="R1517" t="s">
        <v>2691</v>
      </c>
    </row>
    <row r="1518" spans="1:18" x14ac:dyDescent="0.25">
      <c r="A1518" t="s">
        <v>1035</v>
      </c>
      <c r="B1518" t="s">
        <v>81</v>
      </c>
      <c r="C1518" t="s">
        <v>1759</v>
      </c>
      <c r="D1518" s="53" t="s">
        <v>1146</v>
      </c>
      <c r="E1518" t="s">
        <v>9</v>
      </c>
      <c r="F1518" t="s">
        <v>10</v>
      </c>
      <c r="G1518" t="s">
        <v>11</v>
      </c>
      <c r="H1518" t="s">
        <v>73</v>
      </c>
      <c r="I1518">
        <v>6</v>
      </c>
      <c r="J1518" t="s">
        <v>1147</v>
      </c>
      <c r="K1518" t="s">
        <v>2539</v>
      </c>
      <c r="L1518" t="str">
        <f t="shared" si="66"/>
        <v>852-21FLWQA G1WA0076</v>
      </c>
      <c r="M1518" t="s">
        <v>1253</v>
      </c>
      <c r="N1518">
        <v>30.46309874</v>
      </c>
      <c r="O1518">
        <v>-84.403320606999998</v>
      </c>
      <c r="P1518">
        <v>0</v>
      </c>
      <c r="Q1518" t="s">
        <v>2614</v>
      </c>
      <c r="R1518" t="s">
        <v>2691</v>
      </c>
    </row>
    <row r="1519" spans="1:18" x14ac:dyDescent="0.25">
      <c r="A1519" t="s">
        <v>1035</v>
      </c>
      <c r="B1519" t="s">
        <v>81</v>
      </c>
      <c r="C1519" t="s">
        <v>1760</v>
      </c>
      <c r="D1519" s="53" t="s">
        <v>1132</v>
      </c>
      <c r="E1519" t="s">
        <v>9</v>
      </c>
      <c r="F1519" t="s">
        <v>10</v>
      </c>
      <c r="G1519" t="s">
        <v>11</v>
      </c>
      <c r="H1519" t="s">
        <v>73</v>
      </c>
      <c r="I1519">
        <v>6</v>
      </c>
      <c r="J1519" t="s">
        <v>1133</v>
      </c>
      <c r="K1519" t="s">
        <v>2540</v>
      </c>
      <c r="L1519" t="str">
        <f t="shared" si="66"/>
        <v>684-21FLTLHRG1TLHR0063</v>
      </c>
      <c r="M1519" t="s">
        <v>1258</v>
      </c>
      <c r="N1519">
        <v>30.511535378000001</v>
      </c>
      <c r="O1519">
        <v>-84.828108318000005</v>
      </c>
      <c r="P1519">
        <v>0</v>
      </c>
      <c r="Q1519" t="s">
        <v>2613</v>
      </c>
      <c r="R1519" t="s">
        <v>2691</v>
      </c>
    </row>
    <row r="1520" spans="1:18" x14ac:dyDescent="0.25">
      <c r="A1520" t="s">
        <v>1035</v>
      </c>
      <c r="B1520" t="s">
        <v>81</v>
      </c>
      <c r="C1520" t="s">
        <v>1761</v>
      </c>
      <c r="D1520" s="53" t="s">
        <v>1136</v>
      </c>
      <c r="E1520" t="s">
        <v>9</v>
      </c>
      <c r="F1520" t="s">
        <v>10</v>
      </c>
      <c r="G1520" t="s">
        <v>11</v>
      </c>
      <c r="H1520" t="s">
        <v>73</v>
      </c>
      <c r="I1520">
        <v>6</v>
      </c>
      <c r="J1520" t="s">
        <v>1137</v>
      </c>
      <c r="K1520" t="s">
        <v>2541</v>
      </c>
      <c r="L1520" t="str">
        <f t="shared" si="66"/>
        <v>728-21FLTLHRG2TLHR0018</v>
      </c>
      <c r="M1520" t="s">
        <v>1258</v>
      </c>
      <c r="N1520">
        <v>30.525111899999999</v>
      </c>
      <c r="O1520">
        <v>-84.969714999999994</v>
      </c>
      <c r="P1520">
        <v>0</v>
      </c>
      <c r="Q1520" t="s">
        <v>2613</v>
      </c>
      <c r="R1520" t="s">
        <v>2692</v>
      </c>
    </row>
    <row r="1521" spans="1:18" x14ac:dyDescent="0.25">
      <c r="A1521" t="s">
        <v>1035</v>
      </c>
      <c r="B1521" t="s">
        <v>81</v>
      </c>
      <c r="C1521" t="s">
        <v>1761</v>
      </c>
      <c r="D1521" s="53" t="s">
        <v>1136</v>
      </c>
      <c r="E1521" t="s">
        <v>9</v>
      </c>
      <c r="F1521" t="s">
        <v>10</v>
      </c>
      <c r="G1521" t="s">
        <v>11</v>
      </c>
      <c r="H1521" t="s">
        <v>85</v>
      </c>
      <c r="I1521">
        <v>6</v>
      </c>
      <c r="J1521" t="s">
        <v>1137</v>
      </c>
      <c r="K1521" t="s">
        <v>2541</v>
      </c>
      <c r="L1521" t="str">
        <f t="shared" si="66"/>
        <v>728-21FLTLHRG2TLHR0018</v>
      </c>
      <c r="M1521" t="s">
        <v>1258</v>
      </c>
      <c r="N1521">
        <v>30.525111899999999</v>
      </c>
      <c r="O1521">
        <v>-84.969714999999994</v>
      </c>
      <c r="P1521">
        <v>0</v>
      </c>
      <c r="Q1521" t="s">
        <v>2613</v>
      </c>
      <c r="R1521" t="s">
        <v>2692</v>
      </c>
    </row>
    <row r="1522" spans="1:18" x14ac:dyDescent="0.25">
      <c r="A1522" t="s">
        <v>1035</v>
      </c>
      <c r="B1522" t="s">
        <v>81</v>
      </c>
      <c r="C1522" t="s">
        <v>1762</v>
      </c>
      <c r="D1522" s="53" t="s">
        <v>1162</v>
      </c>
      <c r="E1522" t="s">
        <v>9</v>
      </c>
      <c r="F1522" t="s">
        <v>10</v>
      </c>
      <c r="G1522" t="s">
        <v>11</v>
      </c>
      <c r="H1522" t="s">
        <v>73</v>
      </c>
      <c r="I1522">
        <v>6</v>
      </c>
      <c r="J1522" t="s">
        <v>1163</v>
      </c>
      <c r="K1522" t="s">
        <v>2542</v>
      </c>
      <c r="L1522" t="str">
        <f t="shared" si="66"/>
        <v>3318-21FLTLHRG1TLHR0033</v>
      </c>
      <c r="M1522" t="s">
        <v>1259</v>
      </c>
      <c r="N1522">
        <v>30.631710000999998</v>
      </c>
      <c r="O1522">
        <v>-83.266580000000005</v>
      </c>
      <c r="P1522">
        <v>0</v>
      </c>
      <c r="Q1522" t="s">
        <v>2613</v>
      </c>
      <c r="R1522" t="s">
        <v>2691</v>
      </c>
    </row>
    <row r="1523" spans="1:18" x14ac:dyDescent="0.25">
      <c r="A1523" t="s">
        <v>1035</v>
      </c>
      <c r="B1523" t="s">
        <v>81</v>
      </c>
      <c r="C1523" t="s">
        <v>1762</v>
      </c>
      <c r="D1523" s="53" t="s">
        <v>1162</v>
      </c>
      <c r="E1523" t="s">
        <v>9</v>
      </c>
      <c r="F1523" t="s">
        <v>10</v>
      </c>
      <c r="G1523" t="s">
        <v>11</v>
      </c>
      <c r="H1523" t="s">
        <v>91</v>
      </c>
      <c r="I1523">
        <v>6</v>
      </c>
      <c r="J1523" t="s">
        <v>1163</v>
      </c>
      <c r="K1523" t="s">
        <v>2542</v>
      </c>
      <c r="L1523" t="str">
        <f t="shared" si="66"/>
        <v>3318-21FLTLHRG1TLHR0033</v>
      </c>
      <c r="M1523" t="s">
        <v>1259</v>
      </c>
      <c r="N1523">
        <v>30.631710000999998</v>
      </c>
      <c r="O1523">
        <v>-83.266580000000005</v>
      </c>
      <c r="P1523">
        <v>0</v>
      </c>
      <c r="Q1523" t="s">
        <v>2613</v>
      </c>
      <c r="R1523" t="s">
        <v>2691</v>
      </c>
    </row>
    <row r="1524" spans="1:18" x14ac:dyDescent="0.25">
      <c r="A1524" t="s">
        <v>1035</v>
      </c>
      <c r="B1524" t="s">
        <v>81</v>
      </c>
      <c r="C1524" t="s">
        <v>1762</v>
      </c>
      <c r="D1524" s="53" t="s">
        <v>1162</v>
      </c>
      <c r="E1524" t="s">
        <v>9</v>
      </c>
      <c r="F1524" t="s">
        <v>10</v>
      </c>
      <c r="G1524" t="s">
        <v>11</v>
      </c>
      <c r="H1524" t="s">
        <v>92</v>
      </c>
      <c r="I1524">
        <v>6</v>
      </c>
      <c r="J1524" t="s">
        <v>1163</v>
      </c>
      <c r="K1524" t="s">
        <v>2542</v>
      </c>
      <c r="L1524" t="str">
        <f t="shared" si="66"/>
        <v>3318-21FLTLHRG1TLHR0033</v>
      </c>
      <c r="M1524" t="s">
        <v>1259</v>
      </c>
      <c r="N1524">
        <v>30.631710000999998</v>
      </c>
      <c r="O1524">
        <v>-83.266580000000005</v>
      </c>
      <c r="P1524">
        <v>0</v>
      </c>
      <c r="Q1524" t="s">
        <v>2613</v>
      </c>
      <c r="R1524" t="s">
        <v>2691</v>
      </c>
    </row>
    <row r="1525" spans="1:18" x14ac:dyDescent="0.25">
      <c r="A1525" t="s">
        <v>1035</v>
      </c>
      <c r="B1525" t="s">
        <v>81</v>
      </c>
      <c r="C1525" t="s">
        <v>1763</v>
      </c>
      <c r="D1525" s="53" t="s">
        <v>1160</v>
      </c>
      <c r="E1525" t="s">
        <v>9</v>
      </c>
      <c r="F1525" t="s">
        <v>10</v>
      </c>
      <c r="G1525" t="s">
        <v>11</v>
      </c>
      <c r="H1525" t="s">
        <v>73</v>
      </c>
      <c r="I1525">
        <v>6</v>
      </c>
      <c r="J1525" t="s">
        <v>1161</v>
      </c>
      <c r="K1525" t="s">
        <v>2543</v>
      </c>
      <c r="L1525" t="str">
        <f t="shared" si="66"/>
        <v>3314-21FLTLHRG1TLHR0099</v>
      </c>
      <c r="M1525" t="s">
        <v>1251</v>
      </c>
      <c r="N1525">
        <v>30.512699999999999</v>
      </c>
      <c r="O1525">
        <v>-83.632199999999997</v>
      </c>
      <c r="P1525">
        <v>0</v>
      </c>
      <c r="Q1525" t="s">
        <v>2613</v>
      </c>
      <c r="R1525" t="s">
        <v>2691</v>
      </c>
    </row>
    <row r="1526" spans="1:18" x14ac:dyDescent="0.25">
      <c r="A1526" t="s">
        <v>1035</v>
      </c>
      <c r="B1526" t="s">
        <v>81</v>
      </c>
      <c r="C1526" t="s">
        <v>1763</v>
      </c>
      <c r="D1526" s="53" t="s">
        <v>1160</v>
      </c>
      <c r="E1526" t="s">
        <v>9</v>
      </c>
      <c r="F1526" t="s">
        <v>10</v>
      </c>
      <c r="G1526" t="s">
        <v>11</v>
      </c>
      <c r="H1526" t="s">
        <v>97</v>
      </c>
      <c r="I1526">
        <v>6</v>
      </c>
      <c r="J1526" t="s">
        <v>1161</v>
      </c>
      <c r="K1526" t="s">
        <v>2543</v>
      </c>
      <c r="L1526" t="str">
        <f t="shared" si="66"/>
        <v>3314-21FLTLHRG1TLHR0099</v>
      </c>
      <c r="M1526" t="s">
        <v>1251</v>
      </c>
      <c r="N1526">
        <v>30.512699999999999</v>
      </c>
      <c r="O1526">
        <v>-83.632199999999997</v>
      </c>
      <c r="P1526">
        <v>0</v>
      </c>
      <c r="Q1526" t="s">
        <v>2613</v>
      </c>
      <c r="R1526" t="s">
        <v>2691</v>
      </c>
    </row>
    <row r="1527" spans="1:18" x14ac:dyDescent="0.25">
      <c r="A1527" t="s">
        <v>1035</v>
      </c>
      <c r="B1527" t="s">
        <v>81</v>
      </c>
      <c r="C1527" t="s">
        <v>1763</v>
      </c>
      <c r="D1527" s="53" t="s">
        <v>1160</v>
      </c>
      <c r="E1527" t="s">
        <v>9</v>
      </c>
      <c r="F1527" t="s">
        <v>10</v>
      </c>
      <c r="G1527" t="s">
        <v>11</v>
      </c>
      <c r="H1527" t="s">
        <v>85</v>
      </c>
      <c r="I1527">
        <v>6</v>
      </c>
      <c r="J1527" t="s">
        <v>1161</v>
      </c>
      <c r="K1527" t="s">
        <v>2543</v>
      </c>
      <c r="L1527" t="str">
        <f t="shared" si="66"/>
        <v>3314-21FLTLHRG1TLHR0099</v>
      </c>
      <c r="M1527" t="s">
        <v>1251</v>
      </c>
      <c r="N1527">
        <v>30.512699999999999</v>
      </c>
      <c r="O1527">
        <v>-83.632199999999997</v>
      </c>
      <c r="P1527">
        <v>0</v>
      </c>
      <c r="Q1527" t="s">
        <v>2613</v>
      </c>
      <c r="R1527" t="s">
        <v>2691</v>
      </c>
    </row>
    <row r="1528" spans="1:18" x14ac:dyDescent="0.25">
      <c r="A1528" t="s">
        <v>1035</v>
      </c>
      <c r="B1528" t="s">
        <v>2686</v>
      </c>
      <c r="C1528" t="s">
        <v>1764</v>
      </c>
      <c r="D1528" s="53" t="s">
        <v>1166</v>
      </c>
      <c r="E1528" t="s">
        <v>9</v>
      </c>
      <c r="F1528" t="s">
        <v>10</v>
      </c>
      <c r="G1528" t="s">
        <v>11</v>
      </c>
      <c r="H1528" t="s">
        <v>153</v>
      </c>
      <c r="I1528">
        <v>6</v>
      </c>
      <c r="J1528" t="s">
        <v>1263</v>
      </c>
      <c r="K1528" t="s">
        <v>1263</v>
      </c>
      <c r="L1528" t="str">
        <f t="shared" si="66"/>
        <v>3366-N30.37834, W-83.34598</v>
      </c>
      <c r="M1528" t="s">
        <v>1251</v>
      </c>
      <c r="N1528">
        <v>30.378340000000001</v>
      </c>
      <c r="O1528">
        <v>-83.345979999999997</v>
      </c>
      <c r="P1528">
        <v>1</v>
      </c>
      <c r="Q1528" t="s">
        <v>2614</v>
      </c>
      <c r="R1528" t="s">
        <v>2691</v>
      </c>
    </row>
    <row r="1529" spans="1:18" x14ac:dyDescent="0.25">
      <c r="A1529" t="s">
        <v>1035</v>
      </c>
      <c r="B1529" t="s">
        <v>81</v>
      </c>
      <c r="C1529" t="s">
        <v>1764</v>
      </c>
      <c r="D1529" s="53" t="s">
        <v>1166</v>
      </c>
      <c r="E1529" t="s">
        <v>9</v>
      </c>
      <c r="F1529" t="s">
        <v>10</v>
      </c>
      <c r="G1529" t="s">
        <v>11</v>
      </c>
      <c r="H1529" t="s">
        <v>73</v>
      </c>
      <c r="I1529">
        <v>6</v>
      </c>
      <c r="J1529" t="s">
        <v>1263</v>
      </c>
      <c r="K1529" t="s">
        <v>1263</v>
      </c>
      <c r="L1529" t="str">
        <f t="shared" si="66"/>
        <v>3366-N30.37834, W-83.34598</v>
      </c>
      <c r="M1529" t="s">
        <v>1251</v>
      </c>
      <c r="N1529">
        <v>30.378340000000001</v>
      </c>
      <c r="O1529">
        <v>-83.345979999999997</v>
      </c>
      <c r="P1529">
        <v>0</v>
      </c>
      <c r="Q1529" t="s">
        <v>2614</v>
      </c>
      <c r="R1529" t="s">
        <v>2691</v>
      </c>
    </row>
    <row r="1530" spans="1:18" x14ac:dyDescent="0.25">
      <c r="A1530" t="s">
        <v>1035</v>
      </c>
      <c r="B1530" t="s">
        <v>81</v>
      </c>
      <c r="C1530" t="s">
        <v>1764</v>
      </c>
      <c r="D1530" s="53" t="s">
        <v>1166</v>
      </c>
      <c r="E1530" t="s">
        <v>9</v>
      </c>
      <c r="F1530" t="s">
        <v>10</v>
      </c>
      <c r="G1530" t="s">
        <v>11</v>
      </c>
      <c r="H1530" t="s">
        <v>85</v>
      </c>
      <c r="I1530">
        <v>6</v>
      </c>
      <c r="J1530" t="s">
        <v>1263</v>
      </c>
      <c r="K1530" t="s">
        <v>1263</v>
      </c>
      <c r="L1530" t="str">
        <f t="shared" si="66"/>
        <v>3366-N30.37834, W-83.34598</v>
      </c>
      <c r="M1530" t="s">
        <v>1251</v>
      </c>
      <c r="N1530">
        <v>30.378340000000001</v>
      </c>
      <c r="O1530">
        <v>-83.345979999999997</v>
      </c>
      <c r="P1530">
        <v>1</v>
      </c>
      <c r="Q1530" t="s">
        <v>2614</v>
      </c>
      <c r="R1530" t="s">
        <v>2691</v>
      </c>
    </row>
    <row r="1531" spans="1:18" x14ac:dyDescent="0.25">
      <c r="A1531" t="s">
        <v>1035</v>
      </c>
      <c r="B1531" t="s">
        <v>2686</v>
      </c>
      <c r="C1531" t="s">
        <v>1764</v>
      </c>
      <c r="D1531" s="53" t="s">
        <v>1166</v>
      </c>
      <c r="E1531" t="s">
        <v>9</v>
      </c>
      <c r="F1531" t="s">
        <v>10</v>
      </c>
      <c r="G1531" t="s">
        <v>11</v>
      </c>
      <c r="H1531" t="s">
        <v>153</v>
      </c>
      <c r="I1531">
        <v>6</v>
      </c>
      <c r="J1531" t="s">
        <v>1167</v>
      </c>
      <c r="K1531" t="s">
        <v>2544</v>
      </c>
      <c r="L1531" t="str">
        <f t="shared" si="66"/>
        <v>3366-21FLTLHRG1TLHR0147</v>
      </c>
      <c r="M1531" t="s">
        <v>1251</v>
      </c>
      <c r="N1531">
        <v>30.393499987999999</v>
      </c>
      <c r="O1531">
        <v>-83.34</v>
      </c>
      <c r="P1531">
        <v>1</v>
      </c>
      <c r="Q1531" t="s">
        <v>2613</v>
      </c>
      <c r="R1531" t="s">
        <v>2691</v>
      </c>
    </row>
    <row r="1532" spans="1:18" x14ac:dyDescent="0.25">
      <c r="A1532" t="s">
        <v>1035</v>
      </c>
      <c r="B1532" t="s">
        <v>81</v>
      </c>
      <c r="C1532" t="s">
        <v>1764</v>
      </c>
      <c r="D1532" s="53" t="s">
        <v>1166</v>
      </c>
      <c r="E1532" t="s">
        <v>9</v>
      </c>
      <c r="F1532" t="s">
        <v>10</v>
      </c>
      <c r="G1532" t="s">
        <v>11</v>
      </c>
      <c r="H1532" t="s">
        <v>73</v>
      </c>
      <c r="I1532">
        <v>6</v>
      </c>
      <c r="J1532" t="s">
        <v>1167</v>
      </c>
      <c r="K1532" t="s">
        <v>2544</v>
      </c>
      <c r="L1532" t="str">
        <f t="shared" si="66"/>
        <v>3366-21FLTLHRG1TLHR0147</v>
      </c>
      <c r="M1532" t="s">
        <v>1251</v>
      </c>
      <c r="N1532">
        <v>30.393499987999999</v>
      </c>
      <c r="O1532">
        <v>-83.34</v>
      </c>
      <c r="P1532">
        <v>0</v>
      </c>
      <c r="Q1532" t="s">
        <v>2613</v>
      </c>
      <c r="R1532" t="s">
        <v>2691</v>
      </c>
    </row>
    <row r="1533" spans="1:18" x14ac:dyDescent="0.25">
      <c r="A1533" t="s">
        <v>1035</v>
      </c>
      <c r="B1533" t="s">
        <v>81</v>
      </c>
      <c r="C1533" t="s">
        <v>1764</v>
      </c>
      <c r="D1533" s="53" t="s">
        <v>1166</v>
      </c>
      <c r="E1533" t="s">
        <v>9</v>
      </c>
      <c r="F1533" t="s">
        <v>10</v>
      </c>
      <c r="G1533" t="s">
        <v>11</v>
      </c>
      <c r="H1533" t="s">
        <v>85</v>
      </c>
      <c r="I1533">
        <v>6</v>
      </c>
      <c r="J1533" t="s">
        <v>1167</v>
      </c>
      <c r="K1533" t="s">
        <v>2544</v>
      </c>
      <c r="L1533" t="str">
        <f t="shared" si="66"/>
        <v>3366-21FLTLHRG1TLHR0147</v>
      </c>
      <c r="M1533" t="s">
        <v>1251</v>
      </c>
      <c r="N1533">
        <v>30.393499987999999</v>
      </c>
      <c r="O1533">
        <v>-83.34</v>
      </c>
      <c r="P1533">
        <v>1</v>
      </c>
      <c r="Q1533" t="s">
        <v>2613</v>
      </c>
      <c r="R1533" t="s">
        <v>2691</v>
      </c>
    </row>
    <row r="1534" spans="1:18" x14ac:dyDescent="0.25">
      <c r="A1534" t="s">
        <v>1035</v>
      </c>
      <c r="B1534" t="s">
        <v>81</v>
      </c>
      <c r="C1534" t="s">
        <v>1650</v>
      </c>
      <c r="D1534" s="53" t="s">
        <v>1168</v>
      </c>
      <c r="E1534" t="s">
        <v>9</v>
      </c>
      <c r="F1534" t="s">
        <v>10</v>
      </c>
      <c r="G1534" t="s">
        <v>11</v>
      </c>
      <c r="H1534" t="s">
        <v>73</v>
      </c>
      <c r="I1534">
        <v>6</v>
      </c>
      <c r="J1534" t="s">
        <v>1169</v>
      </c>
      <c r="K1534" t="s">
        <v>2545</v>
      </c>
      <c r="L1534" t="str">
        <f t="shared" si="66"/>
        <v>3512-21FLTLHRG1TLHR0067</v>
      </c>
      <c r="M1534" t="s">
        <v>1249</v>
      </c>
      <c r="N1534">
        <v>30.114128999999998</v>
      </c>
      <c r="O1534">
        <v>-83.628207000000003</v>
      </c>
      <c r="P1534">
        <v>0</v>
      </c>
      <c r="Q1534" t="s">
        <v>2613</v>
      </c>
      <c r="R1534" t="s">
        <v>2691</v>
      </c>
    </row>
    <row r="1535" spans="1:18" x14ac:dyDescent="0.25">
      <c r="A1535" t="s">
        <v>1035</v>
      </c>
      <c r="B1535" t="s">
        <v>81</v>
      </c>
      <c r="C1535" t="s">
        <v>1650</v>
      </c>
      <c r="D1535" s="53" t="s">
        <v>1168</v>
      </c>
      <c r="E1535" t="s">
        <v>9</v>
      </c>
      <c r="F1535" t="s">
        <v>10</v>
      </c>
      <c r="G1535" t="s">
        <v>11</v>
      </c>
      <c r="H1535" t="s">
        <v>85</v>
      </c>
      <c r="I1535">
        <v>6</v>
      </c>
      <c r="J1535" t="s">
        <v>1169</v>
      </c>
      <c r="K1535" t="s">
        <v>2545</v>
      </c>
      <c r="L1535" t="str">
        <f t="shared" si="66"/>
        <v>3512-21FLTLHRG1TLHR0067</v>
      </c>
      <c r="M1535" t="s">
        <v>1249</v>
      </c>
      <c r="N1535">
        <v>30.114128999999998</v>
      </c>
      <c r="O1535">
        <v>-83.628207000000003</v>
      </c>
      <c r="P1535">
        <v>0</v>
      </c>
      <c r="Q1535" t="s">
        <v>2613</v>
      </c>
      <c r="R1535" t="s">
        <v>2691</v>
      </c>
    </row>
    <row r="1536" spans="1:18" x14ac:dyDescent="0.25">
      <c r="A1536" t="s">
        <v>4</v>
      </c>
      <c r="B1536" t="s">
        <v>68</v>
      </c>
      <c r="C1536" t="s">
        <v>1504</v>
      </c>
      <c r="D1536" s="53" t="s">
        <v>1095</v>
      </c>
      <c r="E1536" t="s">
        <v>9</v>
      </c>
      <c r="F1536" t="s">
        <v>10</v>
      </c>
      <c r="G1536" t="s">
        <v>11</v>
      </c>
      <c r="H1536" t="s">
        <v>73</v>
      </c>
      <c r="I1536">
        <v>6</v>
      </c>
      <c r="J1536" t="s">
        <v>1096</v>
      </c>
      <c r="K1536" t="s">
        <v>2546</v>
      </c>
      <c r="L1536" t="str">
        <f t="shared" si="66"/>
        <v>239-21FLPNS G3NW0439</v>
      </c>
      <c r="M1536" t="s">
        <v>1221</v>
      </c>
      <c r="N1536">
        <v>30.716560001000001</v>
      </c>
      <c r="O1536">
        <v>-85.798608000000002</v>
      </c>
      <c r="P1536">
        <v>0</v>
      </c>
      <c r="Q1536" t="s">
        <v>2614</v>
      </c>
      <c r="R1536" t="s">
        <v>2689</v>
      </c>
    </row>
    <row r="1537" spans="1:18" x14ac:dyDescent="0.25">
      <c r="A1537" t="s">
        <v>4</v>
      </c>
      <c r="B1537" t="s">
        <v>68</v>
      </c>
      <c r="C1537" t="s">
        <v>1504</v>
      </c>
      <c r="D1537" s="53" t="s">
        <v>1095</v>
      </c>
      <c r="E1537" t="s">
        <v>9</v>
      </c>
      <c r="F1537" t="s">
        <v>10</v>
      </c>
      <c r="G1537" t="s">
        <v>11</v>
      </c>
      <c r="H1537" t="s">
        <v>97</v>
      </c>
      <c r="I1537">
        <v>6</v>
      </c>
      <c r="J1537" t="s">
        <v>1096</v>
      </c>
      <c r="K1537" t="s">
        <v>2546</v>
      </c>
      <c r="L1537" t="str">
        <f t="shared" si="66"/>
        <v>239-21FLPNS G3NW0439</v>
      </c>
      <c r="M1537" t="s">
        <v>1221</v>
      </c>
      <c r="N1537">
        <v>30.716560001000001</v>
      </c>
      <c r="O1537">
        <v>-85.798608000000002</v>
      </c>
      <c r="P1537">
        <v>0</v>
      </c>
      <c r="Q1537" t="s">
        <v>2614</v>
      </c>
      <c r="R1537" t="s">
        <v>2689</v>
      </c>
    </row>
    <row r="1538" spans="1:18" x14ac:dyDescent="0.25">
      <c r="A1538" t="s">
        <v>4</v>
      </c>
      <c r="B1538" t="s">
        <v>68</v>
      </c>
      <c r="C1538" t="s">
        <v>1504</v>
      </c>
      <c r="D1538" s="53" t="s">
        <v>1095</v>
      </c>
      <c r="E1538" t="s">
        <v>9</v>
      </c>
      <c r="F1538" t="s">
        <v>10</v>
      </c>
      <c r="G1538" t="s">
        <v>11</v>
      </c>
      <c r="H1538" t="s">
        <v>73</v>
      </c>
      <c r="I1538">
        <v>6</v>
      </c>
      <c r="J1538" t="s">
        <v>1097</v>
      </c>
      <c r="K1538" t="s">
        <v>2547</v>
      </c>
      <c r="L1538" t="str">
        <f t="shared" si="66"/>
        <v>239-21FLPNS G3NW0452</v>
      </c>
      <c r="M1538" t="s">
        <v>1221</v>
      </c>
      <c r="N1538">
        <v>30.723399989000001</v>
      </c>
      <c r="O1538">
        <v>-85.739800000000002</v>
      </c>
      <c r="P1538">
        <v>0</v>
      </c>
      <c r="Q1538" t="s">
        <v>2613</v>
      </c>
      <c r="R1538" t="s">
        <v>2689</v>
      </c>
    </row>
    <row r="1539" spans="1:18" x14ac:dyDescent="0.25">
      <c r="A1539" t="s">
        <v>4</v>
      </c>
      <c r="B1539" t="s">
        <v>68</v>
      </c>
      <c r="C1539" t="s">
        <v>1504</v>
      </c>
      <c r="D1539" s="53" t="s">
        <v>1095</v>
      </c>
      <c r="E1539" t="s">
        <v>9</v>
      </c>
      <c r="F1539" t="s">
        <v>10</v>
      </c>
      <c r="G1539" t="s">
        <v>11</v>
      </c>
      <c r="H1539" t="s">
        <v>97</v>
      </c>
      <c r="I1539">
        <v>6</v>
      </c>
      <c r="J1539" t="s">
        <v>1097</v>
      </c>
      <c r="K1539" t="s">
        <v>2547</v>
      </c>
      <c r="L1539" t="str">
        <f t="shared" si="66"/>
        <v>239-21FLPNS G3NW0452</v>
      </c>
      <c r="M1539" t="s">
        <v>1221</v>
      </c>
      <c r="N1539">
        <v>30.723399989000001</v>
      </c>
      <c r="O1539">
        <v>-85.739800000000002</v>
      </c>
      <c r="P1539">
        <v>0</v>
      </c>
      <c r="Q1539" t="s">
        <v>2613</v>
      </c>
      <c r="R1539" t="s">
        <v>2689</v>
      </c>
    </row>
    <row r="1540" spans="1:18" x14ac:dyDescent="0.25">
      <c r="A1540" t="s">
        <v>1035</v>
      </c>
      <c r="B1540" t="s">
        <v>81</v>
      </c>
      <c r="C1540" t="s">
        <v>1742</v>
      </c>
      <c r="D1540" s="53" t="s">
        <v>1100</v>
      </c>
      <c r="E1540" t="s">
        <v>9</v>
      </c>
      <c r="F1540" t="s">
        <v>10</v>
      </c>
      <c r="G1540" t="s">
        <v>11</v>
      </c>
      <c r="H1540" t="s">
        <v>73</v>
      </c>
      <c r="I1540">
        <v>6</v>
      </c>
      <c r="J1540" t="s">
        <v>1101</v>
      </c>
      <c r="K1540" t="s">
        <v>2548</v>
      </c>
      <c r="L1540" t="str">
        <f t="shared" si="66"/>
        <v>337-21FLTLHRG3TLHR0007</v>
      </c>
      <c r="M1540" t="s">
        <v>1221</v>
      </c>
      <c r="N1540">
        <v>30.691649999999999</v>
      </c>
      <c r="O1540">
        <v>-85.58417</v>
      </c>
      <c r="P1540">
        <v>0</v>
      </c>
      <c r="Q1540" t="s">
        <v>2613</v>
      </c>
      <c r="R1540" t="s">
        <v>2689</v>
      </c>
    </row>
    <row r="1541" spans="1:18" x14ac:dyDescent="0.25">
      <c r="A1541" t="s">
        <v>1035</v>
      </c>
      <c r="B1541" t="s">
        <v>81</v>
      </c>
      <c r="C1541" t="s">
        <v>1742</v>
      </c>
      <c r="D1541" s="53" t="s">
        <v>1100</v>
      </c>
      <c r="E1541" t="s">
        <v>9</v>
      </c>
      <c r="F1541" t="s">
        <v>10</v>
      </c>
      <c r="G1541" t="s">
        <v>11</v>
      </c>
      <c r="H1541" t="s">
        <v>97</v>
      </c>
      <c r="I1541">
        <v>6</v>
      </c>
      <c r="J1541" t="s">
        <v>1101</v>
      </c>
      <c r="K1541" t="s">
        <v>2548</v>
      </c>
      <c r="L1541" t="str">
        <f t="shared" si="66"/>
        <v>337-21FLTLHRG3TLHR0007</v>
      </c>
      <c r="M1541" t="s">
        <v>1221</v>
      </c>
      <c r="N1541">
        <v>30.691649999999999</v>
      </c>
      <c r="O1541">
        <v>-85.58417</v>
      </c>
      <c r="P1541">
        <v>0</v>
      </c>
      <c r="Q1541" t="s">
        <v>2613</v>
      </c>
      <c r="R1541" t="s">
        <v>2689</v>
      </c>
    </row>
    <row r="1542" spans="1:18" x14ac:dyDescent="0.25">
      <c r="A1542" t="s">
        <v>1035</v>
      </c>
      <c r="B1542" t="s">
        <v>81</v>
      </c>
      <c r="C1542" t="s">
        <v>1742</v>
      </c>
      <c r="D1542" s="53" t="s">
        <v>1100</v>
      </c>
      <c r="E1542" t="s">
        <v>9</v>
      </c>
      <c r="F1542" t="s">
        <v>10</v>
      </c>
      <c r="G1542" t="s">
        <v>11</v>
      </c>
      <c r="H1542" t="s">
        <v>85</v>
      </c>
      <c r="I1542">
        <v>6</v>
      </c>
      <c r="J1542" t="s">
        <v>1101</v>
      </c>
      <c r="K1542" t="s">
        <v>2548</v>
      </c>
      <c r="L1542" t="str">
        <f t="shared" si="66"/>
        <v>337-21FLTLHRG3TLHR0007</v>
      </c>
      <c r="M1542" t="s">
        <v>1221</v>
      </c>
      <c r="N1542">
        <v>30.691649999999999</v>
      </c>
      <c r="O1542">
        <v>-85.58417</v>
      </c>
      <c r="P1542">
        <v>0</v>
      </c>
      <c r="Q1542" t="s">
        <v>2613</v>
      </c>
      <c r="R1542" t="s">
        <v>2689</v>
      </c>
    </row>
    <row r="1543" spans="1:18" x14ac:dyDescent="0.25">
      <c r="A1543" t="s">
        <v>4</v>
      </c>
      <c r="B1543" t="s">
        <v>81</v>
      </c>
      <c r="C1543" t="s">
        <v>1180</v>
      </c>
      <c r="D1543" s="53" t="s">
        <v>1203</v>
      </c>
      <c r="E1543" t="s">
        <v>9</v>
      </c>
      <c r="F1543" t="s">
        <v>107</v>
      </c>
      <c r="G1543" t="s">
        <v>9</v>
      </c>
      <c r="H1543" t="s">
        <v>1180</v>
      </c>
      <c r="I1543">
        <v>6</v>
      </c>
      <c r="J1543" t="s">
        <v>1765</v>
      </c>
      <c r="K1543" t="s">
        <v>1765</v>
      </c>
      <c r="L1543" t="str">
        <f t="shared" si="66"/>
        <v>Lake-NWROCLVI</v>
      </c>
      <c r="M1543" t="s">
        <v>9</v>
      </c>
      <c r="N1543" t="s">
        <v>9</v>
      </c>
      <c r="O1543" t="s">
        <v>9</v>
      </c>
      <c r="P1543">
        <v>0</v>
      </c>
      <c r="Q1543" t="s">
        <v>2614</v>
      </c>
      <c r="R1543" t="s">
        <v>9</v>
      </c>
    </row>
    <row r="1544" spans="1:18" x14ac:dyDescent="0.25">
      <c r="A1544" t="s">
        <v>1035</v>
      </c>
      <c r="B1544" t="s">
        <v>81</v>
      </c>
      <c r="C1544" t="s">
        <v>1180</v>
      </c>
      <c r="D1544" s="53" t="s">
        <v>1203</v>
      </c>
      <c r="E1544" t="s">
        <v>9</v>
      </c>
      <c r="F1544" t="s">
        <v>107</v>
      </c>
      <c r="G1544" t="s">
        <v>9</v>
      </c>
      <c r="H1544" t="s">
        <v>1180</v>
      </c>
      <c r="I1544">
        <v>13</v>
      </c>
      <c r="J1544" t="s">
        <v>1766</v>
      </c>
      <c r="K1544" t="s">
        <v>1766</v>
      </c>
      <c r="L1544" t="str">
        <f t="shared" si="66"/>
        <v>Lake-TLHROCLVI</v>
      </c>
      <c r="M1544" t="s">
        <v>9</v>
      </c>
      <c r="N1544" t="s">
        <v>9</v>
      </c>
      <c r="O1544" t="s">
        <v>9</v>
      </c>
      <c r="P1544">
        <v>0</v>
      </c>
      <c r="Q1544" t="s">
        <v>2614</v>
      </c>
      <c r="R1544" t="s">
        <v>9</v>
      </c>
    </row>
    <row r="1545" spans="1:18" x14ac:dyDescent="0.25">
      <c r="A1545" t="s">
        <v>233</v>
      </c>
      <c r="B1545" t="s">
        <v>81</v>
      </c>
      <c r="C1545" t="s">
        <v>1180</v>
      </c>
      <c r="D1545" s="53" t="s">
        <v>1203</v>
      </c>
      <c r="E1545" t="s">
        <v>9</v>
      </c>
      <c r="F1545" t="s">
        <v>107</v>
      </c>
      <c r="G1545" t="s">
        <v>9</v>
      </c>
      <c r="H1545" t="s">
        <v>1180</v>
      </c>
      <c r="I1545">
        <v>6</v>
      </c>
      <c r="J1545" t="s">
        <v>1767</v>
      </c>
      <c r="K1545" t="s">
        <v>1767</v>
      </c>
      <c r="L1545" t="str">
        <f t="shared" ref="L1545:L1614" si="67">_xlfn.CONCAT(D1545:E1545,J1545)</f>
        <v>Lake-NEROCLVI</v>
      </c>
      <c r="M1545" t="s">
        <v>9</v>
      </c>
      <c r="N1545" t="s">
        <v>9</v>
      </c>
      <c r="O1545" t="s">
        <v>9</v>
      </c>
      <c r="P1545">
        <v>0</v>
      </c>
      <c r="Q1545" t="s">
        <v>2614</v>
      </c>
      <c r="R1545" t="s">
        <v>9</v>
      </c>
    </row>
    <row r="1546" spans="1:18" x14ac:dyDescent="0.25">
      <c r="A1546" t="s">
        <v>872</v>
      </c>
      <c r="B1546" t="s">
        <v>81</v>
      </c>
      <c r="C1546" t="s">
        <v>1180</v>
      </c>
      <c r="D1546" s="53" t="s">
        <v>1203</v>
      </c>
      <c r="E1546" t="s">
        <v>9</v>
      </c>
      <c r="F1546" t="s">
        <v>107</v>
      </c>
      <c r="G1546" t="s">
        <v>9</v>
      </c>
      <c r="H1546" t="s">
        <v>1180</v>
      </c>
      <c r="I1546">
        <v>5</v>
      </c>
      <c r="J1546" t="s">
        <v>1768</v>
      </c>
      <c r="K1546" t="s">
        <v>1768</v>
      </c>
      <c r="L1546" t="str">
        <f t="shared" si="67"/>
        <v>Lake-SWROCLVI</v>
      </c>
      <c r="M1546" t="s">
        <v>9</v>
      </c>
      <c r="N1546" t="s">
        <v>9</v>
      </c>
      <c r="O1546" t="s">
        <v>9</v>
      </c>
      <c r="P1546">
        <v>0</v>
      </c>
      <c r="Q1546" t="s">
        <v>2614</v>
      </c>
      <c r="R1546" t="s">
        <v>9</v>
      </c>
    </row>
    <row r="1547" spans="1:18" x14ac:dyDescent="0.25">
      <c r="A1547" t="s">
        <v>80</v>
      </c>
      <c r="B1547" t="s">
        <v>81</v>
      </c>
      <c r="C1547" t="s">
        <v>1180</v>
      </c>
      <c r="D1547" s="53" t="s">
        <v>1203</v>
      </c>
      <c r="E1547" t="s">
        <v>9</v>
      </c>
      <c r="F1547" t="s">
        <v>107</v>
      </c>
      <c r="G1547" t="s">
        <v>9</v>
      </c>
      <c r="H1547" t="s">
        <v>1180</v>
      </c>
      <c r="I1547">
        <v>30</v>
      </c>
      <c r="J1547" t="s">
        <v>1769</v>
      </c>
      <c r="K1547" t="s">
        <v>1769</v>
      </c>
      <c r="L1547" t="str">
        <f t="shared" si="67"/>
        <v>Lake-CEROCLVI</v>
      </c>
      <c r="M1547" t="s">
        <v>9</v>
      </c>
      <c r="N1547" t="s">
        <v>9</v>
      </c>
      <c r="O1547" t="s">
        <v>9</v>
      </c>
      <c r="P1547">
        <v>0</v>
      </c>
      <c r="Q1547" t="s">
        <v>2614</v>
      </c>
      <c r="R1547" t="s">
        <v>9</v>
      </c>
    </row>
    <row r="1548" spans="1:18" x14ac:dyDescent="0.25">
      <c r="A1548" t="s">
        <v>717</v>
      </c>
      <c r="B1548" t="s">
        <v>81</v>
      </c>
      <c r="C1548" t="s">
        <v>1180</v>
      </c>
      <c r="D1548" s="53" t="s">
        <v>1203</v>
      </c>
      <c r="E1548" t="s">
        <v>9</v>
      </c>
      <c r="F1548" t="s">
        <v>107</v>
      </c>
      <c r="G1548" t="s">
        <v>9</v>
      </c>
      <c r="H1548" t="s">
        <v>1180</v>
      </c>
      <c r="I1548">
        <v>3</v>
      </c>
      <c r="J1548" t="s">
        <v>1770</v>
      </c>
      <c r="K1548" t="s">
        <v>1770</v>
      </c>
      <c r="L1548" t="str">
        <f t="shared" si="67"/>
        <v>Lake-SROCLVI</v>
      </c>
      <c r="M1548" t="s">
        <v>9</v>
      </c>
      <c r="N1548" t="s">
        <v>9</v>
      </c>
      <c r="O1548" t="s">
        <v>9</v>
      </c>
      <c r="P1548">
        <v>0</v>
      </c>
      <c r="Q1548" t="s">
        <v>2614</v>
      </c>
      <c r="R1548" t="s">
        <v>9</v>
      </c>
    </row>
    <row r="1549" spans="1:18" x14ac:dyDescent="0.25">
      <c r="A1549" t="s">
        <v>558</v>
      </c>
      <c r="B1549" t="s">
        <v>81</v>
      </c>
      <c r="C1549" t="s">
        <v>1180</v>
      </c>
      <c r="D1549" s="53" t="s">
        <v>1203</v>
      </c>
      <c r="E1549" t="s">
        <v>9</v>
      </c>
      <c r="F1549" t="s">
        <v>107</v>
      </c>
      <c r="G1549" t="s">
        <v>9</v>
      </c>
      <c r="H1549" t="s">
        <v>1180</v>
      </c>
      <c r="I1549">
        <v>11</v>
      </c>
      <c r="J1549" t="s">
        <v>1771</v>
      </c>
      <c r="K1549" t="s">
        <v>1771</v>
      </c>
      <c r="L1549" t="str">
        <f t="shared" si="67"/>
        <v>Lake-SEROCLVI</v>
      </c>
      <c r="M1549" t="s">
        <v>9</v>
      </c>
      <c r="N1549" t="s">
        <v>9</v>
      </c>
      <c r="O1549" t="s">
        <v>9</v>
      </c>
      <c r="P1549">
        <v>0</v>
      </c>
      <c r="Q1549" t="s">
        <v>2614</v>
      </c>
      <c r="R1549" t="s">
        <v>9</v>
      </c>
    </row>
    <row r="1550" spans="1:18" x14ac:dyDescent="0.25">
      <c r="A1550" t="s">
        <v>4</v>
      </c>
      <c r="B1550" t="s">
        <v>81</v>
      </c>
      <c r="C1550" t="s">
        <v>1186</v>
      </c>
      <c r="D1550" s="53" t="s">
        <v>1772</v>
      </c>
      <c r="E1550" t="s">
        <v>9</v>
      </c>
      <c r="F1550" t="s">
        <v>10</v>
      </c>
      <c r="G1550" t="s">
        <v>9</v>
      </c>
      <c r="H1550" t="s">
        <v>1186</v>
      </c>
      <c r="I1550">
        <v>24</v>
      </c>
      <c r="J1550" t="s">
        <v>2549</v>
      </c>
      <c r="K1550" t="s">
        <v>2549</v>
      </c>
      <c r="L1550" t="str">
        <f t="shared" si="67"/>
        <v>Stream-NWROCBIO</v>
      </c>
      <c r="M1550" t="s">
        <v>9</v>
      </c>
      <c r="N1550" t="s">
        <v>9</v>
      </c>
      <c r="O1550" t="s">
        <v>9</v>
      </c>
      <c r="P1550">
        <v>0</v>
      </c>
      <c r="Q1550" t="s">
        <v>2614</v>
      </c>
      <c r="R1550" t="s">
        <v>9</v>
      </c>
    </row>
    <row r="1551" spans="1:18" x14ac:dyDescent="0.25">
      <c r="A1551" t="s">
        <v>1035</v>
      </c>
      <c r="B1551" t="s">
        <v>81</v>
      </c>
      <c r="C1551" t="s">
        <v>1186</v>
      </c>
      <c r="D1551" s="53" t="s">
        <v>1772</v>
      </c>
      <c r="E1551" t="s">
        <v>9</v>
      </c>
      <c r="F1551" t="s">
        <v>10</v>
      </c>
      <c r="G1551" t="s">
        <v>9</v>
      </c>
      <c r="H1551" t="s">
        <v>1186</v>
      </c>
      <c r="I1551">
        <v>10</v>
      </c>
      <c r="J1551" t="s">
        <v>2550</v>
      </c>
      <c r="K1551" t="s">
        <v>2550</v>
      </c>
      <c r="L1551" t="str">
        <f t="shared" si="67"/>
        <v>Stream-TLHROCBIO</v>
      </c>
      <c r="M1551" t="s">
        <v>9</v>
      </c>
      <c r="N1551" t="s">
        <v>9</v>
      </c>
      <c r="O1551" t="s">
        <v>9</v>
      </c>
      <c r="P1551">
        <v>0</v>
      </c>
      <c r="Q1551" t="s">
        <v>2614</v>
      </c>
      <c r="R1551" t="s">
        <v>9</v>
      </c>
    </row>
    <row r="1552" spans="1:18" x14ac:dyDescent="0.25">
      <c r="A1552" t="s">
        <v>233</v>
      </c>
      <c r="B1552" t="s">
        <v>81</v>
      </c>
      <c r="C1552" t="s">
        <v>1186</v>
      </c>
      <c r="D1552" s="53" t="s">
        <v>1772</v>
      </c>
      <c r="E1552" t="s">
        <v>9</v>
      </c>
      <c r="F1552" t="s">
        <v>10</v>
      </c>
      <c r="G1552" t="s">
        <v>9</v>
      </c>
      <c r="H1552" t="s">
        <v>1186</v>
      </c>
      <c r="I1552">
        <v>22</v>
      </c>
      <c r="J1552" t="s">
        <v>2551</v>
      </c>
      <c r="K1552" t="s">
        <v>2551</v>
      </c>
      <c r="L1552" t="str">
        <f t="shared" si="67"/>
        <v>Stream-NEROCBIO</v>
      </c>
      <c r="M1552" t="s">
        <v>9</v>
      </c>
      <c r="N1552" t="s">
        <v>9</v>
      </c>
      <c r="O1552" t="s">
        <v>9</v>
      </c>
      <c r="P1552">
        <v>0</v>
      </c>
      <c r="Q1552" t="s">
        <v>2614</v>
      </c>
      <c r="R1552" t="s">
        <v>9</v>
      </c>
    </row>
    <row r="1553" spans="1:18" x14ac:dyDescent="0.25">
      <c r="A1553" t="s">
        <v>872</v>
      </c>
      <c r="B1553" t="s">
        <v>81</v>
      </c>
      <c r="C1553" t="s">
        <v>1186</v>
      </c>
      <c r="D1553" s="53" t="s">
        <v>1772</v>
      </c>
      <c r="E1553" t="s">
        <v>9</v>
      </c>
      <c r="F1553" t="s">
        <v>10</v>
      </c>
      <c r="G1553" t="s">
        <v>9</v>
      </c>
      <c r="H1553" t="s">
        <v>1186</v>
      </c>
      <c r="I1553">
        <v>19</v>
      </c>
      <c r="J1553" t="s">
        <v>2552</v>
      </c>
      <c r="K1553" t="s">
        <v>2552</v>
      </c>
      <c r="L1553" t="str">
        <f t="shared" si="67"/>
        <v>Stream-SWROCBIO</v>
      </c>
      <c r="M1553" t="s">
        <v>9</v>
      </c>
      <c r="N1553" t="s">
        <v>9</v>
      </c>
      <c r="O1553" t="s">
        <v>9</v>
      </c>
      <c r="P1553">
        <v>0</v>
      </c>
      <c r="Q1553" t="s">
        <v>2614</v>
      </c>
      <c r="R1553" t="s">
        <v>9</v>
      </c>
    </row>
    <row r="1554" spans="1:18" x14ac:dyDescent="0.25">
      <c r="A1554" t="s">
        <v>80</v>
      </c>
      <c r="B1554" t="s">
        <v>81</v>
      </c>
      <c r="C1554" t="s">
        <v>1186</v>
      </c>
      <c r="D1554" s="53" t="s">
        <v>1772</v>
      </c>
      <c r="E1554" t="s">
        <v>9</v>
      </c>
      <c r="F1554" t="s">
        <v>10</v>
      </c>
      <c r="G1554" t="s">
        <v>9</v>
      </c>
      <c r="H1554" t="s">
        <v>1186</v>
      </c>
      <c r="I1554">
        <v>19</v>
      </c>
      <c r="J1554" t="s">
        <v>2553</v>
      </c>
      <c r="K1554" t="s">
        <v>2553</v>
      </c>
      <c r="L1554" t="str">
        <f t="shared" si="67"/>
        <v>Stream-CEROCBIO</v>
      </c>
      <c r="M1554" t="s">
        <v>9</v>
      </c>
      <c r="N1554" t="s">
        <v>9</v>
      </c>
      <c r="O1554" t="s">
        <v>9</v>
      </c>
      <c r="P1554">
        <v>0</v>
      </c>
      <c r="Q1554" t="s">
        <v>2614</v>
      </c>
      <c r="R1554" t="s">
        <v>9</v>
      </c>
    </row>
    <row r="1555" spans="1:18" x14ac:dyDescent="0.25">
      <c r="A1555" t="s">
        <v>717</v>
      </c>
      <c r="B1555" t="s">
        <v>81</v>
      </c>
      <c r="C1555" t="s">
        <v>1186</v>
      </c>
      <c r="D1555" s="53" t="s">
        <v>1772</v>
      </c>
      <c r="E1555" t="s">
        <v>9</v>
      </c>
      <c r="F1555" t="s">
        <v>10</v>
      </c>
      <c r="G1555" t="s">
        <v>9</v>
      </c>
      <c r="H1555" t="s">
        <v>1186</v>
      </c>
      <c r="I1555">
        <v>22</v>
      </c>
      <c r="J1555" t="s">
        <v>2554</v>
      </c>
      <c r="K1555" t="s">
        <v>2554</v>
      </c>
      <c r="L1555" t="str">
        <f t="shared" si="67"/>
        <v>Stream-SROCBIO</v>
      </c>
      <c r="M1555" t="s">
        <v>9</v>
      </c>
      <c r="N1555" t="s">
        <v>9</v>
      </c>
      <c r="O1555" t="s">
        <v>9</v>
      </c>
      <c r="P1555">
        <v>0</v>
      </c>
      <c r="Q1555" t="s">
        <v>2614</v>
      </c>
      <c r="R1555" t="s">
        <v>9</v>
      </c>
    </row>
    <row r="1556" spans="1:18" x14ac:dyDescent="0.25">
      <c r="A1556" t="s">
        <v>558</v>
      </c>
      <c r="B1556" t="s">
        <v>81</v>
      </c>
      <c r="C1556" t="s">
        <v>1186</v>
      </c>
      <c r="D1556" s="53" t="s">
        <v>1772</v>
      </c>
      <c r="E1556" t="s">
        <v>9</v>
      </c>
      <c r="F1556" t="s">
        <v>10</v>
      </c>
      <c r="G1556" t="s">
        <v>9</v>
      </c>
      <c r="H1556" t="s">
        <v>1186</v>
      </c>
      <c r="I1556">
        <v>17</v>
      </c>
      <c r="J1556" t="s">
        <v>2555</v>
      </c>
      <c r="K1556" t="s">
        <v>2555</v>
      </c>
      <c r="L1556" t="str">
        <f t="shared" si="67"/>
        <v>Stream-SEROCBIO</v>
      </c>
      <c r="M1556" t="s">
        <v>9</v>
      </c>
      <c r="N1556" t="s">
        <v>9</v>
      </c>
      <c r="O1556" t="s">
        <v>9</v>
      </c>
      <c r="P1556">
        <v>0</v>
      </c>
      <c r="Q1556" t="s">
        <v>2614</v>
      </c>
      <c r="R1556" t="s">
        <v>9</v>
      </c>
    </row>
    <row r="1557" spans="1:18" x14ac:dyDescent="0.25">
      <c r="A1557" t="s">
        <v>4</v>
      </c>
      <c r="B1557" t="s">
        <v>81</v>
      </c>
      <c r="C1557" t="s">
        <v>1185</v>
      </c>
      <c r="D1557" s="53" t="s">
        <v>1772</v>
      </c>
      <c r="E1557" t="s">
        <v>9</v>
      </c>
      <c r="F1557" t="s">
        <v>10</v>
      </c>
      <c r="G1557" t="s">
        <v>9</v>
      </c>
      <c r="H1557" t="s">
        <v>1185</v>
      </c>
      <c r="I1557">
        <v>24</v>
      </c>
      <c r="J1557" t="s">
        <v>2549</v>
      </c>
      <c r="K1557" t="s">
        <v>2549</v>
      </c>
      <c r="L1557" t="str">
        <f t="shared" si="67"/>
        <v>Stream-NWROCBIO</v>
      </c>
      <c r="M1557" t="s">
        <v>9</v>
      </c>
      <c r="N1557" t="s">
        <v>9</v>
      </c>
      <c r="O1557" t="s">
        <v>9</v>
      </c>
      <c r="P1557">
        <v>0</v>
      </c>
      <c r="Q1557" t="s">
        <v>2614</v>
      </c>
      <c r="R1557" t="s">
        <v>9</v>
      </c>
    </row>
    <row r="1558" spans="1:18" x14ac:dyDescent="0.25">
      <c r="A1558" t="s">
        <v>1035</v>
      </c>
      <c r="B1558" t="s">
        <v>81</v>
      </c>
      <c r="C1558" t="s">
        <v>1185</v>
      </c>
      <c r="D1558" s="53" t="s">
        <v>1772</v>
      </c>
      <c r="E1558" t="s">
        <v>9</v>
      </c>
      <c r="F1558" t="s">
        <v>10</v>
      </c>
      <c r="G1558" t="s">
        <v>9</v>
      </c>
      <c r="H1558" t="s">
        <v>1185</v>
      </c>
      <c r="I1558">
        <v>10</v>
      </c>
      <c r="J1558" t="s">
        <v>2550</v>
      </c>
      <c r="K1558" t="s">
        <v>2550</v>
      </c>
      <c r="L1558" t="str">
        <f t="shared" si="67"/>
        <v>Stream-TLHROCBIO</v>
      </c>
      <c r="M1558" t="s">
        <v>9</v>
      </c>
      <c r="N1558" t="s">
        <v>9</v>
      </c>
      <c r="O1558" t="s">
        <v>9</v>
      </c>
      <c r="P1558">
        <v>0</v>
      </c>
      <c r="Q1558" t="s">
        <v>2614</v>
      </c>
      <c r="R1558" t="s">
        <v>9</v>
      </c>
    </row>
    <row r="1559" spans="1:18" x14ac:dyDescent="0.25">
      <c r="A1559" t="s">
        <v>233</v>
      </c>
      <c r="B1559" t="s">
        <v>81</v>
      </c>
      <c r="C1559" t="s">
        <v>1185</v>
      </c>
      <c r="D1559" s="53" t="s">
        <v>1772</v>
      </c>
      <c r="E1559" t="s">
        <v>9</v>
      </c>
      <c r="F1559" t="s">
        <v>10</v>
      </c>
      <c r="G1559" t="s">
        <v>9</v>
      </c>
      <c r="H1559" t="s">
        <v>1185</v>
      </c>
      <c r="I1559">
        <v>22</v>
      </c>
      <c r="J1559" t="s">
        <v>2551</v>
      </c>
      <c r="K1559" t="s">
        <v>2551</v>
      </c>
      <c r="L1559" t="str">
        <f t="shared" si="67"/>
        <v>Stream-NEROCBIO</v>
      </c>
      <c r="M1559" t="s">
        <v>9</v>
      </c>
      <c r="N1559" t="s">
        <v>9</v>
      </c>
      <c r="O1559" t="s">
        <v>9</v>
      </c>
      <c r="P1559">
        <v>0</v>
      </c>
      <c r="Q1559" t="s">
        <v>2614</v>
      </c>
      <c r="R1559" t="s">
        <v>9</v>
      </c>
    </row>
    <row r="1560" spans="1:18" x14ac:dyDescent="0.25">
      <c r="A1560" t="s">
        <v>872</v>
      </c>
      <c r="B1560" t="s">
        <v>81</v>
      </c>
      <c r="C1560" t="s">
        <v>1185</v>
      </c>
      <c r="D1560" s="53" t="s">
        <v>1772</v>
      </c>
      <c r="E1560" t="s">
        <v>9</v>
      </c>
      <c r="F1560" t="s">
        <v>10</v>
      </c>
      <c r="G1560" t="s">
        <v>9</v>
      </c>
      <c r="H1560" t="s">
        <v>1185</v>
      </c>
      <c r="I1560">
        <v>19</v>
      </c>
      <c r="J1560" t="s">
        <v>2552</v>
      </c>
      <c r="K1560" t="s">
        <v>2552</v>
      </c>
      <c r="L1560" t="str">
        <f t="shared" si="67"/>
        <v>Stream-SWROCBIO</v>
      </c>
      <c r="M1560" t="s">
        <v>9</v>
      </c>
      <c r="N1560" t="s">
        <v>9</v>
      </c>
      <c r="O1560" t="s">
        <v>9</v>
      </c>
      <c r="P1560">
        <v>0</v>
      </c>
      <c r="Q1560" t="s">
        <v>2614</v>
      </c>
      <c r="R1560" t="s">
        <v>9</v>
      </c>
    </row>
    <row r="1561" spans="1:18" x14ac:dyDescent="0.25">
      <c r="A1561" t="s">
        <v>80</v>
      </c>
      <c r="B1561" t="s">
        <v>81</v>
      </c>
      <c r="C1561" t="s">
        <v>1185</v>
      </c>
      <c r="D1561" s="53" t="s">
        <v>1772</v>
      </c>
      <c r="E1561" t="s">
        <v>9</v>
      </c>
      <c r="F1561" t="s">
        <v>10</v>
      </c>
      <c r="G1561" t="s">
        <v>9</v>
      </c>
      <c r="H1561" t="s">
        <v>1185</v>
      </c>
      <c r="I1561">
        <v>19</v>
      </c>
      <c r="J1561" t="s">
        <v>2553</v>
      </c>
      <c r="K1561" t="s">
        <v>2553</v>
      </c>
      <c r="L1561" t="str">
        <f t="shared" si="67"/>
        <v>Stream-CEROCBIO</v>
      </c>
      <c r="M1561" t="s">
        <v>9</v>
      </c>
      <c r="N1561" t="s">
        <v>9</v>
      </c>
      <c r="O1561" t="s">
        <v>9</v>
      </c>
      <c r="P1561">
        <v>0</v>
      </c>
      <c r="Q1561" t="s">
        <v>2614</v>
      </c>
      <c r="R1561" t="s">
        <v>9</v>
      </c>
    </row>
    <row r="1562" spans="1:18" x14ac:dyDescent="0.25">
      <c r="A1562" t="s">
        <v>717</v>
      </c>
      <c r="B1562" t="s">
        <v>81</v>
      </c>
      <c r="C1562" t="s">
        <v>1185</v>
      </c>
      <c r="D1562" s="53" t="s">
        <v>1772</v>
      </c>
      <c r="E1562" t="s">
        <v>9</v>
      </c>
      <c r="F1562" t="s">
        <v>10</v>
      </c>
      <c r="G1562" t="s">
        <v>9</v>
      </c>
      <c r="H1562" t="s">
        <v>1185</v>
      </c>
      <c r="I1562">
        <v>22</v>
      </c>
      <c r="J1562" t="s">
        <v>2554</v>
      </c>
      <c r="K1562" t="s">
        <v>2554</v>
      </c>
      <c r="L1562" t="str">
        <f t="shared" si="67"/>
        <v>Stream-SROCBIO</v>
      </c>
      <c r="M1562" t="s">
        <v>9</v>
      </c>
      <c r="N1562" t="s">
        <v>9</v>
      </c>
      <c r="O1562" t="s">
        <v>9</v>
      </c>
      <c r="P1562">
        <v>0</v>
      </c>
      <c r="Q1562" t="s">
        <v>2614</v>
      </c>
      <c r="R1562" t="s">
        <v>9</v>
      </c>
    </row>
    <row r="1563" spans="1:18" x14ac:dyDescent="0.25">
      <c r="A1563" t="s">
        <v>558</v>
      </c>
      <c r="B1563" t="s">
        <v>81</v>
      </c>
      <c r="C1563" t="s">
        <v>1185</v>
      </c>
      <c r="D1563" s="53" t="s">
        <v>1772</v>
      </c>
      <c r="E1563" t="s">
        <v>9</v>
      </c>
      <c r="F1563" t="s">
        <v>10</v>
      </c>
      <c r="G1563" t="s">
        <v>9</v>
      </c>
      <c r="H1563" t="s">
        <v>1185</v>
      </c>
      <c r="I1563">
        <v>17</v>
      </c>
      <c r="J1563" t="s">
        <v>2555</v>
      </c>
      <c r="K1563" t="s">
        <v>2555</v>
      </c>
      <c r="L1563" t="str">
        <f t="shared" si="67"/>
        <v>Stream-SEROCBIO</v>
      </c>
      <c r="M1563" t="s">
        <v>9</v>
      </c>
      <c r="N1563" t="s">
        <v>9</v>
      </c>
      <c r="O1563" t="s">
        <v>9</v>
      </c>
      <c r="P1563">
        <v>0</v>
      </c>
      <c r="Q1563" t="s">
        <v>2614</v>
      </c>
      <c r="R1563" t="s">
        <v>9</v>
      </c>
    </row>
    <row r="1564" spans="1:18" x14ac:dyDescent="0.25">
      <c r="A1564" t="s">
        <v>4</v>
      </c>
      <c r="B1564" t="s">
        <v>81</v>
      </c>
      <c r="C1564" t="s">
        <v>1183</v>
      </c>
      <c r="D1564" s="53" t="s">
        <v>1772</v>
      </c>
      <c r="E1564" t="s">
        <v>9</v>
      </c>
      <c r="F1564" t="s">
        <v>10</v>
      </c>
      <c r="G1564" t="s">
        <v>9</v>
      </c>
      <c r="H1564" t="s">
        <v>1183</v>
      </c>
      <c r="I1564">
        <v>24</v>
      </c>
      <c r="J1564" t="s">
        <v>2549</v>
      </c>
      <c r="K1564" t="s">
        <v>2549</v>
      </c>
      <c r="L1564" t="str">
        <f t="shared" si="67"/>
        <v>Stream-NWROCBIO</v>
      </c>
      <c r="M1564" t="s">
        <v>9</v>
      </c>
      <c r="N1564" t="s">
        <v>9</v>
      </c>
      <c r="O1564" t="s">
        <v>9</v>
      </c>
      <c r="P1564">
        <v>0</v>
      </c>
      <c r="Q1564" t="s">
        <v>2614</v>
      </c>
      <c r="R1564" t="s">
        <v>9</v>
      </c>
    </row>
    <row r="1565" spans="1:18" x14ac:dyDescent="0.25">
      <c r="A1565" t="s">
        <v>1035</v>
      </c>
      <c r="B1565" t="s">
        <v>81</v>
      </c>
      <c r="C1565" t="s">
        <v>1183</v>
      </c>
      <c r="D1565" s="53" t="s">
        <v>1772</v>
      </c>
      <c r="E1565" t="s">
        <v>9</v>
      </c>
      <c r="F1565" t="s">
        <v>10</v>
      </c>
      <c r="G1565" t="s">
        <v>9</v>
      </c>
      <c r="H1565" t="s">
        <v>1183</v>
      </c>
      <c r="I1565">
        <v>10</v>
      </c>
      <c r="J1565" t="s">
        <v>2550</v>
      </c>
      <c r="K1565" t="s">
        <v>2550</v>
      </c>
      <c r="L1565" t="str">
        <f t="shared" si="67"/>
        <v>Stream-TLHROCBIO</v>
      </c>
      <c r="M1565" t="s">
        <v>9</v>
      </c>
      <c r="N1565" t="s">
        <v>9</v>
      </c>
      <c r="O1565" t="s">
        <v>9</v>
      </c>
      <c r="P1565">
        <v>0</v>
      </c>
      <c r="Q1565" t="s">
        <v>2614</v>
      </c>
      <c r="R1565" t="s">
        <v>9</v>
      </c>
    </row>
    <row r="1566" spans="1:18" x14ac:dyDescent="0.25">
      <c r="A1566" t="s">
        <v>233</v>
      </c>
      <c r="B1566" t="s">
        <v>81</v>
      </c>
      <c r="C1566" t="s">
        <v>1183</v>
      </c>
      <c r="D1566" s="53" t="s">
        <v>1772</v>
      </c>
      <c r="E1566" t="s">
        <v>9</v>
      </c>
      <c r="F1566" t="s">
        <v>10</v>
      </c>
      <c r="G1566" t="s">
        <v>9</v>
      </c>
      <c r="H1566" t="s">
        <v>1183</v>
      </c>
      <c r="I1566">
        <v>22</v>
      </c>
      <c r="J1566" t="s">
        <v>2551</v>
      </c>
      <c r="K1566" t="s">
        <v>2551</v>
      </c>
      <c r="L1566" t="str">
        <f t="shared" si="67"/>
        <v>Stream-NEROCBIO</v>
      </c>
      <c r="M1566" t="s">
        <v>9</v>
      </c>
      <c r="N1566" t="s">
        <v>9</v>
      </c>
      <c r="O1566" t="s">
        <v>9</v>
      </c>
      <c r="P1566">
        <v>0</v>
      </c>
      <c r="Q1566" t="s">
        <v>2614</v>
      </c>
      <c r="R1566" t="s">
        <v>9</v>
      </c>
    </row>
    <row r="1567" spans="1:18" x14ac:dyDescent="0.25">
      <c r="A1567" t="s">
        <v>872</v>
      </c>
      <c r="B1567" t="s">
        <v>81</v>
      </c>
      <c r="C1567" t="s">
        <v>1183</v>
      </c>
      <c r="D1567" s="53" t="s">
        <v>1772</v>
      </c>
      <c r="E1567" t="s">
        <v>9</v>
      </c>
      <c r="F1567" t="s">
        <v>10</v>
      </c>
      <c r="G1567" t="s">
        <v>9</v>
      </c>
      <c r="H1567" t="s">
        <v>1183</v>
      </c>
      <c r="I1567">
        <v>19</v>
      </c>
      <c r="J1567" t="s">
        <v>2552</v>
      </c>
      <c r="K1567" t="s">
        <v>2552</v>
      </c>
      <c r="L1567" t="str">
        <f t="shared" si="67"/>
        <v>Stream-SWROCBIO</v>
      </c>
      <c r="M1567" t="s">
        <v>9</v>
      </c>
      <c r="N1567" t="s">
        <v>9</v>
      </c>
      <c r="O1567" t="s">
        <v>9</v>
      </c>
      <c r="P1567">
        <v>0</v>
      </c>
      <c r="Q1567" t="s">
        <v>2614</v>
      </c>
      <c r="R1567" t="s">
        <v>9</v>
      </c>
    </row>
    <row r="1568" spans="1:18" x14ac:dyDescent="0.25">
      <c r="A1568" t="s">
        <v>80</v>
      </c>
      <c r="B1568" t="s">
        <v>81</v>
      </c>
      <c r="C1568" t="s">
        <v>1183</v>
      </c>
      <c r="D1568" s="53" t="s">
        <v>1772</v>
      </c>
      <c r="E1568" t="s">
        <v>9</v>
      </c>
      <c r="F1568" t="s">
        <v>10</v>
      </c>
      <c r="G1568" t="s">
        <v>9</v>
      </c>
      <c r="H1568" t="s">
        <v>1183</v>
      </c>
      <c r="I1568">
        <v>19</v>
      </c>
      <c r="J1568" t="s">
        <v>2553</v>
      </c>
      <c r="K1568" t="s">
        <v>2553</v>
      </c>
      <c r="L1568" t="str">
        <f t="shared" si="67"/>
        <v>Stream-CEROCBIO</v>
      </c>
      <c r="M1568" t="s">
        <v>9</v>
      </c>
      <c r="N1568" t="s">
        <v>9</v>
      </c>
      <c r="O1568" t="s">
        <v>9</v>
      </c>
      <c r="P1568">
        <v>0</v>
      </c>
      <c r="Q1568" t="s">
        <v>2614</v>
      </c>
      <c r="R1568" t="s">
        <v>9</v>
      </c>
    </row>
    <row r="1569" spans="1:18" x14ac:dyDescent="0.25">
      <c r="A1569" t="s">
        <v>717</v>
      </c>
      <c r="B1569" t="s">
        <v>81</v>
      </c>
      <c r="C1569" t="s">
        <v>1183</v>
      </c>
      <c r="D1569" s="53" t="s">
        <v>1772</v>
      </c>
      <c r="E1569" t="s">
        <v>9</v>
      </c>
      <c r="F1569" t="s">
        <v>10</v>
      </c>
      <c r="G1569" t="s">
        <v>9</v>
      </c>
      <c r="H1569" t="s">
        <v>1183</v>
      </c>
      <c r="I1569">
        <v>22</v>
      </c>
      <c r="J1569" t="s">
        <v>2554</v>
      </c>
      <c r="K1569" t="s">
        <v>2554</v>
      </c>
      <c r="L1569" t="str">
        <f t="shared" si="67"/>
        <v>Stream-SROCBIO</v>
      </c>
      <c r="M1569" t="s">
        <v>9</v>
      </c>
      <c r="N1569" t="s">
        <v>9</v>
      </c>
      <c r="O1569" t="s">
        <v>9</v>
      </c>
      <c r="P1569">
        <v>0</v>
      </c>
      <c r="Q1569" t="s">
        <v>2614</v>
      </c>
      <c r="R1569" t="s">
        <v>9</v>
      </c>
    </row>
    <row r="1570" spans="1:18" x14ac:dyDescent="0.25">
      <c r="A1570" t="s">
        <v>558</v>
      </c>
      <c r="B1570" t="s">
        <v>81</v>
      </c>
      <c r="C1570" t="s">
        <v>1183</v>
      </c>
      <c r="D1570" s="53" t="s">
        <v>1772</v>
      </c>
      <c r="E1570" t="s">
        <v>9</v>
      </c>
      <c r="F1570" t="s">
        <v>10</v>
      </c>
      <c r="G1570" t="s">
        <v>9</v>
      </c>
      <c r="H1570" t="s">
        <v>1183</v>
      </c>
      <c r="I1570">
        <v>17</v>
      </c>
      <c r="J1570" t="s">
        <v>2555</v>
      </c>
      <c r="K1570" t="s">
        <v>2555</v>
      </c>
      <c r="L1570" t="str">
        <f t="shared" si="67"/>
        <v>Stream-SEROCBIO</v>
      </c>
      <c r="M1570" t="s">
        <v>9</v>
      </c>
      <c r="N1570" t="s">
        <v>9</v>
      </c>
      <c r="O1570" t="s">
        <v>9</v>
      </c>
      <c r="P1570">
        <v>0</v>
      </c>
      <c r="Q1570" t="s">
        <v>2614</v>
      </c>
      <c r="R1570" t="s">
        <v>9</v>
      </c>
    </row>
    <row r="1571" spans="1:18" x14ac:dyDescent="0.25">
      <c r="A1571" t="s">
        <v>4</v>
      </c>
      <c r="B1571" t="s">
        <v>68</v>
      </c>
      <c r="C1571" t="s">
        <v>1405</v>
      </c>
      <c r="D1571" s="53" t="s">
        <v>63</v>
      </c>
      <c r="E1571" t="s">
        <v>9</v>
      </c>
      <c r="F1571" t="s">
        <v>6</v>
      </c>
      <c r="G1571" t="s">
        <v>7</v>
      </c>
      <c r="H1571" t="s">
        <v>74</v>
      </c>
      <c r="I1571">
        <v>6</v>
      </c>
      <c r="J1571" t="s">
        <v>2696</v>
      </c>
      <c r="K1571" t="s">
        <v>2697</v>
      </c>
      <c r="L1571" t="str">
        <f t="shared" si="67"/>
        <v>539-21FLPNS 3302C5394</v>
      </c>
      <c r="M1571" t="s">
        <v>15</v>
      </c>
      <c r="N1571">
        <v>30.547111099999999</v>
      </c>
      <c r="O1571">
        <v>-87.121527799999996</v>
      </c>
      <c r="P1571">
        <v>0</v>
      </c>
      <c r="Q1571" t="s">
        <v>2614</v>
      </c>
      <c r="R1571" t="s">
        <v>2690</v>
      </c>
    </row>
    <row r="1572" spans="1:18" x14ac:dyDescent="0.25">
      <c r="A1572" t="s">
        <v>4</v>
      </c>
      <c r="B1572" t="s">
        <v>68</v>
      </c>
      <c r="C1572" t="s">
        <v>1405</v>
      </c>
      <c r="D1572" s="53" t="s">
        <v>63</v>
      </c>
      <c r="E1572" t="s">
        <v>9</v>
      </c>
      <c r="F1572" t="s">
        <v>6</v>
      </c>
      <c r="G1572" t="s">
        <v>7</v>
      </c>
      <c r="H1572" t="s">
        <v>74</v>
      </c>
      <c r="I1572">
        <v>6</v>
      </c>
      <c r="J1572" t="s">
        <v>2698</v>
      </c>
      <c r="K1572" t="s">
        <v>2699</v>
      </c>
      <c r="L1572" t="str">
        <f t="shared" si="67"/>
        <v>539-N30.535658,W-87.118731</v>
      </c>
      <c r="M1572" t="s">
        <v>15</v>
      </c>
      <c r="N1572">
        <v>30.535658000000002</v>
      </c>
      <c r="O1572">
        <v>-87.118734000000003</v>
      </c>
      <c r="P1572">
        <v>0</v>
      </c>
      <c r="Q1572" t="s">
        <v>2614</v>
      </c>
      <c r="R1572" t="s">
        <v>2690</v>
      </c>
    </row>
    <row r="1573" spans="1:18" x14ac:dyDescent="0.25">
      <c r="A1573" t="s">
        <v>4</v>
      </c>
      <c r="B1573" t="s">
        <v>68</v>
      </c>
      <c r="C1573" t="s">
        <v>1407</v>
      </c>
      <c r="D1573" s="53" t="s">
        <v>46</v>
      </c>
      <c r="E1573" t="s">
        <v>72</v>
      </c>
      <c r="F1573" t="s">
        <v>6</v>
      </c>
      <c r="G1573" t="s">
        <v>7</v>
      </c>
      <c r="H1573" t="s">
        <v>74</v>
      </c>
      <c r="I1573">
        <v>6</v>
      </c>
      <c r="J1573" t="s">
        <v>2700</v>
      </c>
      <c r="K1573" t="s">
        <v>2701</v>
      </c>
      <c r="L1573" t="str">
        <f t="shared" si="67"/>
        <v>754ENRM521FLPNS G3NW0086</v>
      </c>
      <c r="M1573" t="s">
        <v>24</v>
      </c>
      <c r="N1573">
        <v>30.453463000999999</v>
      </c>
      <c r="O1573">
        <v>-86.576785000000001</v>
      </c>
      <c r="P1573">
        <v>0</v>
      </c>
      <c r="Q1573" t="s">
        <v>2614</v>
      </c>
      <c r="R1573" t="s">
        <v>2689</v>
      </c>
    </row>
    <row r="1574" spans="1:18" x14ac:dyDescent="0.25">
      <c r="A1574" t="s">
        <v>4</v>
      </c>
      <c r="B1574" t="s">
        <v>68</v>
      </c>
      <c r="C1574" t="s">
        <v>1408</v>
      </c>
      <c r="D1574" s="53" t="s">
        <v>8</v>
      </c>
      <c r="E1574" t="s">
        <v>69</v>
      </c>
      <c r="F1574" t="s">
        <v>6</v>
      </c>
      <c r="G1574" t="s">
        <v>7</v>
      </c>
      <c r="H1574" t="s">
        <v>74</v>
      </c>
      <c r="I1574">
        <v>6</v>
      </c>
      <c r="J1574" t="s">
        <v>2702</v>
      </c>
      <c r="K1574" t="s">
        <v>2703</v>
      </c>
      <c r="L1574" t="str">
        <f t="shared" si="67"/>
        <v>789ENRM621FLPNS G3NW0036</v>
      </c>
      <c r="M1574" t="s">
        <v>5</v>
      </c>
      <c r="N1574">
        <v>30.46631</v>
      </c>
      <c r="O1574">
        <v>-86.147304000000005</v>
      </c>
      <c r="P1574">
        <v>0</v>
      </c>
      <c r="Q1574" t="s">
        <v>2614</v>
      </c>
      <c r="R1574" t="s">
        <v>2689</v>
      </c>
    </row>
    <row r="1575" spans="1:18" x14ac:dyDescent="0.25">
      <c r="A1575" t="s">
        <v>4</v>
      </c>
      <c r="B1575" t="s">
        <v>68</v>
      </c>
      <c r="C1575" t="s">
        <v>1409</v>
      </c>
      <c r="D1575" s="53" t="s">
        <v>25</v>
      </c>
      <c r="E1575" t="s">
        <v>71</v>
      </c>
      <c r="F1575" t="s">
        <v>6</v>
      </c>
      <c r="G1575" t="s">
        <v>7</v>
      </c>
      <c r="H1575" t="s">
        <v>74</v>
      </c>
      <c r="I1575">
        <v>6</v>
      </c>
      <c r="J1575" t="s">
        <v>2704</v>
      </c>
      <c r="K1575" t="s">
        <v>2705</v>
      </c>
      <c r="L1575" t="str">
        <f t="shared" si="67"/>
        <v>843ENRM921FLPNS G3NW0088</v>
      </c>
      <c r="M1575" t="s">
        <v>24</v>
      </c>
      <c r="N1575">
        <v>30.427747561</v>
      </c>
      <c r="O1575">
        <v>-86.608333000000002</v>
      </c>
      <c r="P1575">
        <v>0</v>
      </c>
      <c r="Q1575" t="s">
        <v>2614</v>
      </c>
      <c r="R1575" t="s">
        <v>2689</v>
      </c>
    </row>
    <row r="1576" spans="1:18" x14ac:dyDescent="0.25">
      <c r="A1576" t="s">
        <v>4</v>
      </c>
      <c r="B1576" t="s">
        <v>68</v>
      </c>
      <c r="C1576" t="s">
        <v>1410</v>
      </c>
      <c r="D1576" s="53" t="s">
        <v>59</v>
      </c>
      <c r="E1576" t="s">
        <v>9</v>
      </c>
      <c r="F1576" t="s">
        <v>6</v>
      </c>
      <c r="G1576" t="s">
        <v>7</v>
      </c>
      <c r="H1576" t="s">
        <v>74</v>
      </c>
      <c r="I1576">
        <v>6</v>
      </c>
      <c r="J1576" t="s">
        <v>2706</v>
      </c>
      <c r="K1576" t="s">
        <v>2706</v>
      </c>
      <c r="L1576" t="str">
        <f t="shared" si="67"/>
        <v>973-N30.2947029653408, W-85.81214912469164</v>
      </c>
      <c r="M1576" t="s">
        <v>58</v>
      </c>
      <c r="N1576">
        <v>30.294702964999999</v>
      </c>
      <c r="O1576">
        <v>-85.812149000000005</v>
      </c>
      <c r="P1576">
        <v>0</v>
      </c>
      <c r="Q1576" t="s">
        <v>2614</v>
      </c>
      <c r="R1576" t="s">
        <v>2689</v>
      </c>
    </row>
    <row r="1577" spans="1:18" x14ac:dyDescent="0.25">
      <c r="A1577" t="s">
        <v>4</v>
      </c>
      <c r="B1577" t="s">
        <v>68</v>
      </c>
      <c r="C1577" t="s">
        <v>1411</v>
      </c>
      <c r="D1577" s="53" t="s">
        <v>23</v>
      </c>
      <c r="E1577" t="s">
        <v>70</v>
      </c>
      <c r="F1577" t="s">
        <v>6</v>
      </c>
      <c r="G1577" t="s">
        <v>7</v>
      </c>
      <c r="H1577" t="s">
        <v>74</v>
      </c>
      <c r="I1577">
        <v>6</v>
      </c>
      <c r="J1577" t="s">
        <v>2707</v>
      </c>
      <c r="K1577" t="s">
        <v>2708</v>
      </c>
      <c r="L1577" t="str">
        <f t="shared" si="67"/>
        <v>548GAENRL621FLPNS G4NW0032</v>
      </c>
      <c r="M1577" t="s">
        <v>15</v>
      </c>
      <c r="N1577">
        <v>30.597169989000001</v>
      </c>
      <c r="O1577">
        <v>-87.017709999999994</v>
      </c>
      <c r="P1577">
        <v>0</v>
      </c>
      <c r="Q1577" t="s">
        <v>2614</v>
      </c>
      <c r="R1577" t="s">
        <v>2690</v>
      </c>
    </row>
    <row r="1578" spans="1:18" x14ac:dyDescent="0.25">
      <c r="A1578" t="s">
        <v>4</v>
      </c>
      <c r="B1578" t="s">
        <v>68</v>
      </c>
      <c r="C1578" t="s">
        <v>1421</v>
      </c>
      <c r="D1578" s="53" t="s">
        <v>48</v>
      </c>
      <c r="E1578" t="s">
        <v>9</v>
      </c>
      <c r="F1578" t="s">
        <v>27</v>
      </c>
      <c r="G1578" t="s">
        <v>7</v>
      </c>
      <c r="H1578" t="s">
        <v>74</v>
      </c>
      <c r="I1578">
        <v>6</v>
      </c>
      <c r="J1578" t="s">
        <v>2709</v>
      </c>
      <c r="K1578" t="s">
        <v>2710</v>
      </c>
      <c r="L1578" t="str">
        <f t="shared" si="67"/>
        <v>740-N30.364125,W-87.346797</v>
      </c>
      <c r="M1578" t="s">
        <v>13</v>
      </c>
      <c r="N1578">
        <v>30.364125000000001</v>
      </c>
      <c r="O1578">
        <v>-87.346800000000002</v>
      </c>
      <c r="P1578">
        <v>0</v>
      </c>
      <c r="Q1578" t="s">
        <v>2614</v>
      </c>
      <c r="R1578" t="s">
        <v>2690</v>
      </c>
    </row>
    <row r="1579" spans="1:18" x14ac:dyDescent="0.25">
      <c r="A1579" t="s">
        <v>4</v>
      </c>
      <c r="B1579" t="s">
        <v>68</v>
      </c>
      <c r="C1579" t="s">
        <v>1422</v>
      </c>
      <c r="D1579" s="53" t="s">
        <v>28</v>
      </c>
      <c r="E1579" t="s">
        <v>9</v>
      </c>
      <c r="F1579" t="s">
        <v>27</v>
      </c>
      <c r="G1579" t="s">
        <v>7</v>
      </c>
      <c r="H1579" t="s">
        <v>74</v>
      </c>
      <c r="I1579">
        <v>6</v>
      </c>
      <c r="J1579" t="s">
        <v>2711</v>
      </c>
      <c r="K1579" t="s">
        <v>2196</v>
      </c>
      <c r="L1579" t="str">
        <f t="shared" si="67"/>
        <v>462B-21FLPNS G5NW0034</v>
      </c>
      <c r="M1579" t="s">
        <v>26</v>
      </c>
      <c r="N1579">
        <v>30.502254199999999</v>
      </c>
      <c r="O1579">
        <v>-87.435851</v>
      </c>
      <c r="P1579">
        <v>0</v>
      </c>
      <c r="Q1579" t="s">
        <v>2614</v>
      </c>
      <c r="R1579" t="s">
        <v>2688</v>
      </c>
    </row>
    <row r="1580" spans="1:18" x14ac:dyDescent="0.25">
      <c r="A1580" t="s">
        <v>4</v>
      </c>
      <c r="B1580" t="s">
        <v>68</v>
      </c>
      <c r="C1580" t="s">
        <v>1442</v>
      </c>
      <c r="D1580" s="53" t="s">
        <v>18</v>
      </c>
      <c r="E1580" t="s">
        <v>9</v>
      </c>
      <c r="F1580" t="s">
        <v>10</v>
      </c>
      <c r="G1580" t="s">
        <v>11</v>
      </c>
      <c r="H1580" t="s">
        <v>73</v>
      </c>
      <c r="I1580">
        <v>6</v>
      </c>
      <c r="J1580" t="s">
        <v>2712</v>
      </c>
      <c r="K1580" t="s">
        <v>2713</v>
      </c>
      <c r="L1580" t="str">
        <f t="shared" si="67"/>
        <v>5-21FLPNS G4NW0218</v>
      </c>
      <c r="M1580" t="s">
        <v>13</v>
      </c>
      <c r="N1580">
        <v>30.880009999999999</v>
      </c>
      <c r="O1580">
        <v>-87.394260000000003</v>
      </c>
      <c r="P1580">
        <v>0</v>
      </c>
      <c r="Q1580" t="s">
        <v>2614</v>
      </c>
      <c r="R1580" t="s">
        <v>2690</v>
      </c>
    </row>
    <row r="1581" spans="1:18" x14ac:dyDescent="0.25">
      <c r="A1581" t="s">
        <v>4</v>
      </c>
      <c r="B1581" t="s">
        <v>68</v>
      </c>
      <c r="C1581" t="s">
        <v>1443</v>
      </c>
      <c r="D1581" s="53" t="s">
        <v>17</v>
      </c>
      <c r="E1581" t="s">
        <v>9</v>
      </c>
      <c r="F1581" t="s">
        <v>10</v>
      </c>
      <c r="G1581" t="s">
        <v>11</v>
      </c>
      <c r="H1581" t="s">
        <v>73</v>
      </c>
      <c r="I1581">
        <v>6</v>
      </c>
      <c r="J1581" t="s">
        <v>2714</v>
      </c>
      <c r="K1581" t="s">
        <v>2715</v>
      </c>
      <c r="L1581" t="str">
        <f t="shared" si="67"/>
        <v>7-21FLPNS G4NW0201</v>
      </c>
      <c r="M1581" t="s">
        <v>13</v>
      </c>
      <c r="N1581">
        <v>30.920439378000001</v>
      </c>
      <c r="O1581">
        <v>-87.314671313000005</v>
      </c>
      <c r="P1581">
        <v>0</v>
      </c>
      <c r="Q1581" t="s">
        <v>2614</v>
      </c>
      <c r="R1581" t="s">
        <v>2690</v>
      </c>
    </row>
    <row r="1582" spans="1:18" x14ac:dyDescent="0.25">
      <c r="A1582" t="s">
        <v>4</v>
      </c>
      <c r="B1582" t="s">
        <v>68</v>
      </c>
      <c r="C1582" t="s">
        <v>1443</v>
      </c>
      <c r="D1582" s="53" t="s">
        <v>17</v>
      </c>
      <c r="E1582" t="s">
        <v>9</v>
      </c>
      <c r="F1582" t="s">
        <v>10</v>
      </c>
      <c r="G1582" t="s">
        <v>11</v>
      </c>
      <c r="H1582" t="s">
        <v>73</v>
      </c>
      <c r="I1582">
        <v>6</v>
      </c>
      <c r="J1582" t="s">
        <v>2716</v>
      </c>
      <c r="K1582" t="s">
        <v>2717</v>
      </c>
      <c r="L1582" t="str">
        <f t="shared" si="67"/>
        <v>7-21FLPNS G4NW0202</v>
      </c>
      <c r="M1582" t="s">
        <v>13</v>
      </c>
      <c r="N1582">
        <v>30.957529999999998</v>
      </c>
      <c r="O1582">
        <v>-87.348429999999993</v>
      </c>
      <c r="P1582">
        <v>0</v>
      </c>
      <c r="Q1582" t="s">
        <v>2614</v>
      </c>
      <c r="R1582" t="s">
        <v>2690</v>
      </c>
    </row>
    <row r="1583" spans="1:18" x14ac:dyDescent="0.25">
      <c r="A1583" t="s">
        <v>4</v>
      </c>
      <c r="B1583" t="s">
        <v>68</v>
      </c>
      <c r="C1583" t="s">
        <v>1444</v>
      </c>
      <c r="D1583" s="53" t="s">
        <v>16</v>
      </c>
      <c r="E1583" t="s">
        <v>9</v>
      </c>
      <c r="F1583" t="s">
        <v>10</v>
      </c>
      <c r="G1583" t="s">
        <v>11</v>
      </c>
      <c r="H1583" t="s">
        <v>73</v>
      </c>
      <c r="I1583">
        <v>6</v>
      </c>
      <c r="J1583" t="s">
        <v>2718</v>
      </c>
      <c r="K1583" t="s">
        <v>2719</v>
      </c>
      <c r="L1583" t="str">
        <f t="shared" si="67"/>
        <v>36-21FLPNS G4NW0066</v>
      </c>
      <c r="M1583" t="s">
        <v>15</v>
      </c>
      <c r="N1583">
        <v>30.975410001</v>
      </c>
      <c r="O1583">
        <v>-87.182209999999998</v>
      </c>
      <c r="P1583">
        <v>0</v>
      </c>
      <c r="Q1583" t="s">
        <v>2614</v>
      </c>
      <c r="R1583" t="s">
        <v>2690</v>
      </c>
    </row>
    <row r="1584" spans="1:18" x14ac:dyDescent="0.25">
      <c r="A1584" t="s">
        <v>4</v>
      </c>
      <c r="B1584" t="s">
        <v>68</v>
      </c>
      <c r="C1584" t="s">
        <v>1445</v>
      </c>
      <c r="D1584" s="53" t="s">
        <v>38</v>
      </c>
      <c r="E1584" t="s">
        <v>9</v>
      </c>
      <c r="F1584" t="s">
        <v>10</v>
      </c>
      <c r="G1584" t="s">
        <v>11</v>
      </c>
      <c r="H1584" t="s">
        <v>73</v>
      </c>
      <c r="I1584">
        <v>6</v>
      </c>
      <c r="J1584" t="s">
        <v>2720</v>
      </c>
      <c r="K1584" t="s">
        <v>2721</v>
      </c>
      <c r="L1584" t="str">
        <f t="shared" si="67"/>
        <v>76-21FLPNS G4NW0304</v>
      </c>
      <c r="M1584" t="s">
        <v>5</v>
      </c>
      <c r="N1584">
        <v>30.895942419000001</v>
      </c>
      <c r="O1584">
        <v>-86.302721660000003</v>
      </c>
      <c r="P1584">
        <v>0</v>
      </c>
      <c r="Q1584" t="s">
        <v>2614</v>
      </c>
      <c r="R1584" t="s">
        <v>2690</v>
      </c>
    </row>
    <row r="1585" spans="1:18" x14ac:dyDescent="0.25">
      <c r="A1585" t="s">
        <v>4</v>
      </c>
      <c r="B1585" t="s">
        <v>68</v>
      </c>
      <c r="C1585" t="s">
        <v>1446</v>
      </c>
      <c r="D1585" s="53" t="s">
        <v>64</v>
      </c>
      <c r="E1585" t="s">
        <v>9</v>
      </c>
      <c r="F1585" t="s">
        <v>10</v>
      </c>
      <c r="G1585" t="s">
        <v>11</v>
      </c>
      <c r="H1585" t="s">
        <v>73</v>
      </c>
      <c r="I1585">
        <v>6</v>
      </c>
      <c r="J1585" t="s">
        <v>2722</v>
      </c>
      <c r="K1585" t="s">
        <v>2723</v>
      </c>
      <c r="L1585" t="str">
        <f t="shared" si="67"/>
        <v>88-21FLPNS 33030075</v>
      </c>
      <c r="M1585" t="s">
        <v>24</v>
      </c>
      <c r="N1585">
        <v>30.925139000000001</v>
      </c>
      <c r="O1585">
        <v>-86.709389000000002</v>
      </c>
      <c r="P1585">
        <v>0</v>
      </c>
      <c r="Q1585" t="s">
        <v>2614</v>
      </c>
      <c r="R1585" t="s">
        <v>2690</v>
      </c>
    </row>
    <row r="1586" spans="1:18" x14ac:dyDescent="0.25">
      <c r="A1586" t="s">
        <v>4</v>
      </c>
      <c r="B1586" t="s">
        <v>68</v>
      </c>
      <c r="C1586" t="s">
        <v>1447</v>
      </c>
      <c r="D1586" s="53" t="s">
        <v>51</v>
      </c>
      <c r="E1586" t="s">
        <v>9</v>
      </c>
      <c r="F1586" t="s">
        <v>10</v>
      </c>
      <c r="G1586" t="s">
        <v>11</v>
      </c>
      <c r="H1586" t="s">
        <v>73</v>
      </c>
      <c r="I1586">
        <v>6</v>
      </c>
      <c r="J1586" t="s">
        <v>2724</v>
      </c>
      <c r="K1586" t="s">
        <v>2725</v>
      </c>
      <c r="L1586" t="str">
        <f t="shared" si="67"/>
        <v>100-21FLPNS G4NW0397</v>
      </c>
      <c r="M1586" t="s">
        <v>5</v>
      </c>
      <c r="N1586">
        <v>30.881510000999999</v>
      </c>
      <c r="O1586">
        <v>-86.219620000000006</v>
      </c>
      <c r="P1586">
        <v>0</v>
      </c>
      <c r="Q1586" t="s">
        <v>2614</v>
      </c>
      <c r="R1586" t="s">
        <v>2690</v>
      </c>
    </row>
    <row r="1587" spans="1:18" x14ac:dyDescent="0.25">
      <c r="A1587" t="s">
        <v>4</v>
      </c>
      <c r="B1587" t="s">
        <v>68</v>
      </c>
      <c r="C1587" t="s">
        <v>1448</v>
      </c>
      <c r="D1587" s="53" t="s">
        <v>40</v>
      </c>
      <c r="E1587" t="s">
        <v>9</v>
      </c>
      <c r="F1587" t="s">
        <v>10</v>
      </c>
      <c r="G1587" t="s">
        <v>11</v>
      </c>
      <c r="H1587" t="s">
        <v>73</v>
      </c>
      <c r="I1587">
        <v>6</v>
      </c>
      <c r="J1587" t="s">
        <v>2726</v>
      </c>
      <c r="K1587" t="s">
        <v>2727</v>
      </c>
      <c r="L1587" t="str">
        <f t="shared" si="67"/>
        <v>101-21FLPNS G4NW0315</v>
      </c>
      <c r="M1587" t="s">
        <v>5</v>
      </c>
      <c r="N1587">
        <v>30.878800000999998</v>
      </c>
      <c r="O1587">
        <v>-86.361230000000006</v>
      </c>
      <c r="P1587">
        <v>0</v>
      </c>
      <c r="Q1587" t="s">
        <v>2614</v>
      </c>
      <c r="R1587" t="s">
        <v>2690</v>
      </c>
    </row>
    <row r="1588" spans="1:18" x14ac:dyDescent="0.25">
      <c r="A1588" t="s">
        <v>4</v>
      </c>
      <c r="B1588" t="s">
        <v>68</v>
      </c>
      <c r="C1588" t="s">
        <v>1449</v>
      </c>
      <c r="D1588" s="53" t="s">
        <v>62</v>
      </c>
      <c r="E1588" t="s">
        <v>9</v>
      </c>
      <c r="F1588" t="s">
        <v>10</v>
      </c>
      <c r="G1588" t="s">
        <v>11</v>
      </c>
      <c r="H1588" t="s">
        <v>73</v>
      </c>
      <c r="I1588">
        <v>6</v>
      </c>
      <c r="J1588" t="s">
        <v>2728</v>
      </c>
      <c r="K1588" t="s">
        <v>2729</v>
      </c>
      <c r="L1588" t="str">
        <f t="shared" si="67"/>
        <v>107-21FLPNS G4NW0196</v>
      </c>
      <c r="M1588" t="s">
        <v>24</v>
      </c>
      <c r="N1588">
        <v>30.867641200000001</v>
      </c>
      <c r="O1588">
        <v>-86.572845299999997</v>
      </c>
      <c r="P1588">
        <v>0</v>
      </c>
      <c r="Q1588" t="s">
        <v>2614</v>
      </c>
      <c r="R1588" t="s">
        <v>2690</v>
      </c>
    </row>
    <row r="1589" spans="1:18" x14ac:dyDescent="0.25">
      <c r="A1589" t="s">
        <v>4</v>
      </c>
      <c r="B1589" t="s">
        <v>68</v>
      </c>
      <c r="C1589" t="s">
        <v>1450</v>
      </c>
      <c r="D1589" s="53" t="s">
        <v>19</v>
      </c>
      <c r="E1589" t="s">
        <v>9</v>
      </c>
      <c r="F1589" t="s">
        <v>10</v>
      </c>
      <c r="G1589" t="s">
        <v>11</v>
      </c>
      <c r="H1589" t="s">
        <v>73</v>
      </c>
      <c r="I1589">
        <v>6</v>
      </c>
      <c r="J1589" t="s">
        <v>2730</v>
      </c>
      <c r="K1589" t="s">
        <v>2731</v>
      </c>
      <c r="L1589" t="str">
        <f t="shared" si="67"/>
        <v>111-21FLPNS G4NW0355</v>
      </c>
      <c r="M1589" t="s">
        <v>15</v>
      </c>
      <c r="N1589">
        <v>30.810000000999999</v>
      </c>
      <c r="O1589">
        <v>-87.253550000000004</v>
      </c>
      <c r="P1589">
        <v>0</v>
      </c>
      <c r="Q1589" t="s">
        <v>2614</v>
      </c>
      <c r="R1589" t="s">
        <v>2690</v>
      </c>
    </row>
    <row r="1590" spans="1:18" x14ac:dyDescent="0.25">
      <c r="A1590" t="s">
        <v>4</v>
      </c>
      <c r="B1590" t="s">
        <v>68</v>
      </c>
      <c r="C1590" t="s">
        <v>1451</v>
      </c>
      <c r="D1590" s="53" t="s">
        <v>14</v>
      </c>
      <c r="E1590" t="s">
        <v>9</v>
      </c>
      <c r="F1590" t="s">
        <v>10</v>
      </c>
      <c r="G1590" t="s">
        <v>11</v>
      </c>
      <c r="H1590" t="s">
        <v>73</v>
      </c>
      <c r="I1590">
        <v>6</v>
      </c>
      <c r="J1590" t="s">
        <v>2732</v>
      </c>
      <c r="K1590" t="s">
        <v>2733</v>
      </c>
      <c r="L1590" t="str">
        <f t="shared" si="67"/>
        <v>135-21FLPNS G5NW0009</v>
      </c>
      <c r="M1590" t="s">
        <v>13</v>
      </c>
      <c r="N1590">
        <v>30.774660000000001</v>
      </c>
      <c r="O1590">
        <v>-87.492509999999996</v>
      </c>
      <c r="P1590">
        <v>0</v>
      </c>
      <c r="Q1590" t="s">
        <v>2614</v>
      </c>
      <c r="R1590" t="s">
        <v>2688</v>
      </c>
    </row>
    <row r="1591" spans="1:18" x14ac:dyDescent="0.25">
      <c r="A1591" t="s">
        <v>4</v>
      </c>
      <c r="B1591" t="s">
        <v>68</v>
      </c>
      <c r="C1591" t="s">
        <v>1385</v>
      </c>
      <c r="D1591" s="53" t="s">
        <v>60</v>
      </c>
      <c r="E1591" t="s">
        <v>9</v>
      </c>
      <c r="F1591" t="s">
        <v>10</v>
      </c>
      <c r="G1591" t="s">
        <v>11</v>
      </c>
      <c r="H1591" t="s">
        <v>73</v>
      </c>
      <c r="I1591">
        <v>6</v>
      </c>
      <c r="J1591" t="s">
        <v>2734</v>
      </c>
      <c r="K1591" t="s">
        <v>2735</v>
      </c>
      <c r="L1591" t="str">
        <f t="shared" si="67"/>
        <v>144-21FLPNS G4NW0212</v>
      </c>
      <c r="M1591" t="s">
        <v>5</v>
      </c>
      <c r="N1591">
        <v>30.858550000000001</v>
      </c>
      <c r="O1591">
        <v>-86.297610000000006</v>
      </c>
      <c r="P1591">
        <v>0</v>
      </c>
      <c r="Q1591" t="s">
        <v>2614</v>
      </c>
      <c r="R1591" t="s">
        <v>2690</v>
      </c>
    </row>
    <row r="1592" spans="1:18" x14ac:dyDescent="0.25">
      <c r="A1592" t="s">
        <v>4</v>
      </c>
      <c r="B1592" t="s">
        <v>68</v>
      </c>
      <c r="C1592" t="s">
        <v>1385</v>
      </c>
      <c r="D1592" s="53" t="s">
        <v>60</v>
      </c>
      <c r="E1592" t="s">
        <v>9</v>
      </c>
      <c r="F1592" t="s">
        <v>10</v>
      </c>
      <c r="G1592" t="s">
        <v>11</v>
      </c>
      <c r="H1592" t="s">
        <v>73</v>
      </c>
      <c r="I1592">
        <v>6</v>
      </c>
      <c r="J1592" t="s">
        <v>2736</v>
      </c>
      <c r="K1592" t="s">
        <v>2737</v>
      </c>
      <c r="L1592" t="str">
        <f t="shared" si="67"/>
        <v>144-21FLPNS G4NW0234</v>
      </c>
      <c r="M1592" t="s">
        <v>5</v>
      </c>
      <c r="N1592">
        <v>30.830850000000002</v>
      </c>
      <c r="O1592">
        <v>-86.297389999999993</v>
      </c>
      <c r="P1592">
        <v>0</v>
      </c>
      <c r="Q1592" t="s">
        <v>2614</v>
      </c>
      <c r="R1592" t="s">
        <v>2690</v>
      </c>
    </row>
    <row r="1593" spans="1:18" x14ac:dyDescent="0.25">
      <c r="A1593" t="s">
        <v>4</v>
      </c>
      <c r="B1593" t="s">
        <v>68</v>
      </c>
      <c r="C1593" t="s">
        <v>1452</v>
      </c>
      <c r="D1593" s="53" t="s">
        <v>54</v>
      </c>
      <c r="E1593" t="s">
        <v>9</v>
      </c>
      <c r="F1593" t="s">
        <v>10</v>
      </c>
      <c r="G1593" t="s">
        <v>11</v>
      </c>
      <c r="H1593" t="s">
        <v>73</v>
      </c>
      <c r="I1593">
        <v>6</v>
      </c>
      <c r="J1593" t="s">
        <v>2738</v>
      </c>
      <c r="K1593" t="s">
        <v>2739</v>
      </c>
      <c r="L1593" t="str">
        <f t="shared" si="67"/>
        <v>161-21FLPNS G4NW0427</v>
      </c>
      <c r="M1593" t="s">
        <v>24</v>
      </c>
      <c r="N1593">
        <v>30.808771540999999</v>
      </c>
      <c r="O1593">
        <v>-86.465188999999995</v>
      </c>
      <c r="P1593">
        <v>0</v>
      </c>
      <c r="Q1593" t="s">
        <v>2614</v>
      </c>
      <c r="R1593" t="s">
        <v>2690</v>
      </c>
    </row>
    <row r="1594" spans="1:18" x14ac:dyDescent="0.25">
      <c r="A1594" t="s">
        <v>4</v>
      </c>
      <c r="B1594" t="s">
        <v>68</v>
      </c>
      <c r="C1594" t="s">
        <v>1453</v>
      </c>
      <c r="D1594" s="53" t="s">
        <v>67</v>
      </c>
      <c r="E1594" t="s">
        <v>9</v>
      </c>
      <c r="F1594" t="s">
        <v>10</v>
      </c>
      <c r="G1594" t="s">
        <v>11</v>
      </c>
      <c r="H1594" t="s">
        <v>73</v>
      </c>
      <c r="I1594">
        <v>6</v>
      </c>
      <c r="J1594" t="s">
        <v>2740</v>
      </c>
      <c r="K1594" t="s">
        <v>2741</v>
      </c>
      <c r="L1594" t="str">
        <f t="shared" si="67"/>
        <v>210-21FLPNS 32020069</v>
      </c>
      <c r="M1594" t="s">
        <v>66</v>
      </c>
      <c r="N1594">
        <v>30.763389</v>
      </c>
      <c r="O1594">
        <v>-85.945971999999998</v>
      </c>
      <c r="P1594">
        <v>0</v>
      </c>
      <c r="Q1594" t="s">
        <v>2614</v>
      </c>
      <c r="R1594" t="s">
        <v>2689</v>
      </c>
    </row>
    <row r="1595" spans="1:18" x14ac:dyDescent="0.25">
      <c r="A1595" t="s">
        <v>4</v>
      </c>
      <c r="B1595" t="s">
        <v>68</v>
      </c>
      <c r="C1595" t="s">
        <v>1454</v>
      </c>
      <c r="D1595" s="53" t="s">
        <v>36</v>
      </c>
      <c r="E1595" t="s">
        <v>9</v>
      </c>
      <c r="F1595" t="s">
        <v>10</v>
      </c>
      <c r="G1595" t="s">
        <v>11</v>
      </c>
      <c r="H1595" t="s">
        <v>73</v>
      </c>
      <c r="I1595">
        <v>6</v>
      </c>
      <c r="J1595" t="s">
        <v>2742</v>
      </c>
      <c r="K1595" t="s">
        <v>2743</v>
      </c>
      <c r="L1595" t="str">
        <f t="shared" si="67"/>
        <v>231-21FLPNS G4NW0153</v>
      </c>
      <c r="M1595" t="s">
        <v>24</v>
      </c>
      <c r="N1595">
        <v>30.811253000000001</v>
      </c>
      <c r="O1595">
        <v>-86.583748</v>
      </c>
      <c r="P1595">
        <v>0</v>
      </c>
      <c r="Q1595" t="s">
        <v>2614</v>
      </c>
      <c r="R1595" t="s">
        <v>2690</v>
      </c>
    </row>
    <row r="1596" spans="1:18" x14ac:dyDescent="0.25">
      <c r="A1596" t="s">
        <v>4</v>
      </c>
      <c r="B1596" t="s">
        <v>68</v>
      </c>
      <c r="C1596" t="s">
        <v>1455</v>
      </c>
      <c r="D1596" s="53" t="s">
        <v>35</v>
      </c>
      <c r="E1596" t="s">
        <v>9</v>
      </c>
      <c r="F1596" t="s">
        <v>10</v>
      </c>
      <c r="G1596" t="s">
        <v>11</v>
      </c>
      <c r="H1596" t="s">
        <v>73</v>
      </c>
      <c r="I1596">
        <v>6</v>
      </c>
      <c r="J1596" t="s">
        <v>2744</v>
      </c>
      <c r="K1596" t="s">
        <v>2745</v>
      </c>
      <c r="L1596" t="str">
        <f t="shared" si="67"/>
        <v>256-21FLNWFD304515086310601</v>
      </c>
      <c r="M1596" t="s">
        <v>24</v>
      </c>
      <c r="N1596">
        <v>30.754200000000001</v>
      </c>
      <c r="O1596">
        <v>-86.518299999999996</v>
      </c>
      <c r="P1596">
        <v>0</v>
      </c>
      <c r="Q1596" t="s">
        <v>2614</v>
      </c>
      <c r="R1596" t="s">
        <v>2690</v>
      </c>
    </row>
    <row r="1597" spans="1:18" x14ac:dyDescent="0.25">
      <c r="A1597" t="s">
        <v>4</v>
      </c>
      <c r="B1597" t="s">
        <v>68</v>
      </c>
      <c r="C1597" t="s">
        <v>1456</v>
      </c>
      <c r="D1597" s="53" t="s">
        <v>12</v>
      </c>
      <c r="E1597" t="s">
        <v>9</v>
      </c>
      <c r="F1597" t="s">
        <v>10</v>
      </c>
      <c r="G1597" t="s">
        <v>11</v>
      </c>
      <c r="H1597" t="s">
        <v>73</v>
      </c>
      <c r="I1597">
        <v>6</v>
      </c>
      <c r="J1597" t="s">
        <v>2746</v>
      </c>
      <c r="K1597" t="s">
        <v>2747</v>
      </c>
      <c r="L1597" t="str">
        <f t="shared" si="67"/>
        <v>269-21FLPNS G3NW0053</v>
      </c>
      <c r="M1597" t="s">
        <v>5</v>
      </c>
      <c r="N1597">
        <v>30.777570001000001</v>
      </c>
      <c r="O1597">
        <v>-86.070909999999998</v>
      </c>
      <c r="P1597">
        <v>0</v>
      </c>
      <c r="Q1597" t="s">
        <v>2614</v>
      </c>
      <c r="R1597" t="s">
        <v>2689</v>
      </c>
    </row>
    <row r="1598" spans="1:18" x14ac:dyDescent="0.25">
      <c r="A1598" t="s">
        <v>4</v>
      </c>
      <c r="B1598" t="s">
        <v>68</v>
      </c>
      <c r="C1598" t="s">
        <v>1457</v>
      </c>
      <c r="D1598" s="53" t="s">
        <v>32</v>
      </c>
      <c r="E1598" t="s">
        <v>9</v>
      </c>
      <c r="F1598" t="s">
        <v>10</v>
      </c>
      <c r="G1598" t="s">
        <v>11</v>
      </c>
      <c r="H1598" t="s">
        <v>73</v>
      </c>
      <c r="I1598">
        <v>6</v>
      </c>
      <c r="J1598" t="s">
        <v>2748</v>
      </c>
      <c r="K1598" t="s">
        <v>2749</v>
      </c>
      <c r="L1598" t="str">
        <f t="shared" si="67"/>
        <v>330-21FLPNS G4NW0488</v>
      </c>
      <c r="M1598" t="s">
        <v>5</v>
      </c>
      <c r="N1598">
        <v>30.709354865000002</v>
      </c>
      <c r="O1598">
        <v>-86.343391209999993</v>
      </c>
      <c r="P1598">
        <v>0</v>
      </c>
      <c r="Q1598" t="s">
        <v>2614</v>
      </c>
      <c r="R1598" t="s">
        <v>2690</v>
      </c>
    </row>
    <row r="1599" spans="1:18" x14ac:dyDescent="0.25">
      <c r="A1599" t="s">
        <v>4</v>
      </c>
      <c r="B1599" t="s">
        <v>68</v>
      </c>
      <c r="C1599" t="s">
        <v>1458</v>
      </c>
      <c r="D1599" s="53" t="s">
        <v>33</v>
      </c>
      <c r="E1599" t="s">
        <v>9</v>
      </c>
      <c r="F1599" t="s">
        <v>10</v>
      </c>
      <c r="G1599" t="s">
        <v>11</v>
      </c>
      <c r="H1599" t="s">
        <v>92</v>
      </c>
      <c r="I1599">
        <v>6</v>
      </c>
      <c r="J1599" t="s">
        <v>2750</v>
      </c>
      <c r="K1599" t="s">
        <v>2751</v>
      </c>
      <c r="L1599" t="str">
        <f t="shared" ref="L1599:L1605" si="68">_xlfn.CONCAT(D1599:E1599,J1599)</f>
        <v>331-21FLPNS G4NW0489</v>
      </c>
      <c r="M1599" t="s">
        <v>24</v>
      </c>
      <c r="N1599">
        <v>30.709489999999999</v>
      </c>
      <c r="O1599">
        <v>-86.600560000000002</v>
      </c>
      <c r="P1599">
        <v>0</v>
      </c>
      <c r="Q1599" t="s">
        <v>2614</v>
      </c>
      <c r="R1599" t="s">
        <v>2690</v>
      </c>
    </row>
    <row r="1600" spans="1:18" x14ac:dyDescent="0.25">
      <c r="A1600" t="s">
        <v>4</v>
      </c>
      <c r="B1600" t="s">
        <v>68</v>
      </c>
      <c r="C1600" t="s">
        <v>1458</v>
      </c>
      <c r="D1600" s="53" t="s">
        <v>33</v>
      </c>
      <c r="E1600" t="s">
        <v>9</v>
      </c>
      <c r="F1600" t="s">
        <v>10</v>
      </c>
      <c r="G1600" t="s">
        <v>11</v>
      </c>
      <c r="H1600" t="s">
        <v>358</v>
      </c>
      <c r="I1600">
        <v>6</v>
      </c>
      <c r="J1600" t="s">
        <v>2750</v>
      </c>
      <c r="K1600" t="s">
        <v>2751</v>
      </c>
      <c r="L1600" t="str">
        <f t="shared" si="68"/>
        <v>331-21FLPNS G4NW0489</v>
      </c>
      <c r="M1600" t="s">
        <v>24</v>
      </c>
      <c r="N1600">
        <v>30.709489999999999</v>
      </c>
      <c r="O1600">
        <v>-86.600560000000002</v>
      </c>
      <c r="P1600">
        <v>0</v>
      </c>
      <c r="Q1600" t="s">
        <v>2614</v>
      </c>
      <c r="R1600" t="s">
        <v>2690</v>
      </c>
    </row>
    <row r="1601" spans="1:18" x14ac:dyDescent="0.25">
      <c r="A1601" t="s">
        <v>4</v>
      </c>
      <c r="B1601" t="s">
        <v>68</v>
      </c>
      <c r="C1601" t="s">
        <v>1458</v>
      </c>
      <c r="D1601" s="53" t="s">
        <v>33</v>
      </c>
      <c r="E1601" t="s">
        <v>9</v>
      </c>
      <c r="F1601" t="s">
        <v>10</v>
      </c>
      <c r="G1601" t="s">
        <v>11</v>
      </c>
      <c r="H1601" t="s">
        <v>359</v>
      </c>
      <c r="I1601">
        <v>6</v>
      </c>
      <c r="J1601" t="s">
        <v>2750</v>
      </c>
      <c r="K1601" t="s">
        <v>2751</v>
      </c>
      <c r="L1601" t="str">
        <f t="shared" si="68"/>
        <v>331-21FLPNS G4NW0489</v>
      </c>
      <c r="M1601" t="s">
        <v>24</v>
      </c>
      <c r="N1601">
        <v>30.709489999999999</v>
      </c>
      <c r="O1601">
        <v>-86.600560000000002</v>
      </c>
      <c r="P1601">
        <v>0</v>
      </c>
      <c r="Q1601" t="s">
        <v>2614</v>
      </c>
      <c r="R1601" t="s">
        <v>2690</v>
      </c>
    </row>
    <row r="1602" spans="1:18" x14ac:dyDescent="0.25">
      <c r="A1602" t="s">
        <v>4</v>
      </c>
      <c r="B1602" t="s">
        <v>68</v>
      </c>
      <c r="C1602" t="s">
        <v>1458</v>
      </c>
      <c r="D1602" s="53" t="s">
        <v>33</v>
      </c>
      <c r="E1602" t="s">
        <v>9</v>
      </c>
      <c r="F1602" t="s">
        <v>10</v>
      </c>
      <c r="G1602" t="s">
        <v>11</v>
      </c>
      <c r="H1602" t="s">
        <v>2842</v>
      </c>
      <c r="I1602">
        <v>6</v>
      </c>
      <c r="J1602" t="s">
        <v>2750</v>
      </c>
      <c r="K1602" t="s">
        <v>2751</v>
      </c>
      <c r="L1602" t="str">
        <f t="shared" si="68"/>
        <v>331-21FLPNS G4NW0489</v>
      </c>
      <c r="M1602" t="s">
        <v>24</v>
      </c>
      <c r="N1602">
        <v>30.709489999999999</v>
      </c>
      <c r="O1602">
        <v>-86.600560000000002</v>
      </c>
      <c r="P1602">
        <v>0</v>
      </c>
      <c r="Q1602" t="s">
        <v>2614</v>
      </c>
      <c r="R1602" t="s">
        <v>2690</v>
      </c>
    </row>
    <row r="1603" spans="1:18" x14ac:dyDescent="0.25">
      <c r="A1603" t="s">
        <v>4</v>
      </c>
      <c r="B1603" t="s">
        <v>68</v>
      </c>
      <c r="C1603" t="s">
        <v>1458</v>
      </c>
      <c r="D1603" s="53" t="s">
        <v>33</v>
      </c>
      <c r="E1603" t="s">
        <v>9</v>
      </c>
      <c r="F1603" t="s">
        <v>10</v>
      </c>
      <c r="G1603" t="s">
        <v>11</v>
      </c>
      <c r="H1603" t="s">
        <v>87</v>
      </c>
      <c r="I1603">
        <v>6</v>
      </c>
      <c r="J1603" t="s">
        <v>2750</v>
      </c>
      <c r="K1603" t="s">
        <v>2751</v>
      </c>
      <c r="L1603" t="str">
        <f t="shared" si="68"/>
        <v>331-21FLPNS G4NW0489</v>
      </c>
      <c r="M1603" t="s">
        <v>24</v>
      </c>
      <c r="N1603">
        <v>30.709489999999999</v>
      </c>
      <c r="O1603">
        <v>-86.600560000000002</v>
      </c>
      <c r="P1603">
        <v>0</v>
      </c>
      <c r="Q1603" t="s">
        <v>2614</v>
      </c>
      <c r="R1603" t="s">
        <v>2690</v>
      </c>
    </row>
    <row r="1604" spans="1:18" x14ac:dyDescent="0.25">
      <c r="A1604" t="s">
        <v>4</v>
      </c>
      <c r="B1604" t="s">
        <v>68</v>
      </c>
      <c r="C1604" t="s">
        <v>1458</v>
      </c>
      <c r="D1604" s="53" t="s">
        <v>33</v>
      </c>
      <c r="E1604" t="s">
        <v>9</v>
      </c>
      <c r="F1604" t="s">
        <v>10</v>
      </c>
      <c r="G1604" t="s">
        <v>11</v>
      </c>
      <c r="H1604" t="s">
        <v>88</v>
      </c>
      <c r="I1604">
        <v>6</v>
      </c>
      <c r="J1604" t="s">
        <v>2750</v>
      </c>
      <c r="K1604" t="s">
        <v>2751</v>
      </c>
      <c r="L1604" t="str">
        <f t="shared" si="68"/>
        <v>331-21FLPNS G4NW0489</v>
      </c>
      <c r="M1604" t="s">
        <v>24</v>
      </c>
      <c r="N1604">
        <v>30.709489999999999</v>
      </c>
      <c r="O1604">
        <v>-86.600560000000002</v>
      </c>
      <c r="P1604">
        <v>0</v>
      </c>
      <c r="Q1604" t="s">
        <v>2614</v>
      </c>
      <c r="R1604" t="s">
        <v>2690</v>
      </c>
    </row>
    <row r="1605" spans="1:18" x14ac:dyDescent="0.25">
      <c r="A1605" t="s">
        <v>4</v>
      </c>
      <c r="B1605" t="s">
        <v>68</v>
      </c>
      <c r="C1605" t="s">
        <v>1458</v>
      </c>
      <c r="D1605" s="53" t="s">
        <v>33</v>
      </c>
      <c r="E1605" t="s">
        <v>9</v>
      </c>
      <c r="F1605" t="s">
        <v>10</v>
      </c>
      <c r="G1605" t="s">
        <v>11</v>
      </c>
      <c r="H1605" t="s">
        <v>86</v>
      </c>
      <c r="I1605">
        <v>6</v>
      </c>
      <c r="J1605" t="s">
        <v>2750</v>
      </c>
      <c r="K1605" t="s">
        <v>2751</v>
      </c>
      <c r="L1605" t="str">
        <f t="shared" si="68"/>
        <v>331-21FLPNS G4NW0489</v>
      </c>
      <c r="M1605" t="s">
        <v>24</v>
      </c>
      <c r="N1605">
        <v>30.709489999999999</v>
      </c>
      <c r="O1605">
        <v>-86.600560000000002</v>
      </c>
      <c r="P1605">
        <v>0</v>
      </c>
      <c r="Q1605" t="s">
        <v>2614</v>
      </c>
      <c r="R1605" t="s">
        <v>2690</v>
      </c>
    </row>
    <row r="1606" spans="1:18" x14ac:dyDescent="0.25">
      <c r="A1606" t="s">
        <v>4</v>
      </c>
      <c r="B1606" t="s">
        <v>68</v>
      </c>
      <c r="C1606" t="s">
        <v>1458</v>
      </c>
      <c r="D1606" s="53" t="s">
        <v>33</v>
      </c>
      <c r="E1606" t="s">
        <v>9</v>
      </c>
      <c r="F1606" t="s">
        <v>10</v>
      </c>
      <c r="G1606" t="s">
        <v>11</v>
      </c>
      <c r="H1606" t="s">
        <v>73</v>
      </c>
      <c r="I1606">
        <v>6</v>
      </c>
      <c r="J1606" t="s">
        <v>2750</v>
      </c>
      <c r="K1606" t="s">
        <v>2751</v>
      </c>
      <c r="L1606" t="str">
        <f t="shared" si="67"/>
        <v>331-21FLPNS G4NW0489</v>
      </c>
      <c r="M1606" t="s">
        <v>24</v>
      </c>
      <c r="N1606">
        <v>30.709489999999999</v>
      </c>
      <c r="O1606">
        <v>-86.600560000000002</v>
      </c>
      <c r="P1606">
        <v>0</v>
      </c>
      <c r="Q1606" t="s">
        <v>2614</v>
      </c>
      <c r="R1606" t="s">
        <v>2690</v>
      </c>
    </row>
    <row r="1607" spans="1:18" x14ac:dyDescent="0.25">
      <c r="A1607" t="s">
        <v>4</v>
      </c>
      <c r="B1607" t="s">
        <v>68</v>
      </c>
      <c r="C1607" t="s">
        <v>1459</v>
      </c>
      <c r="D1607" s="53" t="s">
        <v>31</v>
      </c>
      <c r="E1607" t="s">
        <v>9</v>
      </c>
      <c r="F1607" t="s">
        <v>10</v>
      </c>
      <c r="G1607" t="s">
        <v>11</v>
      </c>
      <c r="H1607" t="s">
        <v>73</v>
      </c>
      <c r="I1607">
        <v>6</v>
      </c>
      <c r="J1607" t="s">
        <v>2752</v>
      </c>
      <c r="K1607" t="s">
        <v>2753</v>
      </c>
      <c r="L1607" t="str">
        <f t="shared" si="67"/>
        <v>343-21FLPNS G3NW0166</v>
      </c>
      <c r="M1607" t="s">
        <v>5</v>
      </c>
      <c r="N1607">
        <v>30.643100001000001</v>
      </c>
      <c r="O1607">
        <v>-86.083590000000001</v>
      </c>
      <c r="P1607">
        <v>0</v>
      </c>
      <c r="Q1607" t="s">
        <v>2614</v>
      </c>
      <c r="R1607" t="s">
        <v>2689</v>
      </c>
    </row>
    <row r="1608" spans="1:18" x14ac:dyDescent="0.25">
      <c r="A1608" t="s">
        <v>4</v>
      </c>
      <c r="B1608" t="s">
        <v>68</v>
      </c>
      <c r="C1608" t="s">
        <v>1459</v>
      </c>
      <c r="D1608" s="53" t="s">
        <v>31</v>
      </c>
      <c r="E1608" t="s">
        <v>9</v>
      </c>
      <c r="F1608" t="s">
        <v>10</v>
      </c>
      <c r="G1608" t="s">
        <v>11</v>
      </c>
      <c r="H1608" t="s">
        <v>73</v>
      </c>
      <c r="I1608">
        <v>6</v>
      </c>
      <c r="J1608" t="s">
        <v>2754</v>
      </c>
      <c r="K1608" t="s">
        <v>2755</v>
      </c>
      <c r="L1608" t="str">
        <f t="shared" si="67"/>
        <v>343-21FLPNS G3NW0160</v>
      </c>
      <c r="M1608" t="s">
        <v>5</v>
      </c>
      <c r="N1608">
        <v>30.624620001</v>
      </c>
      <c r="O1608">
        <v>-85.943070000000006</v>
      </c>
      <c r="P1608">
        <v>0</v>
      </c>
      <c r="Q1608" t="s">
        <v>2614</v>
      </c>
      <c r="R1608" t="s">
        <v>2689</v>
      </c>
    </row>
    <row r="1609" spans="1:18" x14ac:dyDescent="0.25">
      <c r="A1609" t="s">
        <v>4</v>
      </c>
      <c r="B1609" t="s">
        <v>68</v>
      </c>
      <c r="C1609" t="s">
        <v>1375</v>
      </c>
      <c r="D1609" s="53" t="s">
        <v>43</v>
      </c>
      <c r="E1609" t="s">
        <v>9</v>
      </c>
      <c r="F1609" t="s">
        <v>10</v>
      </c>
      <c r="G1609" t="s">
        <v>11</v>
      </c>
      <c r="H1609" t="s">
        <v>73</v>
      </c>
      <c r="I1609">
        <v>6</v>
      </c>
      <c r="J1609" t="s">
        <v>2756</v>
      </c>
      <c r="K1609" t="s">
        <v>2757</v>
      </c>
      <c r="L1609" t="str">
        <f t="shared" si="67"/>
        <v>361-21FLPNS G3NW0059</v>
      </c>
      <c r="M1609" t="s">
        <v>24</v>
      </c>
      <c r="N1609">
        <v>30.613530001000001</v>
      </c>
      <c r="O1609">
        <v>-86.34263</v>
      </c>
      <c r="P1609">
        <v>0</v>
      </c>
      <c r="Q1609" t="s">
        <v>2614</v>
      </c>
      <c r="R1609" t="s">
        <v>2689</v>
      </c>
    </row>
    <row r="1610" spans="1:18" x14ac:dyDescent="0.25">
      <c r="A1610" t="s">
        <v>4</v>
      </c>
      <c r="B1610" t="s">
        <v>68</v>
      </c>
      <c r="C1610" t="s">
        <v>1308</v>
      </c>
      <c r="D1610" s="53" t="s">
        <v>52</v>
      </c>
      <c r="E1610" t="s">
        <v>9</v>
      </c>
      <c r="F1610" t="s">
        <v>10</v>
      </c>
      <c r="G1610" t="s">
        <v>11</v>
      </c>
      <c r="H1610" t="s">
        <v>73</v>
      </c>
      <c r="I1610">
        <v>6</v>
      </c>
      <c r="J1610" t="s">
        <v>2758</v>
      </c>
      <c r="K1610" t="s">
        <v>2759</v>
      </c>
      <c r="L1610" t="str">
        <f t="shared" si="67"/>
        <v>429-21FLPNS G4NW0408</v>
      </c>
      <c r="M1610" t="s">
        <v>15</v>
      </c>
      <c r="N1610">
        <v>30.573600000999999</v>
      </c>
      <c r="O1610">
        <v>-86.932879999999997</v>
      </c>
      <c r="P1610">
        <v>0</v>
      </c>
      <c r="Q1610" t="s">
        <v>2614</v>
      </c>
      <c r="R1610" t="s">
        <v>2690</v>
      </c>
    </row>
    <row r="1611" spans="1:18" x14ac:dyDescent="0.25">
      <c r="A1611" t="s">
        <v>4</v>
      </c>
      <c r="B1611" t="s">
        <v>68</v>
      </c>
      <c r="C1611" t="s">
        <v>1460</v>
      </c>
      <c r="D1611" s="53" t="s">
        <v>56</v>
      </c>
      <c r="E1611" t="s">
        <v>9</v>
      </c>
      <c r="F1611" t="s">
        <v>10</v>
      </c>
      <c r="G1611" t="s">
        <v>11</v>
      </c>
      <c r="H1611" t="s">
        <v>73</v>
      </c>
      <c r="I1611">
        <v>6</v>
      </c>
      <c r="J1611" t="s">
        <v>2760</v>
      </c>
      <c r="K1611" t="s">
        <v>2761</v>
      </c>
      <c r="L1611" t="str">
        <f t="shared" si="67"/>
        <v>468-21FLPNS G3NW0170</v>
      </c>
      <c r="M1611" t="s">
        <v>24</v>
      </c>
      <c r="N1611">
        <v>30.608018001000001</v>
      </c>
      <c r="O1611">
        <v>-86.522769999999994</v>
      </c>
      <c r="P1611">
        <v>0</v>
      </c>
      <c r="Q1611" t="s">
        <v>2614</v>
      </c>
      <c r="R1611" t="s">
        <v>2689</v>
      </c>
    </row>
    <row r="1612" spans="1:18" x14ac:dyDescent="0.25">
      <c r="A1612" t="s">
        <v>4</v>
      </c>
      <c r="B1612" t="s">
        <v>68</v>
      </c>
      <c r="C1612" t="s">
        <v>1461</v>
      </c>
      <c r="D1612" s="53" t="s">
        <v>61</v>
      </c>
      <c r="E1612" t="s">
        <v>9</v>
      </c>
      <c r="F1612" t="s">
        <v>10</v>
      </c>
      <c r="G1612" t="s">
        <v>11</v>
      </c>
      <c r="H1612" t="s">
        <v>73</v>
      </c>
      <c r="I1612">
        <v>6</v>
      </c>
      <c r="J1612" t="s">
        <v>2762</v>
      </c>
      <c r="K1612" t="s">
        <v>2763</v>
      </c>
      <c r="L1612" t="str">
        <f t="shared" si="67"/>
        <v>494-21FLPNS G5NW0162</v>
      </c>
      <c r="M1612" t="s">
        <v>13</v>
      </c>
      <c r="N1612">
        <v>30.589629988999999</v>
      </c>
      <c r="O1612">
        <v>-87.399299999999997</v>
      </c>
      <c r="P1612">
        <v>0</v>
      </c>
      <c r="Q1612" t="s">
        <v>2614</v>
      </c>
      <c r="R1612" t="s">
        <v>2688</v>
      </c>
    </row>
    <row r="1613" spans="1:18" x14ac:dyDescent="0.25">
      <c r="A1613" t="s">
        <v>4</v>
      </c>
      <c r="B1613" t="s">
        <v>68</v>
      </c>
      <c r="C1613" t="s">
        <v>1462</v>
      </c>
      <c r="D1613" s="53" t="s">
        <v>42</v>
      </c>
      <c r="E1613" t="s">
        <v>9</v>
      </c>
      <c r="F1613" t="s">
        <v>10</v>
      </c>
      <c r="G1613" t="s">
        <v>11</v>
      </c>
      <c r="H1613" t="s">
        <v>73</v>
      </c>
      <c r="I1613">
        <v>6</v>
      </c>
      <c r="J1613" t="s">
        <v>2764</v>
      </c>
      <c r="K1613" t="s">
        <v>2765</v>
      </c>
      <c r="L1613" t="str">
        <f t="shared" si="67"/>
        <v>495-21FLPNS G3NW0093</v>
      </c>
      <c r="M1613" t="s">
        <v>24</v>
      </c>
      <c r="N1613">
        <v>30.562023001</v>
      </c>
      <c r="O1613">
        <v>-86.536270000000002</v>
      </c>
      <c r="P1613">
        <v>0</v>
      </c>
      <c r="Q1613" t="s">
        <v>2614</v>
      </c>
      <c r="R1613" t="s">
        <v>2689</v>
      </c>
    </row>
    <row r="1614" spans="1:18" x14ac:dyDescent="0.25">
      <c r="A1614" t="s">
        <v>4</v>
      </c>
      <c r="B1614" t="s">
        <v>68</v>
      </c>
      <c r="C1614" t="s">
        <v>1463</v>
      </c>
      <c r="D1614" s="53" t="s">
        <v>22</v>
      </c>
      <c r="E1614" t="s">
        <v>9</v>
      </c>
      <c r="F1614" t="s">
        <v>10</v>
      </c>
      <c r="G1614" t="s">
        <v>11</v>
      </c>
      <c r="H1614" t="s">
        <v>73</v>
      </c>
      <c r="I1614">
        <v>6</v>
      </c>
      <c r="J1614" t="s">
        <v>2766</v>
      </c>
      <c r="K1614" t="s">
        <v>2767</v>
      </c>
      <c r="L1614" t="str">
        <f t="shared" si="67"/>
        <v>567-21FLPNS G3NW0112</v>
      </c>
      <c r="M1614" t="s">
        <v>5</v>
      </c>
      <c r="N1614">
        <v>30.502443001</v>
      </c>
      <c r="O1614">
        <v>-86.145798999999997</v>
      </c>
      <c r="P1614">
        <v>0</v>
      </c>
      <c r="Q1614" t="s">
        <v>2614</v>
      </c>
      <c r="R1614" t="s">
        <v>2689</v>
      </c>
    </row>
    <row r="1615" spans="1:18" x14ac:dyDescent="0.25">
      <c r="A1615" t="s">
        <v>4</v>
      </c>
      <c r="B1615" t="s">
        <v>68</v>
      </c>
      <c r="C1615" t="s">
        <v>1464</v>
      </c>
      <c r="D1615" s="53" t="s">
        <v>50</v>
      </c>
      <c r="E1615" t="s">
        <v>9</v>
      </c>
      <c r="F1615" t="s">
        <v>10</v>
      </c>
      <c r="G1615" t="s">
        <v>11</v>
      </c>
      <c r="H1615" t="s">
        <v>73</v>
      </c>
      <c r="I1615">
        <v>6</v>
      </c>
      <c r="J1615" t="s">
        <v>2768</v>
      </c>
      <c r="K1615" t="s">
        <v>2769</v>
      </c>
      <c r="L1615" t="str">
        <f t="shared" ref="L1615:L1634" si="69">_xlfn.CONCAT(D1615:E1615,J1615)</f>
        <v>568-21FLPNS G3NW0149</v>
      </c>
      <c r="M1615" t="s">
        <v>24</v>
      </c>
      <c r="N1615">
        <v>30.528300001000002</v>
      </c>
      <c r="O1615">
        <v>-86.467060000000004</v>
      </c>
      <c r="P1615">
        <v>0</v>
      </c>
      <c r="Q1615" t="s">
        <v>2614</v>
      </c>
      <c r="R1615" t="s">
        <v>2689</v>
      </c>
    </row>
    <row r="1616" spans="1:18" x14ac:dyDescent="0.25">
      <c r="A1616" t="s">
        <v>4</v>
      </c>
      <c r="B1616" t="s">
        <v>68</v>
      </c>
      <c r="C1616" t="s">
        <v>1376</v>
      </c>
      <c r="D1616" s="53" t="s">
        <v>53</v>
      </c>
      <c r="E1616" t="s">
        <v>9</v>
      </c>
      <c r="F1616" t="s">
        <v>10</v>
      </c>
      <c r="G1616" t="s">
        <v>11</v>
      </c>
      <c r="H1616" t="s">
        <v>73</v>
      </c>
      <c r="I1616">
        <v>6</v>
      </c>
      <c r="J1616" t="s">
        <v>2770</v>
      </c>
      <c r="K1616" t="s">
        <v>2771</v>
      </c>
      <c r="L1616" t="str">
        <f t="shared" si="69"/>
        <v>644-N30.534901,W-86.486365</v>
      </c>
      <c r="M1616" t="s">
        <v>24</v>
      </c>
      <c r="N1616">
        <v>30.534901000000001</v>
      </c>
      <c r="O1616">
        <v>-86.486367999999999</v>
      </c>
      <c r="P1616">
        <v>0</v>
      </c>
      <c r="Q1616" t="s">
        <v>2614</v>
      </c>
      <c r="R1616" t="s">
        <v>2689</v>
      </c>
    </row>
    <row r="1617" spans="1:18" x14ac:dyDescent="0.25">
      <c r="A1617" t="s">
        <v>4</v>
      </c>
      <c r="B1617" t="s">
        <v>68</v>
      </c>
      <c r="C1617" t="s">
        <v>1465</v>
      </c>
      <c r="D1617" s="53" t="s">
        <v>21</v>
      </c>
      <c r="E1617" t="s">
        <v>9</v>
      </c>
      <c r="F1617" t="s">
        <v>10</v>
      </c>
      <c r="G1617" t="s">
        <v>11</v>
      </c>
      <c r="H1617" t="s">
        <v>73</v>
      </c>
      <c r="I1617">
        <v>6</v>
      </c>
      <c r="J1617" t="s">
        <v>2772</v>
      </c>
      <c r="K1617" t="s">
        <v>2773</v>
      </c>
      <c r="L1617" t="str">
        <f t="shared" si="69"/>
        <v>646-21FLPNS G3NW0117</v>
      </c>
      <c r="M1617" t="s">
        <v>5</v>
      </c>
      <c r="N1617">
        <v>30.525241051999998</v>
      </c>
      <c r="O1617">
        <v>-86.106229412999994</v>
      </c>
      <c r="P1617">
        <v>0</v>
      </c>
      <c r="Q1617" t="s">
        <v>2614</v>
      </c>
      <c r="R1617" t="s">
        <v>2689</v>
      </c>
    </row>
    <row r="1618" spans="1:18" x14ac:dyDescent="0.25">
      <c r="A1618" t="s">
        <v>4</v>
      </c>
      <c r="B1618" t="s">
        <v>68</v>
      </c>
      <c r="C1618" t="s">
        <v>1466</v>
      </c>
      <c r="D1618" s="53" t="s">
        <v>29</v>
      </c>
      <c r="E1618" t="s">
        <v>9</v>
      </c>
      <c r="F1618" t="s">
        <v>10</v>
      </c>
      <c r="G1618" t="s">
        <v>11</v>
      </c>
      <c r="H1618" t="s">
        <v>73</v>
      </c>
      <c r="I1618">
        <v>6</v>
      </c>
      <c r="J1618" t="s">
        <v>2774</v>
      </c>
      <c r="K1618" t="s">
        <v>2775</v>
      </c>
      <c r="L1618" t="str">
        <f t="shared" si="69"/>
        <v>673-21FLPNS G3NW0013</v>
      </c>
      <c r="M1618" t="s">
        <v>24</v>
      </c>
      <c r="N1618">
        <v>30.518601476000001</v>
      </c>
      <c r="O1618">
        <v>-86.450096090000002</v>
      </c>
      <c r="P1618">
        <v>0</v>
      </c>
      <c r="Q1618" t="s">
        <v>2614</v>
      </c>
      <c r="R1618" t="s">
        <v>2689</v>
      </c>
    </row>
    <row r="1619" spans="1:18" x14ac:dyDescent="0.25">
      <c r="A1619" t="s">
        <v>4</v>
      </c>
      <c r="B1619" t="s">
        <v>68</v>
      </c>
      <c r="C1619" t="s">
        <v>1467</v>
      </c>
      <c r="D1619" s="53" t="s">
        <v>44</v>
      </c>
      <c r="E1619" t="s">
        <v>9</v>
      </c>
      <c r="F1619" t="s">
        <v>10</v>
      </c>
      <c r="G1619" t="s">
        <v>11</v>
      </c>
      <c r="H1619" t="s">
        <v>73</v>
      </c>
      <c r="I1619">
        <v>6</v>
      </c>
      <c r="J1619" t="s">
        <v>2776</v>
      </c>
      <c r="K1619" t="s">
        <v>2777</v>
      </c>
      <c r="L1619" t="str">
        <f t="shared" si="69"/>
        <v>683-21FLPNS G4NW0278</v>
      </c>
      <c r="M1619" t="s">
        <v>15</v>
      </c>
      <c r="N1619">
        <v>30.462270001</v>
      </c>
      <c r="O1619">
        <v>-86.90258</v>
      </c>
      <c r="P1619">
        <v>0</v>
      </c>
      <c r="Q1619" t="s">
        <v>2614</v>
      </c>
      <c r="R1619" t="s">
        <v>2690</v>
      </c>
    </row>
    <row r="1620" spans="1:18" x14ac:dyDescent="0.25">
      <c r="A1620" t="s">
        <v>4</v>
      </c>
      <c r="B1620" t="s">
        <v>68</v>
      </c>
      <c r="C1620" t="s">
        <v>1468</v>
      </c>
      <c r="D1620" s="53" t="s">
        <v>65</v>
      </c>
      <c r="E1620" t="s">
        <v>9</v>
      </c>
      <c r="F1620" t="s">
        <v>10</v>
      </c>
      <c r="G1620" t="s">
        <v>11</v>
      </c>
      <c r="H1620" t="s">
        <v>73</v>
      </c>
      <c r="I1620">
        <v>6</v>
      </c>
      <c r="J1620" t="s">
        <v>2778</v>
      </c>
      <c r="K1620" t="s">
        <v>2779</v>
      </c>
      <c r="L1620" t="str">
        <f t="shared" si="69"/>
        <v>730-21FLA   33010031</v>
      </c>
      <c r="M1620" t="s">
        <v>13</v>
      </c>
      <c r="N1620">
        <v>30.467199999999998</v>
      </c>
      <c r="O1620">
        <v>-87.300600000000003</v>
      </c>
      <c r="P1620">
        <v>0</v>
      </c>
      <c r="Q1620" t="s">
        <v>2614</v>
      </c>
      <c r="R1620" t="s">
        <v>2688</v>
      </c>
    </row>
    <row r="1621" spans="1:18" x14ac:dyDescent="0.25">
      <c r="A1621" t="s">
        <v>4</v>
      </c>
      <c r="B1621" t="s">
        <v>68</v>
      </c>
      <c r="C1621" t="s">
        <v>1468</v>
      </c>
      <c r="D1621" s="53" t="s">
        <v>65</v>
      </c>
      <c r="E1621" t="s">
        <v>9</v>
      </c>
      <c r="F1621" t="s">
        <v>10</v>
      </c>
      <c r="G1621" t="s">
        <v>11</v>
      </c>
      <c r="H1621" t="s">
        <v>73</v>
      </c>
      <c r="I1621">
        <v>6</v>
      </c>
      <c r="J1621" t="s">
        <v>2780</v>
      </c>
      <c r="K1621" t="s">
        <v>2781</v>
      </c>
      <c r="L1621" t="str">
        <f t="shared" si="69"/>
        <v>730-21FLA   33010032</v>
      </c>
      <c r="M1621" t="s">
        <v>13</v>
      </c>
      <c r="N1621">
        <v>30.458300000000001</v>
      </c>
      <c r="O1621">
        <v>-87.301699999999997</v>
      </c>
      <c r="P1621">
        <v>0</v>
      </c>
      <c r="Q1621" t="s">
        <v>2614</v>
      </c>
      <c r="R1621" t="s">
        <v>2688</v>
      </c>
    </row>
    <row r="1622" spans="1:18" x14ac:dyDescent="0.25">
      <c r="A1622" t="s">
        <v>4</v>
      </c>
      <c r="B1622" t="s">
        <v>68</v>
      </c>
      <c r="C1622" t="s">
        <v>1469</v>
      </c>
      <c r="D1622" s="53" t="s">
        <v>49</v>
      </c>
      <c r="E1622" t="s">
        <v>9</v>
      </c>
      <c r="F1622" t="s">
        <v>10</v>
      </c>
      <c r="G1622" t="s">
        <v>11</v>
      </c>
      <c r="H1622" t="s">
        <v>73</v>
      </c>
      <c r="I1622">
        <v>6</v>
      </c>
      <c r="J1622" t="s">
        <v>2782</v>
      </c>
      <c r="K1622" t="s">
        <v>2783</v>
      </c>
      <c r="L1622" t="str">
        <f t="shared" si="69"/>
        <v>160A-21FLPNS G4NW0023</v>
      </c>
      <c r="M1622" t="s">
        <v>24</v>
      </c>
      <c r="N1622">
        <v>30.696184000999999</v>
      </c>
      <c r="O1622">
        <v>-86.571096999999995</v>
      </c>
      <c r="P1622">
        <v>0</v>
      </c>
      <c r="Q1622" t="s">
        <v>2614</v>
      </c>
      <c r="R1622" t="s">
        <v>2690</v>
      </c>
    </row>
    <row r="1623" spans="1:18" x14ac:dyDescent="0.25">
      <c r="A1623" t="s">
        <v>4</v>
      </c>
      <c r="B1623" t="s">
        <v>68</v>
      </c>
      <c r="C1623" t="s">
        <v>1470</v>
      </c>
      <c r="D1623" s="53" t="s">
        <v>45</v>
      </c>
      <c r="E1623" t="s">
        <v>9</v>
      </c>
      <c r="F1623" t="s">
        <v>10</v>
      </c>
      <c r="G1623" t="s">
        <v>11</v>
      </c>
      <c r="H1623" t="s">
        <v>73</v>
      </c>
      <c r="I1623">
        <v>6</v>
      </c>
      <c r="J1623" t="s">
        <v>2784</v>
      </c>
      <c r="K1623" t="s">
        <v>2785</v>
      </c>
      <c r="L1623" t="str">
        <f t="shared" si="69"/>
        <v>18A-N30.990614,W-86.912423</v>
      </c>
      <c r="M1623" t="s">
        <v>15</v>
      </c>
      <c r="N1623">
        <v>30.990614000000001</v>
      </c>
      <c r="O1623">
        <v>-86.912425999999996</v>
      </c>
      <c r="P1623">
        <v>0</v>
      </c>
      <c r="Q1623" t="s">
        <v>2614</v>
      </c>
      <c r="R1623" t="s">
        <v>2690</v>
      </c>
    </row>
    <row r="1624" spans="1:18" x14ac:dyDescent="0.25">
      <c r="A1624" t="s">
        <v>4</v>
      </c>
      <c r="B1624" t="s">
        <v>68</v>
      </c>
      <c r="C1624" t="s">
        <v>1471</v>
      </c>
      <c r="D1624" s="53" t="s">
        <v>55</v>
      </c>
      <c r="E1624" t="s">
        <v>9</v>
      </c>
      <c r="F1624" t="s">
        <v>10</v>
      </c>
      <c r="G1624" t="s">
        <v>11</v>
      </c>
      <c r="H1624" t="s">
        <v>73</v>
      </c>
      <c r="I1624">
        <v>6</v>
      </c>
      <c r="J1624" t="s">
        <v>2786</v>
      </c>
      <c r="K1624" t="s">
        <v>2787</v>
      </c>
      <c r="L1624" t="str">
        <f t="shared" si="69"/>
        <v>24AC-21FLPNS G4NW0103</v>
      </c>
      <c r="M1624" t="s">
        <v>15</v>
      </c>
      <c r="N1624">
        <v>30.626769989</v>
      </c>
      <c r="O1624">
        <v>-87.043440000000004</v>
      </c>
      <c r="P1624">
        <v>0</v>
      </c>
      <c r="Q1624" t="s">
        <v>2614</v>
      </c>
      <c r="R1624" t="s">
        <v>2690</v>
      </c>
    </row>
    <row r="1625" spans="1:18" x14ac:dyDescent="0.25">
      <c r="A1625" t="s">
        <v>4</v>
      </c>
      <c r="B1625" t="s">
        <v>68</v>
      </c>
      <c r="C1625" t="s">
        <v>1472</v>
      </c>
      <c r="D1625" s="53" t="s">
        <v>34</v>
      </c>
      <c r="E1625" t="s">
        <v>9</v>
      </c>
      <c r="F1625" t="s">
        <v>10</v>
      </c>
      <c r="G1625" t="s">
        <v>11</v>
      </c>
      <c r="H1625" t="s">
        <v>73</v>
      </c>
      <c r="I1625">
        <v>6</v>
      </c>
      <c r="J1625" t="s">
        <v>2788</v>
      </c>
      <c r="K1625" t="s">
        <v>2789</v>
      </c>
      <c r="L1625" t="str">
        <f t="shared" si="69"/>
        <v>24D-21FLPNS 33030164</v>
      </c>
      <c r="M1625" t="s">
        <v>24</v>
      </c>
      <c r="N1625">
        <v>30.933194</v>
      </c>
      <c r="O1625">
        <v>-86.735277999999994</v>
      </c>
      <c r="P1625">
        <v>0</v>
      </c>
      <c r="Q1625" t="s">
        <v>2614</v>
      </c>
      <c r="R1625" t="s">
        <v>2690</v>
      </c>
    </row>
    <row r="1626" spans="1:18" x14ac:dyDescent="0.25">
      <c r="A1626" t="s">
        <v>4</v>
      </c>
      <c r="B1626" t="s">
        <v>68</v>
      </c>
      <c r="C1626" t="s">
        <v>1473</v>
      </c>
      <c r="D1626" s="53" t="s">
        <v>39</v>
      </c>
      <c r="E1626" t="s">
        <v>9</v>
      </c>
      <c r="F1626" t="s">
        <v>10</v>
      </c>
      <c r="G1626" t="s">
        <v>11</v>
      </c>
      <c r="H1626" t="s">
        <v>73</v>
      </c>
      <c r="I1626">
        <v>6</v>
      </c>
      <c r="J1626" t="s">
        <v>2790</v>
      </c>
      <c r="K1626" t="s">
        <v>2791</v>
      </c>
      <c r="L1626" t="str">
        <f t="shared" si="69"/>
        <v>30C-21FLPNS G4NW0370</v>
      </c>
      <c r="M1626" t="s">
        <v>24</v>
      </c>
      <c r="N1626">
        <v>30.672800000999999</v>
      </c>
      <c r="O1626">
        <v>-86.738460000000003</v>
      </c>
      <c r="P1626">
        <v>0</v>
      </c>
      <c r="Q1626" t="s">
        <v>2614</v>
      </c>
      <c r="R1626" t="s">
        <v>2690</v>
      </c>
    </row>
    <row r="1627" spans="1:18" x14ac:dyDescent="0.25">
      <c r="A1627" t="s">
        <v>4</v>
      </c>
      <c r="B1627" t="s">
        <v>68</v>
      </c>
      <c r="C1627" t="s">
        <v>1473</v>
      </c>
      <c r="D1627" s="53" t="s">
        <v>57</v>
      </c>
      <c r="E1627" t="s">
        <v>9</v>
      </c>
      <c r="F1627" t="s">
        <v>10</v>
      </c>
      <c r="G1627" t="s">
        <v>11</v>
      </c>
      <c r="H1627" t="s">
        <v>73</v>
      </c>
      <c r="I1627">
        <v>6</v>
      </c>
      <c r="J1627" t="s">
        <v>2792</v>
      </c>
      <c r="K1627" t="s">
        <v>2793</v>
      </c>
      <c r="L1627" t="str">
        <f t="shared" si="69"/>
        <v>30D-N30.67568,W-86.699272</v>
      </c>
      <c r="M1627" t="s">
        <v>24</v>
      </c>
      <c r="N1627">
        <v>30.67568</v>
      </c>
      <c r="O1627">
        <v>-86.699275</v>
      </c>
      <c r="P1627">
        <v>0</v>
      </c>
      <c r="Q1627" t="s">
        <v>2614</v>
      </c>
      <c r="R1627" t="s">
        <v>2690</v>
      </c>
    </row>
    <row r="1628" spans="1:18" x14ac:dyDescent="0.25">
      <c r="A1628" t="s">
        <v>4</v>
      </c>
      <c r="B1628" t="s">
        <v>68</v>
      </c>
      <c r="C1628" t="s">
        <v>1473</v>
      </c>
      <c r="D1628" s="53" t="s">
        <v>57</v>
      </c>
      <c r="E1628" t="s">
        <v>9</v>
      </c>
      <c r="F1628" t="s">
        <v>10</v>
      </c>
      <c r="G1628" t="s">
        <v>11</v>
      </c>
      <c r="H1628" t="s">
        <v>73</v>
      </c>
      <c r="I1628">
        <v>6</v>
      </c>
      <c r="J1628" t="s">
        <v>2794</v>
      </c>
      <c r="K1628" t="s">
        <v>2794</v>
      </c>
      <c r="L1628" t="str">
        <f t="shared" si="69"/>
        <v>30D-N30.686738,W-86.672976</v>
      </c>
      <c r="M1628" t="s">
        <v>24</v>
      </c>
      <c r="N1628">
        <v>30.686737999999998</v>
      </c>
      <c r="O1628">
        <v>-86.672976000000006</v>
      </c>
      <c r="P1628">
        <v>0</v>
      </c>
      <c r="Q1628" t="s">
        <v>2614</v>
      </c>
      <c r="R1628" t="s">
        <v>2690</v>
      </c>
    </row>
    <row r="1629" spans="1:18" x14ac:dyDescent="0.25">
      <c r="A1629" t="s">
        <v>4</v>
      </c>
      <c r="B1629" t="s">
        <v>68</v>
      </c>
      <c r="C1629" t="s">
        <v>1474</v>
      </c>
      <c r="D1629" s="53" t="s">
        <v>41</v>
      </c>
      <c r="E1629" t="s">
        <v>9</v>
      </c>
      <c r="F1629" t="s">
        <v>10</v>
      </c>
      <c r="G1629" t="s">
        <v>11</v>
      </c>
      <c r="H1629" t="s">
        <v>73</v>
      </c>
      <c r="I1629">
        <v>6</v>
      </c>
      <c r="J1629" t="s">
        <v>2795</v>
      </c>
      <c r="K1629" t="s">
        <v>2796</v>
      </c>
      <c r="L1629" t="str">
        <f t="shared" si="69"/>
        <v>30G-21FLPNS G4NW0052</v>
      </c>
      <c r="M1629" t="s">
        <v>24</v>
      </c>
      <c r="N1629">
        <v>30.74785</v>
      </c>
      <c r="O1629">
        <v>-86.620500000000007</v>
      </c>
      <c r="P1629">
        <v>0</v>
      </c>
      <c r="Q1629" t="s">
        <v>2614</v>
      </c>
      <c r="R1629" t="s">
        <v>2690</v>
      </c>
    </row>
    <row r="1630" spans="1:18" x14ac:dyDescent="0.25">
      <c r="A1630" t="s">
        <v>4</v>
      </c>
      <c r="B1630" t="s">
        <v>68</v>
      </c>
      <c r="C1630" t="s">
        <v>1475</v>
      </c>
      <c r="D1630" s="53" t="s">
        <v>37</v>
      </c>
      <c r="E1630" t="s">
        <v>9</v>
      </c>
      <c r="F1630" t="s">
        <v>10</v>
      </c>
      <c r="G1630" t="s">
        <v>11</v>
      </c>
      <c r="H1630" t="s">
        <v>73</v>
      </c>
      <c r="I1630">
        <v>6</v>
      </c>
      <c r="J1630" t="s">
        <v>2797</v>
      </c>
      <c r="K1630" t="s">
        <v>2798</v>
      </c>
      <c r="L1630" t="str">
        <f t="shared" si="69"/>
        <v>35A-21FLPNS G4NW0350</v>
      </c>
      <c r="M1630" t="s">
        <v>24</v>
      </c>
      <c r="N1630">
        <v>30.834287</v>
      </c>
      <c r="O1630">
        <v>-86.428393999999997</v>
      </c>
      <c r="P1630">
        <v>0</v>
      </c>
      <c r="Q1630" t="s">
        <v>2614</v>
      </c>
      <c r="R1630" t="s">
        <v>2690</v>
      </c>
    </row>
    <row r="1631" spans="1:18" x14ac:dyDescent="0.25">
      <c r="A1631" t="s">
        <v>4</v>
      </c>
      <c r="B1631" t="s">
        <v>68</v>
      </c>
      <c r="C1631" t="s">
        <v>1476</v>
      </c>
      <c r="D1631" s="53" t="s">
        <v>30</v>
      </c>
      <c r="E1631" t="s">
        <v>9</v>
      </c>
      <c r="F1631" t="s">
        <v>10</v>
      </c>
      <c r="G1631" t="s">
        <v>11</v>
      </c>
      <c r="H1631" t="s">
        <v>73</v>
      </c>
      <c r="I1631">
        <v>6</v>
      </c>
      <c r="J1631" t="s">
        <v>2799</v>
      </c>
      <c r="K1631" t="s">
        <v>2800</v>
      </c>
      <c r="L1631" t="str">
        <f t="shared" si="69"/>
        <v>462C-21FLPNS G5NW0033</v>
      </c>
      <c r="M1631" t="s">
        <v>13</v>
      </c>
      <c r="N1631">
        <v>30.523530074</v>
      </c>
      <c r="O1631">
        <v>-87.445260204999997</v>
      </c>
      <c r="P1631">
        <v>0</v>
      </c>
      <c r="Q1631" t="s">
        <v>2614</v>
      </c>
      <c r="R1631" t="s">
        <v>2688</v>
      </c>
    </row>
    <row r="1632" spans="1:18" x14ac:dyDescent="0.25">
      <c r="A1632" t="s">
        <v>4</v>
      </c>
      <c r="B1632" t="s">
        <v>68</v>
      </c>
      <c r="C1632" t="s">
        <v>1476</v>
      </c>
      <c r="D1632" s="53" t="s">
        <v>30</v>
      </c>
      <c r="E1632" t="s">
        <v>9</v>
      </c>
      <c r="F1632" t="s">
        <v>10</v>
      </c>
      <c r="G1632" t="s">
        <v>11</v>
      </c>
      <c r="H1632" t="s">
        <v>73</v>
      </c>
      <c r="I1632">
        <v>6</v>
      </c>
      <c r="J1632" t="s">
        <v>2801</v>
      </c>
      <c r="K1632" t="s">
        <v>2802</v>
      </c>
      <c r="L1632" t="str">
        <f t="shared" si="69"/>
        <v>462C-21FLPNS G5NW0069</v>
      </c>
      <c r="M1632" t="s">
        <v>13</v>
      </c>
      <c r="N1632">
        <v>30.539709340999998</v>
      </c>
      <c r="O1632">
        <v>-87.439001919999995</v>
      </c>
      <c r="P1632">
        <v>0</v>
      </c>
      <c r="Q1632" t="s">
        <v>2614</v>
      </c>
      <c r="R1632" t="s">
        <v>2688</v>
      </c>
    </row>
    <row r="1633" spans="1:18" x14ac:dyDescent="0.25">
      <c r="A1633" t="s">
        <v>4</v>
      </c>
      <c r="B1633" t="s">
        <v>68</v>
      </c>
      <c r="C1633" t="s">
        <v>1477</v>
      </c>
      <c r="D1633" s="53" t="s">
        <v>20</v>
      </c>
      <c r="E1633" t="s">
        <v>9</v>
      </c>
      <c r="F1633" t="s">
        <v>10</v>
      </c>
      <c r="G1633" t="s">
        <v>11</v>
      </c>
      <c r="H1633" t="s">
        <v>73</v>
      </c>
      <c r="I1633">
        <v>6</v>
      </c>
      <c r="J1633" t="s">
        <v>2803</v>
      </c>
      <c r="K1633" t="s">
        <v>2804</v>
      </c>
      <c r="L1633" t="str">
        <f t="shared" si="69"/>
        <v>49A-21FLPNS G3NW0073</v>
      </c>
      <c r="M1633" t="s">
        <v>5</v>
      </c>
      <c r="N1633">
        <v>30.395807001000001</v>
      </c>
      <c r="O1633">
        <v>-86.021226999999996</v>
      </c>
      <c r="P1633">
        <v>0</v>
      </c>
      <c r="Q1633" t="s">
        <v>2614</v>
      </c>
      <c r="R1633" t="s">
        <v>2689</v>
      </c>
    </row>
    <row r="1634" spans="1:18" x14ac:dyDescent="0.25">
      <c r="A1634" t="s">
        <v>4</v>
      </c>
      <c r="B1634" t="s">
        <v>68</v>
      </c>
      <c r="C1634" t="s">
        <v>1478</v>
      </c>
      <c r="D1634" s="53" t="s">
        <v>47</v>
      </c>
      <c r="E1634" t="s">
        <v>9</v>
      </c>
      <c r="F1634" t="s">
        <v>10</v>
      </c>
      <c r="G1634" t="s">
        <v>11</v>
      </c>
      <c r="H1634" t="s">
        <v>73</v>
      </c>
      <c r="I1634">
        <v>6</v>
      </c>
      <c r="J1634" t="s">
        <v>2805</v>
      </c>
      <c r="K1634" t="s">
        <v>2806</v>
      </c>
      <c r="L1634" t="str">
        <f t="shared" si="69"/>
        <v>864A-21FLPNS G4NW0531</v>
      </c>
      <c r="M1634" t="s">
        <v>15</v>
      </c>
      <c r="N1634">
        <v>30.402149168000001</v>
      </c>
      <c r="O1634">
        <v>-86.889616680000003</v>
      </c>
      <c r="P1634">
        <v>0</v>
      </c>
      <c r="Q1634" t="s">
        <v>2614</v>
      </c>
      <c r="R1634" t="s">
        <v>2690</v>
      </c>
    </row>
  </sheetData>
  <autoFilter ref="A1:R1634" xr:uid="{2347EB97-F147-484C-BE3F-FED2BBDC70F6}"/>
  <sortState xmlns:xlrd2="http://schemas.microsoft.com/office/spreadsheetml/2017/richdata2" ref="A2:O1542">
    <sortCondition ref="A2:A1542"/>
    <sortCondition ref="F2:F1542"/>
    <sortCondition ref="G2:G1542"/>
    <sortCondition ref="M2:M1542"/>
    <sortCondition ref="D2:D1542"/>
    <sortCondition ref="E2:E1542"/>
    <sortCondition ref="J2:J1542"/>
    <sortCondition ref="H2:H15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8C13-9595-40E4-BF9E-8E25B6BC1252}">
  <dimension ref="A1:H62"/>
  <sheetViews>
    <sheetView showGridLines="0" workbookViewId="0">
      <pane ySplit="1" topLeftCell="A2" activePane="bottomLeft" state="frozen"/>
      <selection pane="bottomLeft" activeCell="H13" sqref="H13"/>
    </sheetView>
  </sheetViews>
  <sheetFormatPr defaultColWidth="9.140625" defaultRowHeight="15" x14ac:dyDescent="0.25"/>
  <cols>
    <col min="1" max="1" width="8.7109375" bestFit="1" customWidth="1"/>
    <col min="2" max="2" width="7.7109375" bestFit="1" customWidth="1"/>
    <col min="3" max="3" width="8" bestFit="1" customWidth="1"/>
    <col min="4" max="4" width="49" bestFit="1" customWidth="1"/>
    <col min="5" max="5" width="10.7109375" customWidth="1"/>
    <col min="6" max="15" width="9.140625" customWidth="1"/>
  </cols>
  <sheetData>
    <row r="1" spans="1:8" s="60" customFormat="1" ht="39.75" customHeight="1" x14ac:dyDescent="0.25">
      <c r="A1" s="57" t="s">
        <v>1178</v>
      </c>
      <c r="B1" s="66" t="s">
        <v>1778</v>
      </c>
      <c r="C1" s="58" t="s">
        <v>0</v>
      </c>
      <c r="D1" s="58" t="s">
        <v>2606</v>
      </c>
      <c r="E1" s="59" t="s">
        <v>2559</v>
      </c>
      <c r="H1" s="61" t="s">
        <v>2608</v>
      </c>
    </row>
    <row r="2" spans="1:8" x14ac:dyDescent="0.25">
      <c r="A2" s="24" t="s">
        <v>6</v>
      </c>
      <c r="B2" s="67" t="s">
        <v>98</v>
      </c>
      <c r="C2" s="2" t="s">
        <v>80</v>
      </c>
      <c r="D2" s="2" t="s">
        <v>1269</v>
      </c>
      <c r="E2" s="25">
        <v>1</v>
      </c>
      <c r="H2" t="s">
        <v>2607</v>
      </c>
    </row>
    <row r="3" spans="1:8" x14ac:dyDescent="0.25">
      <c r="A3" s="24" t="s">
        <v>6</v>
      </c>
      <c r="B3" s="67" t="s">
        <v>93</v>
      </c>
      <c r="C3" s="2" t="s">
        <v>80</v>
      </c>
      <c r="D3" s="2" t="s">
        <v>1265</v>
      </c>
      <c r="E3" s="25">
        <v>15</v>
      </c>
      <c r="H3" t="s">
        <v>2609</v>
      </c>
    </row>
    <row r="4" spans="1:8" x14ac:dyDescent="0.25">
      <c r="A4" s="54" t="s">
        <v>6</v>
      </c>
      <c r="B4" s="68" t="s">
        <v>2568</v>
      </c>
      <c r="C4" s="55" t="s">
        <v>233</v>
      </c>
      <c r="D4" s="55" t="s">
        <v>2591</v>
      </c>
      <c r="E4" s="56">
        <v>1</v>
      </c>
      <c r="H4" t="s">
        <v>2610</v>
      </c>
    </row>
    <row r="5" spans="1:8" x14ac:dyDescent="0.25">
      <c r="A5" s="54" t="s">
        <v>6</v>
      </c>
      <c r="B5" s="68" t="s">
        <v>2617</v>
      </c>
      <c r="C5" s="55" t="s">
        <v>233</v>
      </c>
      <c r="D5" s="55" t="s">
        <v>2618</v>
      </c>
      <c r="E5" s="56">
        <v>1</v>
      </c>
    </row>
    <row r="6" spans="1:8" x14ac:dyDescent="0.25">
      <c r="A6" s="54" t="s">
        <v>6</v>
      </c>
      <c r="B6" s="68" t="s">
        <v>274</v>
      </c>
      <c r="C6" s="55" t="s">
        <v>233</v>
      </c>
      <c r="D6" s="55" t="s">
        <v>1345</v>
      </c>
      <c r="E6" s="56">
        <v>2</v>
      </c>
    </row>
    <row r="7" spans="1:8" x14ac:dyDescent="0.25">
      <c r="A7" s="54" t="s">
        <v>6</v>
      </c>
      <c r="B7" s="68" t="s">
        <v>278</v>
      </c>
      <c r="C7" s="55" t="s">
        <v>233</v>
      </c>
      <c r="D7" s="55" t="s">
        <v>1347</v>
      </c>
      <c r="E7" s="56">
        <v>2</v>
      </c>
    </row>
    <row r="8" spans="1:8" x14ac:dyDescent="0.25">
      <c r="A8" s="54" t="s">
        <v>6</v>
      </c>
      <c r="B8" s="68" t="s">
        <v>280</v>
      </c>
      <c r="C8" s="55" t="s">
        <v>233</v>
      </c>
      <c r="D8" s="55" t="s">
        <v>1348</v>
      </c>
      <c r="E8" s="56">
        <v>2</v>
      </c>
    </row>
    <row r="9" spans="1:8" x14ac:dyDescent="0.25">
      <c r="A9" s="54" t="s">
        <v>6</v>
      </c>
      <c r="B9" s="68" t="s">
        <v>2580</v>
      </c>
      <c r="C9" s="55" t="s">
        <v>233</v>
      </c>
      <c r="D9" s="55" t="s">
        <v>2603</v>
      </c>
      <c r="E9" s="56">
        <v>2</v>
      </c>
    </row>
    <row r="10" spans="1:8" x14ac:dyDescent="0.25">
      <c r="A10" s="54" t="s">
        <v>6</v>
      </c>
      <c r="B10" s="68" t="s">
        <v>2650</v>
      </c>
      <c r="C10" s="55" t="s">
        <v>233</v>
      </c>
      <c r="D10" s="55" t="s">
        <v>2651</v>
      </c>
      <c r="E10" s="56">
        <v>3</v>
      </c>
    </row>
    <row r="11" spans="1:8" x14ac:dyDescent="0.25">
      <c r="A11" s="54" t="s">
        <v>6</v>
      </c>
      <c r="B11" s="68" t="s">
        <v>246</v>
      </c>
      <c r="C11" s="55" t="s">
        <v>233</v>
      </c>
      <c r="D11" s="55" t="s">
        <v>2652</v>
      </c>
      <c r="E11" s="56">
        <v>3</v>
      </c>
    </row>
    <row r="12" spans="1:8" x14ac:dyDescent="0.25">
      <c r="A12" s="54" t="s">
        <v>6</v>
      </c>
      <c r="B12" s="68" t="s">
        <v>248</v>
      </c>
      <c r="C12" s="55" t="s">
        <v>233</v>
      </c>
      <c r="D12" s="55" t="s">
        <v>2653</v>
      </c>
      <c r="E12" s="56">
        <v>3</v>
      </c>
    </row>
    <row r="13" spans="1:8" x14ac:dyDescent="0.25">
      <c r="A13" s="54" t="s">
        <v>6</v>
      </c>
      <c r="B13" s="68" t="s">
        <v>250</v>
      </c>
      <c r="C13" s="55" t="s">
        <v>233</v>
      </c>
      <c r="D13" s="55" t="s">
        <v>2654</v>
      </c>
      <c r="E13" s="56">
        <v>3</v>
      </c>
    </row>
    <row r="14" spans="1:8" x14ac:dyDescent="0.25">
      <c r="A14" s="54" t="s">
        <v>6</v>
      </c>
      <c r="B14" s="68" t="s">
        <v>253</v>
      </c>
      <c r="C14" s="55" t="s">
        <v>233</v>
      </c>
      <c r="D14" s="55" t="s">
        <v>2655</v>
      </c>
      <c r="E14" s="56">
        <v>3</v>
      </c>
    </row>
    <row r="15" spans="1:8" x14ac:dyDescent="0.25">
      <c r="A15" s="54" t="s">
        <v>6</v>
      </c>
      <c r="B15" s="68" t="s">
        <v>288</v>
      </c>
      <c r="C15" s="55" t="s">
        <v>233</v>
      </c>
      <c r="D15" s="55" t="s">
        <v>2656</v>
      </c>
      <c r="E15" s="56">
        <v>3</v>
      </c>
    </row>
    <row r="16" spans="1:8" x14ac:dyDescent="0.25">
      <c r="A16" s="54" t="s">
        <v>6</v>
      </c>
      <c r="B16" s="68" t="s">
        <v>2628</v>
      </c>
      <c r="C16" s="55" t="s">
        <v>233</v>
      </c>
      <c r="D16" s="55" t="s">
        <v>2657</v>
      </c>
      <c r="E16" s="56">
        <v>3</v>
      </c>
    </row>
    <row r="17" spans="1:5" x14ac:dyDescent="0.25">
      <c r="A17" s="54" t="s">
        <v>6</v>
      </c>
      <c r="B17" s="68" t="s">
        <v>2658</v>
      </c>
      <c r="C17" s="55" t="s">
        <v>233</v>
      </c>
      <c r="D17" s="55" t="s">
        <v>2659</v>
      </c>
      <c r="E17" s="56">
        <v>3</v>
      </c>
    </row>
    <row r="18" spans="1:5" x14ac:dyDescent="0.25">
      <c r="A18" s="54" t="s">
        <v>6</v>
      </c>
      <c r="B18" s="68" t="s">
        <v>2660</v>
      </c>
      <c r="C18" s="55" t="s">
        <v>233</v>
      </c>
      <c r="D18" s="55" t="s">
        <v>2661</v>
      </c>
      <c r="E18" s="56">
        <v>3</v>
      </c>
    </row>
    <row r="19" spans="1:5" x14ac:dyDescent="0.25">
      <c r="A19" s="54" t="s">
        <v>6</v>
      </c>
      <c r="B19" s="68" t="s">
        <v>2662</v>
      </c>
      <c r="C19" s="55" t="s">
        <v>233</v>
      </c>
      <c r="D19" s="55" t="s">
        <v>2663</v>
      </c>
      <c r="E19" s="56">
        <v>3</v>
      </c>
    </row>
    <row r="20" spans="1:5" x14ac:dyDescent="0.25">
      <c r="A20" s="54" t="s">
        <v>6</v>
      </c>
      <c r="B20" s="68" t="s">
        <v>290</v>
      </c>
      <c r="C20" s="55" t="s">
        <v>233</v>
      </c>
      <c r="D20" s="55" t="s">
        <v>2664</v>
      </c>
      <c r="E20" s="56">
        <v>3</v>
      </c>
    </row>
    <row r="21" spans="1:5" x14ac:dyDescent="0.25">
      <c r="A21" s="54" t="s">
        <v>6</v>
      </c>
      <c r="B21" s="68" t="s">
        <v>2665</v>
      </c>
      <c r="C21" s="55" t="s">
        <v>233</v>
      </c>
      <c r="D21" s="55" t="s">
        <v>2666</v>
      </c>
      <c r="E21" s="56">
        <v>3</v>
      </c>
    </row>
    <row r="22" spans="1:5" x14ac:dyDescent="0.25">
      <c r="A22" s="54" t="s">
        <v>6</v>
      </c>
      <c r="B22" s="68" t="s">
        <v>2667</v>
      </c>
      <c r="C22" s="55" t="s">
        <v>233</v>
      </c>
      <c r="D22" s="55" t="s">
        <v>2668</v>
      </c>
      <c r="E22" s="56">
        <v>3</v>
      </c>
    </row>
    <row r="23" spans="1:5" x14ac:dyDescent="0.25">
      <c r="A23" s="54" t="s">
        <v>6</v>
      </c>
      <c r="B23" s="68" t="s">
        <v>295</v>
      </c>
      <c r="C23" s="55" t="s">
        <v>233</v>
      </c>
      <c r="D23" s="55" t="s">
        <v>2669</v>
      </c>
      <c r="E23" s="56">
        <v>3</v>
      </c>
    </row>
    <row r="24" spans="1:5" x14ac:dyDescent="0.25">
      <c r="A24" s="54" t="s">
        <v>6</v>
      </c>
      <c r="B24" s="68" t="s">
        <v>256</v>
      </c>
      <c r="C24" s="55" t="s">
        <v>233</v>
      </c>
      <c r="D24" s="55" t="s">
        <v>2670</v>
      </c>
      <c r="E24" s="56">
        <v>3</v>
      </c>
    </row>
    <row r="25" spans="1:5" x14ac:dyDescent="0.25">
      <c r="A25" s="54" t="s">
        <v>6</v>
      </c>
      <c r="B25" s="68" t="s">
        <v>298</v>
      </c>
      <c r="C25" s="55" t="s">
        <v>233</v>
      </c>
      <c r="D25" s="55" t="s">
        <v>2671</v>
      </c>
      <c r="E25" s="56">
        <v>3</v>
      </c>
    </row>
    <row r="26" spans="1:5" x14ac:dyDescent="0.25">
      <c r="A26" s="54" t="s">
        <v>6</v>
      </c>
      <c r="B26" s="68" t="s">
        <v>2672</v>
      </c>
      <c r="C26" s="55" t="s">
        <v>233</v>
      </c>
      <c r="D26" s="55" t="s">
        <v>2673</v>
      </c>
      <c r="E26" s="56">
        <v>3</v>
      </c>
    </row>
    <row r="27" spans="1:5" x14ac:dyDescent="0.25">
      <c r="A27" s="54" t="s">
        <v>6</v>
      </c>
      <c r="B27" s="68" t="s">
        <v>258</v>
      </c>
      <c r="C27" s="55" t="s">
        <v>233</v>
      </c>
      <c r="D27" s="55" t="s">
        <v>2674</v>
      </c>
      <c r="E27" s="56">
        <v>3</v>
      </c>
    </row>
    <row r="28" spans="1:5" x14ac:dyDescent="0.25">
      <c r="A28" s="54" t="s">
        <v>6</v>
      </c>
      <c r="B28" s="68" t="s">
        <v>276</v>
      </c>
      <c r="C28" s="55" t="s">
        <v>233</v>
      </c>
      <c r="D28" s="55" t="s">
        <v>2675</v>
      </c>
      <c r="E28" s="56">
        <v>3</v>
      </c>
    </row>
    <row r="29" spans="1:5" x14ac:dyDescent="0.25">
      <c r="A29" s="54" t="s">
        <v>6</v>
      </c>
      <c r="B29" s="68" t="s">
        <v>2676</v>
      </c>
      <c r="C29" s="55" t="s">
        <v>233</v>
      </c>
      <c r="D29" s="55" t="s">
        <v>2677</v>
      </c>
      <c r="E29" s="56">
        <v>3</v>
      </c>
    </row>
    <row r="30" spans="1:5" x14ac:dyDescent="0.25">
      <c r="A30" s="54" t="s">
        <v>6</v>
      </c>
      <c r="B30" s="68" t="s">
        <v>2678</v>
      </c>
      <c r="C30" s="55" t="s">
        <v>233</v>
      </c>
      <c r="D30" s="55" t="s">
        <v>2679</v>
      </c>
      <c r="E30" s="56">
        <v>3</v>
      </c>
    </row>
    <row r="31" spans="1:5" x14ac:dyDescent="0.25">
      <c r="A31" s="54" t="s">
        <v>6</v>
      </c>
      <c r="B31" s="68" t="s">
        <v>2680</v>
      </c>
      <c r="C31" s="55" t="s">
        <v>233</v>
      </c>
      <c r="D31" s="55" t="s">
        <v>2681</v>
      </c>
      <c r="E31" s="56">
        <v>3</v>
      </c>
    </row>
    <row r="32" spans="1:5" x14ac:dyDescent="0.25">
      <c r="A32" s="54" t="s">
        <v>6</v>
      </c>
      <c r="B32" s="68" t="s">
        <v>260</v>
      </c>
      <c r="C32" s="55" t="s">
        <v>233</v>
      </c>
      <c r="D32" s="55" t="s">
        <v>2682</v>
      </c>
      <c r="E32" s="56">
        <v>3</v>
      </c>
    </row>
    <row r="33" spans="1:5" x14ac:dyDescent="0.25">
      <c r="A33" s="54" t="s">
        <v>6</v>
      </c>
      <c r="B33" s="68" t="s">
        <v>262</v>
      </c>
      <c r="C33" s="55" t="s">
        <v>233</v>
      </c>
      <c r="D33" s="55" t="s">
        <v>2683</v>
      </c>
      <c r="E33" s="56">
        <v>3</v>
      </c>
    </row>
    <row r="34" spans="1:5" x14ac:dyDescent="0.25">
      <c r="A34" s="54" t="s">
        <v>6</v>
      </c>
      <c r="B34" s="68" t="s">
        <v>2684</v>
      </c>
      <c r="C34" s="55" t="s">
        <v>233</v>
      </c>
      <c r="D34" s="55" t="s">
        <v>2685</v>
      </c>
      <c r="E34" s="56">
        <v>3</v>
      </c>
    </row>
    <row r="35" spans="1:5" x14ac:dyDescent="0.25">
      <c r="A35" s="24" t="s">
        <v>6</v>
      </c>
      <c r="B35" s="67" t="s">
        <v>440</v>
      </c>
      <c r="C35" s="2" t="s">
        <v>4</v>
      </c>
      <c r="D35" s="2" t="s">
        <v>1406</v>
      </c>
      <c r="E35" s="25">
        <v>1</v>
      </c>
    </row>
    <row r="36" spans="1:5" x14ac:dyDescent="0.25">
      <c r="A36" s="24" t="s">
        <v>6</v>
      </c>
      <c r="B36" s="67" t="s">
        <v>2577</v>
      </c>
      <c r="C36" s="2" t="s">
        <v>4</v>
      </c>
      <c r="D36" s="2" t="s">
        <v>2600</v>
      </c>
      <c r="E36" s="25">
        <v>6</v>
      </c>
    </row>
    <row r="37" spans="1:5" x14ac:dyDescent="0.25">
      <c r="A37" s="24" t="s">
        <v>6</v>
      </c>
      <c r="B37" s="67" t="s">
        <v>59</v>
      </c>
      <c r="C37" s="2" t="s">
        <v>4</v>
      </c>
      <c r="D37" s="2" t="s">
        <v>1410</v>
      </c>
      <c r="E37" s="25">
        <v>7</v>
      </c>
    </row>
    <row r="38" spans="1:5" x14ac:dyDescent="0.25">
      <c r="A38" s="24" t="s">
        <v>6</v>
      </c>
      <c r="B38" s="67" t="s">
        <v>2578</v>
      </c>
      <c r="C38" s="2" t="s">
        <v>4</v>
      </c>
      <c r="D38" s="2" t="s">
        <v>2601</v>
      </c>
      <c r="E38" s="25">
        <v>8</v>
      </c>
    </row>
    <row r="39" spans="1:5" x14ac:dyDescent="0.25">
      <c r="A39" s="24" t="s">
        <v>6</v>
      </c>
      <c r="B39" s="67" t="s">
        <v>2579</v>
      </c>
      <c r="C39" s="2" t="s">
        <v>4</v>
      </c>
      <c r="D39" s="2" t="s">
        <v>2602</v>
      </c>
      <c r="E39" s="25">
        <v>9</v>
      </c>
    </row>
    <row r="40" spans="1:5" x14ac:dyDescent="0.25">
      <c r="A40" s="54" t="s">
        <v>6</v>
      </c>
      <c r="B40" s="68" t="s">
        <v>2575</v>
      </c>
      <c r="C40" s="55" t="s">
        <v>558</v>
      </c>
      <c r="D40" s="55" t="s">
        <v>2598</v>
      </c>
      <c r="E40" s="56">
        <v>1</v>
      </c>
    </row>
    <row r="41" spans="1:5" x14ac:dyDescent="0.25">
      <c r="A41" s="54" t="s">
        <v>6</v>
      </c>
      <c r="B41" s="68" t="s">
        <v>2569</v>
      </c>
      <c r="C41" s="55" t="s">
        <v>558</v>
      </c>
      <c r="D41" s="55" t="s">
        <v>2592</v>
      </c>
      <c r="E41" s="56">
        <v>1</v>
      </c>
    </row>
    <row r="42" spans="1:5" x14ac:dyDescent="0.25">
      <c r="A42" s="54" t="s">
        <v>6</v>
      </c>
      <c r="B42" s="68" t="s">
        <v>2570</v>
      </c>
      <c r="C42" s="55" t="s">
        <v>558</v>
      </c>
      <c r="D42" s="55" t="s">
        <v>2593</v>
      </c>
      <c r="E42" s="56">
        <v>1</v>
      </c>
    </row>
    <row r="43" spans="1:5" x14ac:dyDescent="0.25">
      <c r="A43" s="54" t="s">
        <v>6</v>
      </c>
      <c r="B43" s="68" t="s">
        <v>2576</v>
      </c>
      <c r="C43" s="55" t="s">
        <v>558</v>
      </c>
      <c r="D43" s="55" t="s">
        <v>2599</v>
      </c>
      <c r="E43" s="56">
        <v>1</v>
      </c>
    </row>
    <row r="44" spans="1:5" x14ac:dyDescent="0.25">
      <c r="A44" s="54" t="s">
        <v>6</v>
      </c>
      <c r="B44" s="68" t="s">
        <v>2619</v>
      </c>
      <c r="C44" s="55" t="s">
        <v>558</v>
      </c>
      <c r="D44" s="55" t="s">
        <v>2620</v>
      </c>
      <c r="E44" s="56"/>
    </row>
    <row r="45" spans="1:5" x14ac:dyDescent="0.25">
      <c r="A45" s="24" t="s">
        <v>6</v>
      </c>
      <c r="B45" s="67" t="s">
        <v>746</v>
      </c>
      <c r="C45" s="2" t="s">
        <v>717</v>
      </c>
      <c r="D45" s="2" t="s">
        <v>1592</v>
      </c>
      <c r="E45" s="25">
        <v>1</v>
      </c>
    </row>
    <row r="46" spans="1:5" x14ac:dyDescent="0.25">
      <c r="A46" s="24" t="s">
        <v>6</v>
      </c>
      <c r="B46" s="67" t="s">
        <v>2567</v>
      </c>
      <c r="C46" s="2" t="s">
        <v>717</v>
      </c>
      <c r="D46" s="2" t="s">
        <v>2590</v>
      </c>
      <c r="E46" s="25">
        <v>1</v>
      </c>
    </row>
    <row r="47" spans="1:5" x14ac:dyDescent="0.25">
      <c r="A47" s="24" t="s">
        <v>6</v>
      </c>
      <c r="B47" s="67" t="s">
        <v>2571</v>
      </c>
      <c r="C47" s="2" t="s">
        <v>717</v>
      </c>
      <c r="D47" s="2" t="s">
        <v>2594</v>
      </c>
      <c r="E47" s="25">
        <v>1</v>
      </c>
    </row>
    <row r="48" spans="1:5" x14ac:dyDescent="0.25">
      <c r="A48" s="24" t="s">
        <v>6</v>
      </c>
      <c r="B48" s="67" t="s">
        <v>2572</v>
      </c>
      <c r="C48" s="2" t="s">
        <v>717</v>
      </c>
      <c r="D48" s="2" t="s">
        <v>2595</v>
      </c>
      <c r="E48" s="25">
        <v>1</v>
      </c>
    </row>
    <row r="49" spans="1:5" x14ac:dyDescent="0.25">
      <c r="A49" s="24" t="s">
        <v>6</v>
      </c>
      <c r="B49" s="67" t="s">
        <v>2573</v>
      </c>
      <c r="C49" s="2" t="s">
        <v>717</v>
      </c>
      <c r="D49" s="2" t="s">
        <v>2596</v>
      </c>
      <c r="E49" s="25">
        <v>1</v>
      </c>
    </row>
    <row r="50" spans="1:5" x14ac:dyDescent="0.25">
      <c r="A50" s="24" t="s">
        <v>6</v>
      </c>
      <c r="B50" s="67" t="s">
        <v>2574</v>
      </c>
      <c r="C50" s="2" t="s">
        <v>717</v>
      </c>
      <c r="D50" s="2" t="s">
        <v>2597</v>
      </c>
      <c r="E50" s="25">
        <v>1</v>
      </c>
    </row>
    <row r="51" spans="1:5" x14ac:dyDescent="0.25">
      <c r="A51" s="54" t="s">
        <v>6</v>
      </c>
      <c r="B51" s="68" t="s">
        <v>892</v>
      </c>
      <c r="C51" s="55" t="s">
        <v>872</v>
      </c>
      <c r="D51" s="55" t="s">
        <v>1659</v>
      </c>
      <c r="E51" s="56">
        <v>1</v>
      </c>
    </row>
    <row r="52" spans="1:5" x14ac:dyDescent="0.25">
      <c r="A52" s="54" t="s">
        <v>6</v>
      </c>
      <c r="B52" s="68" t="s">
        <v>894</v>
      </c>
      <c r="C52" s="55" t="s">
        <v>872</v>
      </c>
      <c r="D52" s="55" t="s">
        <v>1648</v>
      </c>
      <c r="E52" s="56">
        <v>1</v>
      </c>
    </row>
    <row r="53" spans="1:5" x14ac:dyDescent="0.25">
      <c r="A53" s="54" t="s">
        <v>6</v>
      </c>
      <c r="B53" s="68" t="s">
        <v>2562</v>
      </c>
      <c r="C53" s="55" t="s">
        <v>872</v>
      </c>
      <c r="D53" s="55" t="s">
        <v>2585</v>
      </c>
      <c r="E53" s="56">
        <v>1</v>
      </c>
    </row>
    <row r="54" spans="1:5" x14ac:dyDescent="0.25">
      <c r="A54" s="54" t="s">
        <v>6</v>
      </c>
      <c r="B54" s="68" t="s">
        <v>2563</v>
      </c>
      <c r="C54" s="55" t="s">
        <v>872</v>
      </c>
      <c r="D54" s="55" t="s">
        <v>2586</v>
      </c>
      <c r="E54" s="56">
        <v>1</v>
      </c>
    </row>
    <row r="55" spans="1:5" x14ac:dyDescent="0.25">
      <c r="A55" s="54" t="s">
        <v>6</v>
      </c>
      <c r="B55" s="68" t="s">
        <v>2566</v>
      </c>
      <c r="C55" s="55" t="s">
        <v>872</v>
      </c>
      <c r="D55" s="55" t="s">
        <v>2589</v>
      </c>
      <c r="E55" s="56">
        <v>1</v>
      </c>
    </row>
    <row r="56" spans="1:5" x14ac:dyDescent="0.25">
      <c r="A56" s="54" t="s">
        <v>6</v>
      </c>
      <c r="B56" s="68" t="s">
        <v>2560</v>
      </c>
      <c r="C56" s="55" t="s">
        <v>872</v>
      </c>
      <c r="D56" s="55" t="s">
        <v>2583</v>
      </c>
      <c r="E56" s="56">
        <v>1</v>
      </c>
    </row>
    <row r="57" spans="1:5" x14ac:dyDescent="0.25">
      <c r="A57" s="54" t="s">
        <v>6</v>
      </c>
      <c r="B57" s="68" t="s">
        <v>2561</v>
      </c>
      <c r="C57" s="55" t="s">
        <v>872</v>
      </c>
      <c r="D57" s="55" t="s">
        <v>2584</v>
      </c>
      <c r="E57" s="56">
        <v>1</v>
      </c>
    </row>
    <row r="58" spans="1:5" x14ac:dyDescent="0.25">
      <c r="A58" s="54" t="s">
        <v>6</v>
      </c>
      <c r="B58" s="68" t="s">
        <v>2564</v>
      </c>
      <c r="C58" s="55" t="s">
        <v>872</v>
      </c>
      <c r="D58" s="55" t="s">
        <v>2587</v>
      </c>
      <c r="E58" s="56">
        <v>1</v>
      </c>
    </row>
    <row r="59" spans="1:5" x14ac:dyDescent="0.25">
      <c r="A59" s="54" t="s">
        <v>6</v>
      </c>
      <c r="B59" s="68" t="s">
        <v>2565</v>
      </c>
      <c r="C59" s="55" t="s">
        <v>872</v>
      </c>
      <c r="D59" s="55" t="s">
        <v>2588</v>
      </c>
      <c r="E59" s="56">
        <v>1</v>
      </c>
    </row>
    <row r="60" spans="1:5" x14ac:dyDescent="0.25">
      <c r="A60" s="24" t="s">
        <v>6</v>
      </c>
      <c r="B60" s="67" t="s">
        <v>2616</v>
      </c>
      <c r="C60" s="2" t="s">
        <v>1035</v>
      </c>
      <c r="D60" s="2" t="s">
        <v>2611</v>
      </c>
      <c r="E60" s="25">
        <v>1</v>
      </c>
    </row>
    <row r="61" spans="1:5" x14ac:dyDescent="0.25">
      <c r="A61" s="24" t="s">
        <v>6</v>
      </c>
      <c r="B61" s="67" t="s">
        <v>2581</v>
      </c>
      <c r="C61" s="2" t="s">
        <v>1035</v>
      </c>
      <c r="D61" s="2" t="s">
        <v>2604</v>
      </c>
      <c r="E61" s="25">
        <v>2</v>
      </c>
    </row>
    <row r="62" spans="1:5" x14ac:dyDescent="0.25">
      <c r="A62" s="24" t="s">
        <v>6</v>
      </c>
      <c r="B62" s="67" t="s">
        <v>2582</v>
      </c>
      <c r="C62" s="2" t="s">
        <v>1035</v>
      </c>
      <c r="D62" s="2" t="s">
        <v>2605</v>
      </c>
      <c r="E62" s="25">
        <v>5</v>
      </c>
    </row>
  </sheetData>
  <autoFilter ref="A1:E37" xr:uid="{7E518C13-9595-40E4-BF9E-8E25B6BC1252}">
    <sortState xmlns:xlrd2="http://schemas.microsoft.com/office/spreadsheetml/2017/richdata2" ref="A2:E62">
      <sortCondition ref="C1:C3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2C65D-2313-4C40-8131-BDDDE16D47EE}">
  <dimension ref="A1:J648"/>
  <sheetViews>
    <sheetView workbookViewId="0">
      <selection activeCell="I14" sqref="I14"/>
    </sheetView>
  </sheetViews>
  <sheetFormatPr defaultRowHeight="15" x14ac:dyDescent="0.25"/>
  <sheetData>
    <row r="1" spans="1:10" x14ac:dyDescent="0.25">
      <c r="A1" t="str" cm="1">
        <f t="array" ref="A1:J648">_xlfn.UNIQUE(_xlfn._xlws.FILTER((_xlfn.CHOOSECOLS('2024'!A1:O1634,1,2,4,5,6,7,10,11,14,15)),'2024'!O1:O1634&lt;&gt;"-"))</f>
        <v>ROC</v>
      </c>
      <c r="B1" t="str">
        <v>lab</v>
      </c>
      <c r="C1" t="str">
        <v>wbid_id</v>
      </c>
      <c r="D1" t="str">
        <v>enr</v>
      </c>
      <c r="E1" t="str">
        <v>body</v>
      </c>
      <c r="F1" t="str">
        <v>CLASS</v>
      </c>
      <c r="G1" t="str">
        <v>STA</v>
      </c>
      <c r="H1" t="str">
        <v>Location_Description</v>
      </c>
      <c r="I1" t="str">
        <v>lat</v>
      </c>
      <c r="J1" t="str">
        <v>long</v>
      </c>
    </row>
    <row r="2" spans="1:10" x14ac:dyDescent="0.25">
      <c r="A2" t="str">
        <v>CEROC</v>
      </c>
      <c r="B2" t="str">
        <v>DEP</v>
      </c>
      <c r="C2" t="str">
        <v>3028</v>
      </c>
      <c r="D2" t="str">
        <v>-</v>
      </c>
      <c r="E2" t="str">
        <v>ESTUARY</v>
      </c>
      <c r="F2" t="str">
        <v>3M</v>
      </c>
      <c r="G2" t="str">
        <v>21FLCEN G5CE0112</v>
      </c>
      <c r="H2" t="str">
        <v>Addison Creek @ Enchanted Forest Nature Preserve</v>
      </c>
      <c r="I2">
        <v>28.534944388</v>
      </c>
      <c r="J2">
        <v>-80.802138900000003</v>
      </c>
    </row>
    <row r="3" spans="1:10" x14ac:dyDescent="0.25">
      <c r="A3" t="str">
        <v>CEROC</v>
      </c>
      <c r="B3" t="str">
        <v>DEP</v>
      </c>
      <c r="C3" t="str">
        <v>3082</v>
      </c>
      <c r="D3" t="str">
        <v>-</v>
      </c>
      <c r="E3" t="str">
        <v>ESTUARY</v>
      </c>
      <c r="F3" t="str">
        <v>3M</v>
      </c>
      <c r="G3" t="str">
        <v>21FLCEN G5CE0131</v>
      </c>
      <c r="H3" t="str">
        <v>Eau Gallie River 145m E of N Wickham Rd</v>
      </c>
      <c r="I3">
        <v>28.134458986999999</v>
      </c>
      <c r="J3">
        <v>-80.670137999999994</v>
      </c>
    </row>
    <row r="4" spans="1:10" x14ac:dyDescent="0.25">
      <c r="A4" t="str">
        <v>CEROC</v>
      </c>
      <c r="B4" t="str">
        <v>DEP</v>
      </c>
      <c r="C4" t="str">
        <v>2924</v>
      </c>
      <c r="D4" t="str">
        <v>-</v>
      </c>
      <c r="E4" t="str">
        <v>ESTUARY</v>
      </c>
      <c r="F4">
        <v>2</v>
      </c>
      <c r="G4" t="str">
        <v>N28.745994,W-80.749892</v>
      </c>
      <c r="H4" t="str">
        <v>Mosquito Lagoon Near Haulover Canal</v>
      </c>
      <c r="I4">
        <v>28.745994</v>
      </c>
      <c r="J4">
        <v>-80.749892000000003</v>
      </c>
    </row>
    <row r="5" spans="1:10" x14ac:dyDescent="0.25">
      <c r="A5" t="str">
        <v>CEROC</v>
      </c>
      <c r="B5" t="str">
        <v>DEP</v>
      </c>
      <c r="C5" t="str">
        <v>2963F3</v>
      </c>
      <c r="D5" t="str">
        <v>-</v>
      </c>
      <c r="E5" t="str">
        <v>ESTUARY</v>
      </c>
      <c r="F5">
        <v>2</v>
      </c>
      <c r="G5" t="str">
        <v>N28.728141,W-80.760965</v>
      </c>
      <c r="H5" t="str">
        <v>IRL Near Haulover Canal</v>
      </c>
      <c r="I5">
        <v>28.728141000000001</v>
      </c>
      <c r="J5">
        <v>-80.760964999999999</v>
      </c>
    </row>
    <row r="6" spans="1:10" x14ac:dyDescent="0.25">
      <c r="A6" t="str">
        <v>CEROC</v>
      </c>
      <c r="B6" t="str">
        <v>DEP</v>
      </c>
      <c r="C6" t="str">
        <v>2963F2</v>
      </c>
      <c r="D6" t="str">
        <v>-</v>
      </c>
      <c r="E6" t="str">
        <v>ESTUARY</v>
      </c>
      <c r="F6" t="str">
        <v>3M</v>
      </c>
      <c r="G6" t="str">
        <v>21FLSJWM79633</v>
      </c>
      <c r="H6" t="str">
        <v>IRLBFRR</v>
      </c>
      <c r="I6">
        <v>28.755095001000001</v>
      </c>
      <c r="J6">
        <v>-80.846467000000004</v>
      </c>
    </row>
    <row r="7" spans="1:10" x14ac:dyDescent="0.25">
      <c r="A7" t="str">
        <v>CEROC</v>
      </c>
      <c r="B7" t="str">
        <v>DEP</v>
      </c>
      <c r="C7" t="str">
        <v>2678</v>
      </c>
      <c r="D7" t="str">
        <v>ENRS1</v>
      </c>
      <c r="E7" t="str">
        <v>ESTUARY</v>
      </c>
      <c r="F7" t="str">
        <v>3M</v>
      </c>
      <c r="G7" t="str">
        <v>21FLCEN G5CE0130</v>
      </c>
      <c r="H7" t="str">
        <v>Turnbull Bay 1.2 km S of Turnbull Bay Rd</v>
      </c>
      <c r="I7">
        <v>29.042799987999999</v>
      </c>
      <c r="J7">
        <v>-80.959900000000005</v>
      </c>
    </row>
    <row r="8" spans="1:10" x14ac:dyDescent="0.25">
      <c r="A8" t="str">
        <v>CEROC</v>
      </c>
      <c r="B8" t="str">
        <v>DEP</v>
      </c>
      <c r="C8" t="str">
        <v>2363A</v>
      </c>
      <c r="D8" t="str">
        <v>ENRS1</v>
      </c>
      <c r="E8" t="str">
        <v>ESTUARY</v>
      </c>
      <c r="F8" t="str">
        <v>3M</v>
      </c>
      <c r="G8" t="str">
        <v>21FLCEN G5CE0108</v>
      </c>
      <c r="H8" t="str">
        <v>Halifax River @ 250m N of Bethune Point Park Boat Ramp</v>
      </c>
      <c r="I8">
        <v>29.202256987999998</v>
      </c>
      <c r="J8">
        <v>-81.007423000000003</v>
      </c>
    </row>
    <row r="9" spans="1:10" x14ac:dyDescent="0.25">
      <c r="A9" t="str">
        <v>CEROC</v>
      </c>
      <c r="B9" t="str">
        <v>DEP</v>
      </c>
      <c r="C9" t="str">
        <v>2942A</v>
      </c>
      <c r="D9" t="str">
        <v>-</v>
      </c>
      <c r="E9" t="str">
        <v>ESTUARY</v>
      </c>
      <c r="F9" t="str">
        <v>3M</v>
      </c>
      <c r="G9" t="str">
        <v>21FLSJWM44882</v>
      </c>
      <c r="H9" t="str">
        <v>IRLTBC</v>
      </c>
      <c r="I9">
        <v>28.820890000999999</v>
      </c>
      <c r="J9">
        <v>-80.860101</v>
      </c>
    </row>
    <row r="10" spans="1:10" x14ac:dyDescent="0.25">
      <c r="A10" t="str">
        <v>CEROC</v>
      </c>
      <c r="B10" t="str">
        <v>DEP</v>
      </c>
      <c r="C10" t="str">
        <v>2664</v>
      </c>
      <c r="D10" t="str">
        <v>-</v>
      </c>
      <c r="E10" t="str">
        <v>ESTUARY11</v>
      </c>
      <c r="F10" t="str">
        <v>3M</v>
      </c>
      <c r="G10" t="str">
        <v>21FLCEN G5CE0156</v>
      </c>
      <c r="H10" t="str">
        <v>Reed Canal @ Reed Canal Park</v>
      </c>
      <c r="I10">
        <v>29.155709988000002</v>
      </c>
      <c r="J10">
        <v>-81.016345999999999</v>
      </c>
    </row>
    <row r="11" spans="1:10" x14ac:dyDescent="0.25">
      <c r="A11" t="str">
        <v>CEROC</v>
      </c>
      <c r="B11" t="str">
        <v>DEP</v>
      </c>
      <c r="C11" t="str">
        <v>2674A</v>
      </c>
      <c r="D11" t="str">
        <v>-</v>
      </c>
      <c r="E11" t="str">
        <v>ESTUARY11</v>
      </c>
      <c r="F11" t="str">
        <v>3M</v>
      </c>
      <c r="G11" t="str">
        <v>21FLCEN G5CE0159</v>
      </c>
      <c r="H11" t="str">
        <v>Spruce Creek @ Russel Property</v>
      </c>
      <c r="I11">
        <v>29.085674000000001</v>
      </c>
      <c r="J11">
        <v>-81.031666999999999</v>
      </c>
    </row>
    <row r="12" spans="1:10" x14ac:dyDescent="0.25">
      <c r="A12" t="str">
        <v>CEROC</v>
      </c>
      <c r="B12" t="str">
        <v>DEP</v>
      </c>
      <c r="C12" t="str">
        <v>2674A</v>
      </c>
      <c r="D12" t="str">
        <v>-</v>
      </c>
      <c r="E12" t="str">
        <v>ESTUARY11</v>
      </c>
      <c r="F12" t="str">
        <v>3M</v>
      </c>
      <c r="G12" t="str">
        <v>21FLCEN G5CE0099</v>
      </c>
      <c r="H12" t="str">
        <v>Spruce Creek @ 0.68 miles upstream of RR bridge</v>
      </c>
      <c r="I12">
        <v>29.073366910000001</v>
      </c>
      <c r="J12">
        <v>-80.989317040000003</v>
      </c>
    </row>
    <row r="13" spans="1:10" x14ac:dyDescent="0.25">
      <c r="A13" t="str">
        <v>CEROC</v>
      </c>
      <c r="B13" t="str">
        <v>DEP</v>
      </c>
      <c r="C13" t="str">
        <v>3008A</v>
      </c>
      <c r="D13" t="str">
        <v>-</v>
      </c>
      <c r="E13" t="str">
        <v>LAKE</v>
      </c>
      <c r="F13" t="str">
        <v>3F</v>
      </c>
      <c r="G13" t="str">
        <v>21FLCEN G3CE0022</v>
      </c>
      <c r="H13" t="str">
        <v>Fox Lake @ Center of West Lobe</v>
      </c>
      <c r="I13">
        <v>28.59028</v>
      </c>
      <c r="J13">
        <v>-80.873840000000001</v>
      </c>
    </row>
    <row r="14" spans="1:10" x14ac:dyDescent="0.25">
      <c r="A14" t="str">
        <v>CEROC</v>
      </c>
      <c r="B14" t="str">
        <v>DEP</v>
      </c>
      <c r="C14" t="str">
        <v>3064A</v>
      </c>
      <c r="D14" t="str">
        <v>-</v>
      </c>
      <c r="E14" t="str">
        <v>LAKE</v>
      </c>
      <c r="F14" t="str">
        <v>3F</v>
      </c>
      <c r="G14" t="str">
        <v>21FLCEN G3CE0012</v>
      </c>
      <c r="H14" t="str">
        <v>Florence Lake @ Center</v>
      </c>
      <c r="I14">
        <v>28.326633999999999</v>
      </c>
      <c r="J14">
        <v>-80.781999999999996</v>
      </c>
    </row>
    <row r="15" spans="1:10" x14ac:dyDescent="0.25">
      <c r="A15" t="str">
        <v>SWROC</v>
      </c>
      <c r="B15" t="str">
        <v>DEP</v>
      </c>
      <c r="C15" t="str">
        <v>1329B</v>
      </c>
      <c r="D15" t="str">
        <v>-</v>
      </c>
      <c r="E15" t="str">
        <v>LAKE</v>
      </c>
      <c r="F15" t="str">
        <v>3F</v>
      </c>
      <c r="G15" t="str">
        <v>21FLTPA G4SW0118</v>
      </c>
      <c r="H15" t="str">
        <v>Lake Rousseau @ Center</v>
      </c>
      <c r="I15">
        <v>29.025149988999999</v>
      </c>
      <c r="J15">
        <v>-82.584190000000007</v>
      </c>
    </row>
    <row r="16" spans="1:10" x14ac:dyDescent="0.25">
      <c r="A16" t="str">
        <v>NEROC</v>
      </c>
      <c r="B16" t="str">
        <v>Eurofins</v>
      </c>
      <c r="C16" t="str">
        <v>3731A</v>
      </c>
      <c r="D16" t="str">
        <v>-</v>
      </c>
      <c r="E16" t="str">
        <v>LAKE</v>
      </c>
      <c r="F16" t="str">
        <v>3F</v>
      </c>
      <c r="G16" t="str">
        <v>21FLBRA 3731A-A</v>
      </c>
      <c r="H16" t="str">
        <v>3731A - Lake Marion - Open Wat - middle of lake</v>
      </c>
      <c r="I16">
        <v>29.296187100000001</v>
      </c>
      <c r="J16">
        <v>-82.574885800000004</v>
      </c>
    </row>
    <row r="17" spans="1:10" x14ac:dyDescent="0.25">
      <c r="A17" t="str">
        <v>NEROC</v>
      </c>
      <c r="B17" t="str">
        <v>DEP</v>
      </c>
      <c r="C17" t="str">
        <v>3731A</v>
      </c>
      <c r="D17" t="str">
        <v>-</v>
      </c>
      <c r="E17" t="str">
        <v>LAKE</v>
      </c>
      <c r="F17" t="str">
        <v>3F</v>
      </c>
      <c r="G17" t="str">
        <v>21FLBRA 3731A-A</v>
      </c>
      <c r="H17" t="str">
        <v>3731A - Lake Marion - Open Wat - middle of lake</v>
      </c>
      <c r="I17">
        <v>29.296187100000001</v>
      </c>
      <c r="J17">
        <v>-82.574885800000004</v>
      </c>
    </row>
    <row r="18" spans="1:10" x14ac:dyDescent="0.25">
      <c r="A18" t="str">
        <v>SWROC</v>
      </c>
      <c r="B18" t="str">
        <v>DEP</v>
      </c>
      <c r="C18" t="str">
        <v>1329V</v>
      </c>
      <c r="D18" t="str">
        <v>-</v>
      </c>
      <c r="E18" t="str">
        <v>LAKE</v>
      </c>
      <c r="F18" t="str">
        <v>3F</v>
      </c>
      <c r="G18" t="str">
        <v>21FLCEN G4CE0022</v>
      </c>
      <c r="H18" t="str">
        <v>Lake Blue Cove @ 150 m SW of Center</v>
      </c>
      <c r="I18">
        <v>29.051300000000001</v>
      </c>
      <c r="J18">
        <v>-82.455200000000005</v>
      </c>
    </row>
    <row r="19" spans="1:10" x14ac:dyDescent="0.25">
      <c r="A19" t="str">
        <v>CEROC</v>
      </c>
      <c r="B19" t="str">
        <v>DEP</v>
      </c>
      <c r="C19" t="str">
        <v>2790B</v>
      </c>
      <c r="D19" t="str">
        <v>-</v>
      </c>
      <c r="E19" t="str">
        <v>LAKE</v>
      </c>
      <c r="F19" t="str">
        <v>3F</v>
      </c>
      <c r="G19" t="str">
        <v>21FLCEN G1CE0014</v>
      </c>
      <c r="H19" t="str">
        <v>Little Lake Weir @ Center</v>
      </c>
      <c r="I19">
        <v>29.0180556</v>
      </c>
      <c r="J19">
        <v>-81.976665999999994</v>
      </c>
    </row>
    <row r="20" spans="1:10" x14ac:dyDescent="0.25">
      <c r="A20" t="str">
        <v>CEROC</v>
      </c>
      <c r="B20" t="str">
        <v>DEP</v>
      </c>
      <c r="C20" t="str">
        <v>2997Q</v>
      </c>
      <c r="D20" t="str">
        <v>-</v>
      </c>
      <c r="E20" t="str">
        <v>LAKE</v>
      </c>
      <c r="F20" t="str">
        <v>3F</v>
      </c>
      <c r="G20" t="str">
        <v>21FLCEN G2CE0067</v>
      </c>
      <c r="H20" t="str">
        <v>Lake Dot @ Center (2997Q)</v>
      </c>
      <c r="I20">
        <v>28.5522144</v>
      </c>
      <c r="J20">
        <v>-81.386664999999994</v>
      </c>
    </row>
    <row r="21" spans="1:10" x14ac:dyDescent="0.25">
      <c r="A21" t="str">
        <v>CEROC</v>
      </c>
      <c r="B21" t="str">
        <v>DEP</v>
      </c>
      <c r="C21" t="str">
        <v>3002P</v>
      </c>
      <c r="D21" t="str">
        <v>-</v>
      </c>
      <c r="E21" t="str">
        <v>LAKE</v>
      </c>
      <c r="F21" t="str">
        <v>3F</v>
      </c>
      <c r="G21" t="str">
        <v>21FLCEN G2CE0265</v>
      </c>
      <c r="H21" t="str">
        <v>Crooked Lake @ Center of N Lobe</v>
      </c>
      <c r="I21">
        <v>28.598458988000001</v>
      </c>
      <c r="J21">
        <v>-81.478847000000002</v>
      </c>
    </row>
    <row r="22" spans="1:10" x14ac:dyDescent="0.25">
      <c r="A22" t="str">
        <v>CEROC</v>
      </c>
      <c r="B22" t="str">
        <v>DEP</v>
      </c>
      <c r="C22" t="str">
        <v>3004R</v>
      </c>
      <c r="D22" t="str">
        <v>-</v>
      </c>
      <c r="E22" t="str">
        <v>LAKE</v>
      </c>
      <c r="F22" t="str">
        <v>3F</v>
      </c>
      <c r="G22" t="str">
        <v>21FLCEN G2CE0016</v>
      </c>
      <c r="H22" t="str">
        <v>Lake Fairhope @ Center</v>
      </c>
      <c r="I22">
        <v>28.584208</v>
      </c>
      <c r="J22">
        <v>-81.393664000000001</v>
      </c>
    </row>
    <row r="23" spans="1:10" x14ac:dyDescent="0.25">
      <c r="A23" t="str">
        <v>CEROC</v>
      </c>
      <c r="B23" t="str">
        <v>DEP</v>
      </c>
      <c r="C23" t="str">
        <v>3009J</v>
      </c>
      <c r="D23" t="str">
        <v>-</v>
      </c>
      <c r="E23" t="str">
        <v>LAKE</v>
      </c>
      <c r="F23" t="str">
        <v>3F</v>
      </c>
      <c r="G23" t="str">
        <v>21FLCEN HABCE0178</v>
      </c>
      <c r="H23" t="str">
        <v>Lake Pearl - Woodside Village Ramp</v>
      </c>
      <c r="I23">
        <v>28.601728888</v>
      </c>
      <c r="J23">
        <v>-81.266919900000005</v>
      </c>
    </row>
    <row r="24" spans="1:10" x14ac:dyDescent="0.25">
      <c r="A24" t="str">
        <v>CEROC</v>
      </c>
      <c r="B24" t="str">
        <v>DEP</v>
      </c>
      <c r="C24" t="str">
        <v>3011A</v>
      </c>
      <c r="D24" t="str">
        <v>-</v>
      </c>
      <c r="E24" t="str">
        <v>LAKE</v>
      </c>
      <c r="F24" t="str">
        <v>3F</v>
      </c>
      <c r="G24" t="str">
        <v>21FLCEN G2CE0259</v>
      </c>
      <c r="H24" t="str">
        <v>Weston</v>
      </c>
      <c r="I24">
        <v>28.616714000000002</v>
      </c>
      <c r="J24">
        <v>-81.407297</v>
      </c>
    </row>
    <row r="25" spans="1:10" x14ac:dyDescent="0.25">
      <c r="A25" t="str">
        <v>CEROC</v>
      </c>
      <c r="B25" t="str">
        <v>DEP</v>
      </c>
      <c r="C25" t="str">
        <v>3168X2</v>
      </c>
      <c r="D25" t="str">
        <v>-</v>
      </c>
      <c r="E25" t="str">
        <v>LAKE</v>
      </c>
      <c r="F25" t="str">
        <v>3F</v>
      </c>
      <c r="G25" t="str">
        <v>21FLCEN G4CE0178</v>
      </c>
      <c r="H25" t="str">
        <v>Hourglass Lake @ Center</v>
      </c>
      <c r="I25">
        <v>28.522526987999999</v>
      </c>
      <c r="J25">
        <v>-81.356791999999999</v>
      </c>
    </row>
    <row r="26" spans="1:10" x14ac:dyDescent="0.25">
      <c r="A26" t="str">
        <v>CEROC</v>
      </c>
      <c r="B26" t="str">
        <v>DEP</v>
      </c>
      <c r="C26" t="str">
        <v>3168X9</v>
      </c>
      <c r="D26" t="str">
        <v>-</v>
      </c>
      <c r="E26" t="str">
        <v>LAKE</v>
      </c>
      <c r="F26" t="str">
        <v>3F</v>
      </c>
      <c r="G26" t="str">
        <v>21FLCEN G4CE0152</v>
      </c>
      <c r="H26" t="str">
        <v>Lake Jane @ Center</v>
      </c>
      <c r="I26">
        <v>28.521693460000002</v>
      </c>
      <c r="J26">
        <v>-81.394938449999998</v>
      </c>
    </row>
    <row r="27" spans="1:10" x14ac:dyDescent="0.25">
      <c r="A27" t="str">
        <v>CEROC</v>
      </c>
      <c r="B27" t="str">
        <v>DEP</v>
      </c>
      <c r="C27" t="str">
        <v>3168Y1</v>
      </c>
      <c r="D27" t="str">
        <v>-</v>
      </c>
      <c r="E27" t="str">
        <v>LAKE</v>
      </c>
      <c r="F27" t="str">
        <v>3F</v>
      </c>
      <c r="G27" t="str">
        <v>21FLCEN G4CE0204</v>
      </c>
      <c r="H27" t="str">
        <v>Lake Emerald @ Center</v>
      </c>
      <c r="I27">
        <v>28.530199988</v>
      </c>
      <c r="J27">
        <v>-81.363</v>
      </c>
    </row>
    <row r="28" spans="1:10" x14ac:dyDescent="0.25">
      <c r="A28" t="str">
        <v>CEROC</v>
      </c>
      <c r="B28" t="str">
        <v>DEP</v>
      </c>
      <c r="C28" t="str">
        <v>3168Z1</v>
      </c>
      <c r="D28" t="str">
        <v>-</v>
      </c>
      <c r="E28" t="str">
        <v>LAKE</v>
      </c>
      <c r="F28" t="str">
        <v>3F</v>
      </c>
      <c r="G28" t="str">
        <v>21FLCEN G4CE0202</v>
      </c>
      <c r="H28" t="str">
        <v>Lake Lucerne SW</v>
      </c>
      <c r="I28">
        <v>28.534099988000001</v>
      </c>
      <c r="J28">
        <v>-81.378200000000007</v>
      </c>
    </row>
    <row r="29" spans="1:10" x14ac:dyDescent="0.25">
      <c r="A29" t="str">
        <v>CEROC</v>
      </c>
      <c r="B29" t="str">
        <v>DEP</v>
      </c>
      <c r="C29" t="str">
        <v>3169G2</v>
      </c>
      <c r="D29" t="str">
        <v>-</v>
      </c>
      <c r="E29" t="str">
        <v>LAKE</v>
      </c>
      <c r="F29" t="str">
        <v>3F</v>
      </c>
      <c r="G29" t="str">
        <v>21FLCEN 26011433</v>
      </c>
      <c r="H29" t="str">
        <v>Lake Pamela @ 175m SW of Center</v>
      </c>
      <c r="I29">
        <v>28.519500000000001</v>
      </c>
      <c r="J29">
        <v>-81.463200000000001</v>
      </c>
    </row>
    <row r="30" spans="1:10" x14ac:dyDescent="0.25">
      <c r="A30" t="str">
        <v>CEROC</v>
      </c>
      <c r="B30" t="str">
        <v>DEP</v>
      </c>
      <c r="C30" t="str">
        <v>3169G5</v>
      </c>
      <c r="D30" t="str">
        <v>-</v>
      </c>
      <c r="E30" t="str">
        <v>LAKE</v>
      </c>
      <c r="F30" t="str">
        <v>3F</v>
      </c>
      <c r="G30" t="str">
        <v>21FLCEN G4CE0238</v>
      </c>
      <c r="H30" t="str">
        <v>Lake Walker @ Center</v>
      </c>
      <c r="I30">
        <v>28.524721988</v>
      </c>
      <c r="J30">
        <v>-81.423056000000003</v>
      </c>
    </row>
    <row r="31" spans="1:10" x14ac:dyDescent="0.25">
      <c r="A31" t="str">
        <v>CEROC</v>
      </c>
      <c r="B31" t="str">
        <v>DEP</v>
      </c>
      <c r="C31" t="str">
        <v>3169G7</v>
      </c>
      <c r="D31" t="str">
        <v>-</v>
      </c>
      <c r="E31" t="str">
        <v>LAKE</v>
      </c>
      <c r="F31" t="str">
        <v>3F</v>
      </c>
      <c r="G31" t="str">
        <v>21FLCEN HABCE0165</v>
      </c>
      <c r="H31" t="str">
        <v>Sunset Lake - W Shore</v>
      </c>
      <c r="I31">
        <v>28.536063987999999</v>
      </c>
      <c r="J31">
        <v>-81.413233000000005</v>
      </c>
    </row>
    <row r="32" spans="1:10" x14ac:dyDescent="0.25">
      <c r="A32" t="str">
        <v>CEROC</v>
      </c>
      <c r="B32" t="str">
        <v>DEP</v>
      </c>
      <c r="C32" t="str">
        <v>3170L</v>
      </c>
      <c r="D32" t="str">
        <v>-</v>
      </c>
      <c r="E32" t="str">
        <v>LAKE</v>
      </c>
      <c r="F32" t="str">
        <v>3F</v>
      </c>
      <c r="G32" t="str">
        <v>21FLCEN G4CE0155</v>
      </c>
      <c r="H32" t="str">
        <v>Lake Ingram East</v>
      </c>
      <c r="I32">
        <v>28.461152680000001</v>
      </c>
      <c r="J32">
        <v>-81.642765620000006</v>
      </c>
    </row>
    <row r="33" spans="1:10" x14ac:dyDescent="0.25">
      <c r="A33" t="str">
        <v>CEROC</v>
      </c>
      <c r="B33" t="str">
        <v>DEP</v>
      </c>
      <c r="C33" t="str">
        <v>2995</v>
      </c>
      <c r="D33" t="str">
        <v>-</v>
      </c>
      <c r="E33" t="str">
        <v>LAKE</v>
      </c>
      <c r="F33" t="str">
        <v>3F</v>
      </c>
      <c r="G33" t="str">
        <v>21FLCEN G2CE0080</v>
      </c>
      <c r="H33" t="str">
        <v>Lake Charm @ Center</v>
      </c>
      <c r="I33">
        <v>28.67961</v>
      </c>
      <c r="J33">
        <v>-81.196330000000003</v>
      </c>
    </row>
    <row r="34" spans="1:10" x14ac:dyDescent="0.25">
      <c r="A34" t="str">
        <v>CEROC</v>
      </c>
      <c r="B34" t="str">
        <v>DEP</v>
      </c>
      <c r="C34" t="str">
        <v>2994V1</v>
      </c>
      <c r="D34" t="str">
        <v>-</v>
      </c>
      <c r="E34" t="str">
        <v>LAKE</v>
      </c>
      <c r="F34" t="str">
        <v>3F</v>
      </c>
      <c r="G34" t="str">
        <v>21FLCEN G2CE0214</v>
      </c>
      <c r="H34" t="str">
        <v>Queen's Mirror Lake @ Center</v>
      </c>
      <c r="I34">
        <v>28.662469999999999</v>
      </c>
      <c r="J34">
        <v>-81.323007000000004</v>
      </c>
    </row>
    <row r="35" spans="1:10" x14ac:dyDescent="0.25">
      <c r="A35" t="str">
        <v>CEROC</v>
      </c>
      <c r="B35" t="str">
        <v>DEP</v>
      </c>
      <c r="C35" t="str">
        <v>2998D</v>
      </c>
      <c r="D35" t="str">
        <v>-</v>
      </c>
      <c r="E35" t="str">
        <v>LAKE</v>
      </c>
      <c r="F35" t="str">
        <v>3F</v>
      </c>
      <c r="G35" t="str">
        <v>21FLCEN G2CE0278</v>
      </c>
      <c r="H35" t="str">
        <v>Lake Marion @ 105M Southeast of center of lake</v>
      </c>
      <c r="I35">
        <v>28.678824987999999</v>
      </c>
      <c r="J35">
        <v>-81.365375</v>
      </c>
    </row>
    <row r="36" spans="1:10" x14ac:dyDescent="0.25">
      <c r="A36" t="str">
        <v>CEROC</v>
      </c>
      <c r="B36" t="str">
        <v>DEP</v>
      </c>
      <c r="C36" t="str">
        <v>2999B</v>
      </c>
      <c r="D36" t="str">
        <v>-</v>
      </c>
      <c r="E36" t="str">
        <v>LAKE</v>
      </c>
      <c r="F36" t="str">
        <v>3F</v>
      </c>
      <c r="G36" t="str">
        <v>21FLCEN G2CE0068</v>
      </c>
      <c r="H36" t="str">
        <v>Noname Lake @ Center</v>
      </c>
      <c r="I36">
        <v>28.627787000000001</v>
      </c>
      <c r="J36">
        <v>-81.264049</v>
      </c>
    </row>
    <row r="37" spans="1:10" x14ac:dyDescent="0.25">
      <c r="A37" t="str">
        <v>CEROC</v>
      </c>
      <c r="B37" t="str">
        <v>DEP</v>
      </c>
      <c r="C37" t="str">
        <v>3003D</v>
      </c>
      <c r="D37" t="str">
        <v>-</v>
      </c>
      <c r="E37" t="str">
        <v>LAKE</v>
      </c>
      <c r="F37" t="str">
        <v>3F</v>
      </c>
      <c r="G37" t="str">
        <v>21FLSEM KIW</v>
      </c>
      <c r="H37" t="str">
        <v>Kiwanis Lake</v>
      </c>
      <c r="I37">
        <v>28.648658260000001</v>
      </c>
      <c r="J37">
        <v>-81.103669490000001</v>
      </c>
    </row>
    <row r="38" spans="1:10" x14ac:dyDescent="0.25">
      <c r="A38" t="str">
        <v>CEROC</v>
      </c>
      <c r="B38" t="str">
        <v>DEP</v>
      </c>
      <c r="C38" t="str">
        <v>1356B</v>
      </c>
      <c r="D38" t="str">
        <v>-</v>
      </c>
      <c r="E38" t="str">
        <v>SPRING</v>
      </c>
      <c r="F38" t="str">
        <v>3F</v>
      </c>
      <c r="G38" t="str">
        <v>21FLSWFD23119</v>
      </c>
      <c r="H38" t="str">
        <v>SHADY BROOK HEAD SPRING 2</v>
      </c>
      <c r="I38">
        <v>28.785605556</v>
      </c>
      <c r="J38">
        <v>-82.045591669999993</v>
      </c>
    </row>
    <row r="39" spans="1:10" x14ac:dyDescent="0.25">
      <c r="A39" t="str">
        <v>CEROC</v>
      </c>
      <c r="B39" t="str">
        <v>DEP</v>
      </c>
      <c r="C39" t="str">
        <v>1356C</v>
      </c>
      <c r="D39" t="str">
        <v>-</v>
      </c>
      <c r="E39" t="str">
        <v>SPRING</v>
      </c>
      <c r="F39" t="str">
        <v>3F</v>
      </c>
      <c r="G39" t="str">
        <v>N28.77971,W-82.04342</v>
      </c>
      <c r="H39" t="str">
        <v>N28.77971,W-82.04342</v>
      </c>
      <c r="I39">
        <v>28.779710000000001</v>
      </c>
      <c r="J39">
        <v>-82.043419999999998</v>
      </c>
    </row>
    <row r="40" spans="1:10" x14ac:dyDescent="0.25">
      <c r="A40" t="str">
        <v>CEROC</v>
      </c>
      <c r="B40" t="str">
        <v>DEP</v>
      </c>
      <c r="C40" t="str">
        <v>2905B</v>
      </c>
      <c r="D40" t="str">
        <v>-</v>
      </c>
      <c r="E40" t="str">
        <v>SPRING</v>
      </c>
      <c r="F40" t="str">
        <v>3F</v>
      </c>
      <c r="G40" t="str">
        <v>112WRD  02236147</v>
      </c>
      <c r="H40" t="str">
        <v>SWEETWATER SPRINGS NR. ASTOR PARK, FL.</v>
      </c>
      <c r="I40">
        <v>29.218865999999998</v>
      </c>
      <c r="J40">
        <v>-81.659799300000003</v>
      </c>
    </row>
    <row r="41" spans="1:10" x14ac:dyDescent="0.25">
      <c r="A41" t="str">
        <v>CEROC</v>
      </c>
      <c r="B41" t="str">
        <v>DEP</v>
      </c>
      <c r="C41" t="str">
        <v>1346A</v>
      </c>
      <c r="D41" t="str">
        <v>-</v>
      </c>
      <c r="E41" t="str">
        <v>SPRING</v>
      </c>
      <c r="F41" t="str">
        <v>3F</v>
      </c>
      <c r="G41" t="str">
        <v>112WRD  285207082054101</v>
      </c>
      <c r="H41" t="str">
        <v>HENRY GREEN SPRING (HEAD OF L. JONES CREEK)</v>
      </c>
      <c r="I41">
        <v>28.868600000000001</v>
      </c>
      <c r="J41">
        <v>-82.094700000000003</v>
      </c>
    </row>
    <row r="42" spans="1:10" x14ac:dyDescent="0.25">
      <c r="A42" t="str">
        <v>CEROC</v>
      </c>
      <c r="B42" t="str">
        <v>DEP</v>
      </c>
      <c r="C42" t="str">
        <v>28933</v>
      </c>
      <c r="D42" t="str">
        <v>-</v>
      </c>
      <c r="E42" t="str">
        <v>SPRING</v>
      </c>
      <c r="F42" t="str">
        <v>3F</v>
      </c>
      <c r="G42" t="str">
        <v>21FLCEN G2CE0242</v>
      </c>
      <c r="H42" t="str">
        <v>Volusia Blue Spring near vent</v>
      </c>
      <c r="I42">
        <v>28.947555988000001</v>
      </c>
      <c r="J42">
        <v>-81.339568999999997</v>
      </c>
    </row>
    <row r="43" spans="1:10" x14ac:dyDescent="0.25">
      <c r="A43" t="str">
        <v>CEROC</v>
      </c>
      <c r="B43" t="str">
        <v>DEP</v>
      </c>
      <c r="C43" t="str">
        <v>2947</v>
      </c>
      <c r="D43" t="str">
        <v>-</v>
      </c>
      <c r="E43" t="str">
        <v>STREAM</v>
      </c>
      <c r="F43" t="str">
        <v>3F</v>
      </c>
      <c r="G43" t="str">
        <v>N28.9417382, W-80.941904</v>
      </c>
      <c r="H43" t="str">
        <v>N28.9417382, W-80.941904</v>
      </c>
      <c r="I43">
        <v>28.9417382</v>
      </c>
      <c r="J43">
        <v>-80.941903999999994</v>
      </c>
    </row>
    <row r="44" spans="1:10" x14ac:dyDescent="0.25">
      <c r="A44" t="str">
        <v>CEROC</v>
      </c>
      <c r="B44" t="str">
        <v>DEP</v>
      </c>
      <c r="C44" t="str">
        <v>3077</v>
      </c>
      <c r="D44" t="str">
        <v>-</v>
      </c>
      <c r="E44" t="str">
        <v>STREAM</v>
      </c>
      <c r="F44" t="str">
        <v>3F</v>
      </c>
      <c r="G44" t="str">
        <v>28.187745,-80.6596057</v>
      </c>
      <c r="H44" t="str">
        <v>28.187745,-80.6596057</v>
      </c>
      <c r="I44">
        <v>28.187745</v>
      </c>
      <c r="J44">
        <v>-80.6596057</v>
      </c>
    </row>
    <row r="45" spans="1:10" x14ac:dyDescent="0.25">
      <c r="A45" t="str">
        <v>CEROC</v>
      </c>
      <c r="B45" t="str">
        <v>DEP</v>
      </c>
      <c r="C45" t="str">
        <v>2893EC</v>
      </c>
      <c r="D45" t="str">
        <v>-</v>
      </c>
      <c r="E45" t="str">
        <v>STREAM</v>
      </c>
      <c r="F45" t="str">
        <v>3F</v>
      </c>
      <c r="G45" t="str">
        <v>N28.808477,W-81.285966</v>
      </c>
      <c r="H45" t="str">
        <v>N28.808477,W-81.285966</v>
      </c>
      <c r="I45">
        <v>28.808477</v>
      </c>
      <c r="J45">
        <v>-81.285966000000002</v>
      </c>
    </row>
    <row r="46" spans="1:10" x14ac:dyDescent="0.25">
      <c r="A46" t="str">
        <v>CEROC</v>
      </c>
      <c r="B46" t="str">
        <v>DEP</v>
      </c>
      <c r="C46" t="str">
        <v>2893O1</v>
      </c>
      <c r="D46" t="str">
        <v>-</v>
      </c>
      <c r="E46" t="str">
        <v>STREAM</v>
      </c>
      <c r="F46" t="str">
        <v>3F</v>
      </c>
      <c r="G46" t="str">
        <v>N28.157162,W-80.720882</v>
      </c>
      <c r="H46" t="str">
        <v>N28.157162,W-80.720882</v>
      </c>
      <c r="I46">
        <v>28.157162</v>
      </c>
      <c r="J46">
        <v>-80.720882000000003</v>
      </c>
    </row>
    <row r="47" spans="1:10" x14ac:dyDescent="0.25">
      <c r="A47" t="str">
        <v>CEROC</v>
      </c>
      <c r="B47" t="str">
        <v>DEP</v>
      </c>
      <c r="C47" t="str">
        <v>3013</v>
      </c>
      <c r="D47" t="str">
        <v>-</v>
      </c>
      <c r="E47" t="str">
        <v>STREAM</v>
      </c>
      <c r="F47" t="str">
        <v>3F</v>
      </c>
      <c r="G47" t="str">
        <v>21FLCEN G3CE0054</v>
      </c>
      <c r="H47" t="str">
        <v>Unnamed Slough @ Zoltan Drive</v>
      </c>
      <c r="I47">
        <v>28.562124988000001</v>
      </c>
      <c r="J47">
        <v>-80.832441599999996</v>
      </c>
    </row>
    <row r="48" spans="1:10" x14ac:dyDescent="0.25">
      <c r="A48" t="str">
        <v>CEROC</v>
      </c>
      <c r="B48" t="str">
        <v>DEP</v>
      </c>
      <c r="C48" t="str">
        <v>3081</v>
      </c>
      <c r="D48" t="str">
        <v>-</v>
      </c>
      <c r="E48" t="str">
        <v>STREAM</v>
      </c>
      <c r="F48" t="str">
        <v>3F</v>
      </c>
      <c r="G48" t="str">
        <v>21FLCEN G5CE0078</v>
      </c>
      <c r="H48" t="str">
        <v>Horse Creek @ Croton Road Bridge</v>
      </c>
      <c r="I48">
        <v>28.161253502000001</v>
      </c>
      <c r="J48">
        <v>-80.655293580000006</v>
      </c>
    </row>
    <row r="49" spans="1:10" x14ac:dyDescent="0.25">
      <c r="A49" t="str">
        <v>CEROC</v>
      </c>
      <c r="B49" t="str">
        <v>DEP</v>
      </c>
      <c r="C49" t="str">
        <v>3090</v>
      </c>
      <c r="D49" t="str">
        <v>-</v>
      </c>
      <c r="E49" t="str">
        <v>STREAM</v>
      </c>
      <c r="F49" t="str">
        <v>3F</v>
      </c>
      <c r="G49" t="str">
        <v>21FLCEN 20010885</v>
      </c>
      <c r="H49" t="str">
        <v>Melbourne Tillman Canal North of Red Bud Rd</v>
      </c>
      <c r="I49">
        <v>28.013416700000001</v>
      </c>
      <c r="J49">
        <v>-80.728805600000001</v>
      </c>
    </row>
    <row r="50" spans="1:10" x14ac:dyDescent="0.25">
      <c r="A50" t="str">
        <v>CEROC</v>
      </c>
      <c r="B50" t="str">
        <v>DEP</v>
      </c>
      <c r="C50" t="str">
        <v>3090</v>
      </c>
      <c r="D50" t="str">
        <v>-</v>
      </c>
      <c r="E50" t="str">
        <v>STREAM</v>
      </c>
      <c r="F50" t="str">
        <v>3F</v>
      </c>
      <c r="G50" t="str">
        <v>21FLCEN 20011291</v>
      </c>
      <c r="H50" t="str">
        <v>Melbourne-Tillman Canal @ Babcock St</v>
      </c>
      <c r="I50">
        <v>28.013113799999999</v>
      </c>
      <c r="J50">
        <v>-80.622444400000006</v>
      </c>
    </row>
    <row r="51" spans="1:10" x14ac:dyDescent="0.25">
      <c r="A51" t="str">
        <v>CEROC</v>
      </c>
      <c r="B51" t="str">
        <v>DEP</v>
      </c>
      <c r="C51" t="str">
        <v>3090</v>
      </c>
      <c r="D51" t="str">
        <v>-</v>
      </c>
      <c r="E51" t="str">
        <v>STREAM</v>
      </c>
      <c r="F51" t="str">
        <v>3F</v>
      </c>
      <c r="G51" t="str">
        <v>21FLCEN 20011292</v>
      </c>
      <c r="H51" t="str">
        <v>N/S Canal @ Americana Blvd NE</v>
      </c>
      <c r="I51">
        <v>28.0109055</v>
      </c>
      <c r="J51">
        <v>-80.671597199999994</v>
      </c>
    </row>
    <row r="52" spans="1:10" x14ac:dyDescent="0.25">
      <c r="A52" t="str">
        <v>CEROC</v>
      </c>
      <c r="B52" t="str">
        <v>DEP</v>
      </c>
      <c r="C52" t="str">
        <v>2893O1</v>
      </c>
      <c r="D52" t="str">
        <v>-</v>
      </c>
      <c r="E52" t="str">
        <v>STREAM</v>
      </c>
      <c r="F52" t="str">
        <v>3F</v>
      </c>
      <c r="G52" t="str">
        <v>21FLCEN 20011086</v>
      </c>
      <c r="H52" t="str">
        <v>Lake Washington Drain @ Jones Rd</v>
      </c>
      <c r="I52">
        <v>28.1294833</v>
      </c>
      <c r="J52">
        <v>-80.708666600000001</v>
      </c>
    </row>
    <row r="53" spans="1:10" x14ac:dyDescent="0.25">
      <c r="A53" t="str">
        <v>CEROC</v>
      </c>
      <c r="B53" t="str">
        <v>DEP</v>
      </c>
      <c r="C53" t="str">
        <v>2893O1</v>
      </c>
      <c r="D53" t="str">
        <v>-</v>
      </c>
      <c r="E53" t="str">
        <v>STREAM</v>
      </c>
      <c r="F53" t="str">
        <v>3F</v>
      </c>
      <c r="G53" t="str">
        <v>21FLCEN 20011127</v>
      </c>
      <c r="H53" t="str">
        <v>Lake Washington Drain @ 50m west of Cibala</v>
      </c>
      <c r="I53">
        <v>28.131541599999998</v>
      </c>
      <c r="J53">
        <v>-80.702219400000004</v>
      </c>
    </row>
    <row r="54" spans="1:10" x14ac:dyDescent="0.25">
      <c r="A54" t="str">
        <v>CEROC</v>
      </c>
      <c r="B54" t="str">
        <v>DEP</v>
      </c>
      <c r="C54" t="str">
        <v>1406</v>
      </c>
      <c r="D54" t="str">
        <v>-</v>
      </c>
      <c r="E54" t="str">
        <v>STREAM</v>
      </c>
      <c r="F54" t="str">
        <v>3F</v>
      </c>
      <c r="G54" t="str">
        <v>21FLCEN G1CE0117</v>
      </c>
      <c r="H54" t="str">
        <v>Big Creek @ Lake Nellie Rd</v>
      </c>
      <c r="I54">
        <v>28.424213786999999</v>
      </c>
      <c r="J54">
        <v>-81.745366599999997</v>
      </c>
    </row>
    <row r="55" spans="1:10" x14ac:dyDescent="0.25">
      <c r="A55" t="str">
        <v>CEROC</v>
      </c>
      <c r="B55" t="str">
        <v>DEP</v>
      </c>
      <c r="C55" t="str">
        <v>2832</v>
      </c>
      <c r="D55" t="str">
        <v>-</v>
      </c>
      <c r="E55" t="str">
        <v>STREAM</v>
      </c>
      <c r="F55" t="str">
        <v>3F</v>
      </c>
      <c r="G55" t="str">
        <v>21FLCEN G1CE0120</v>
      </c>
      <c r="H55" t="str">
        <v>HELENA RUN DOWNSTREAM OF US 27</v>
      </c>
      <c r="I55">
        <v>28.764769988000001</v>
      </c>
      <c r="J55">
        <v>-81.881557000000001</v>
      </c>
    </row>
    <row r="56" spans="1:10" x14ac:dyDescent="0.25">
      <c r="A56" t="str">
        <v>CEROC</v>
      </c>
      <c r="B56" t="str">
        <v>DEP</v>
      </c>
      <c r="C56" t="str">
        <v>2817C</v>
      </c>
      <c r="D56" t="str">
        <v>-</v>
      </c>
      <c r="E56" t="str">
        <v>STREAM</v>
      </c>
      <c r="F56" t="str">
        <v>3F</v>
      </c>
      <c r="G56" t="str">
        <v>21FLCEN G1CE0100</v>
      </c>
      <c r="H56" t="str">
        <v>Dead River @ 50m S of US 441</v>
      </c>
      <c r="I56">
        <v>28.814810000000001</v>
      </c>
      <c r="J56">
        <v>-81.760300000000001</v>
      </c>
    </row>
    <row r="57" spans="1:10" x14ac:dyDescent="0.25">
      <c r="A57" t="str">
        <v>SWROC</v>
      </c>
      <c r="B57" t="str">
        <v>DEP</v>
      </c>
      <c r="C57" t="str">
        <v>1313</v>
      </c>
      <c r="D57" t="str">
        <v>-</v>
      </c>
      <c r="E57" t="str">
        <v>STREAM</v>
      </c>
      <c r="F57" t="str">
        <v>3F</v>
      </c>
      <c r="G57" t="str">
        <v>21FLTLHRG1TLHR0173</v>
      </c>
      <c r="H57" t="str">
        <v>CowCreekUS98</v>
      </c>
      <c r="I57">
        <v>29.210605978</v>
      </c>
      <c r="J57">
        <v>-82.696855999999997</v>
      </c>
    </row>
    <row r="58" spans="1:10" x14ac:dyDescent="0.25">
      <c r="A58" t="str">
        <v>SWROC</v>
      </c>
      <c r="B58" t="str">
        <v>DEP</v>
      </c>
      <c r="C58" t="str">
        <v>1325</v>
      </c>
      <c r="D58" t="str">
        <v>-</v>
      </c>
      <c r="E58" t="str">
        <v>STREAM</v>
      </c>
      <c r="F58" t="str">
        <v>3F</v>
      </c>
      <c r="G58" t="str">
        <v>21FLSUW 129938</v>
      </c>
      <c r="H58" t="str">
        <v>TEN010C1</v>
      </c>
      <c r="I58">
        <v>29.161182331999999</v>
      </c>
      <c r="J58">
        <v>-82.638695490000003</v>
      </c>
    </row>
    <row r="59" spans="1:10" x14ac:dyDescent="0.25">
      <c r="A59" t="str">
        <v>CEROC</v>
      </c>
      <c r="B59" t="str">
        <v>DEP</v>
      </c>
      <c r="C59" t="str">
        <v>3006</v>
      </c>
      <c r="D59" t="str">
        <v>-</v>
      </c>
      <c r="E59" t="str">
        <v>STREAM</v>
      </c>
      <c r="F59" t="str">
        <v>3F</v>
      </c>
      <c r="G59" t="str">
        <v>21FLCEN G3CE0065</v>
      </c>
      <c r="H59" t="str">
        <v>Roberts Branch @ Fort Christmas Rd N</v>
      </c>
      <c r="I59">
        <v>28.598638617999999</v>
      </c>
      <c r="J59">
        <v>-81.075228190000004</v>
      </c>
    </row>
    <row r="60" spans="1:10" x14ac:dyDescent="0.25">
      <c r="A60" t="str">
        <v>CEROC</v>
      </c>
      <c r="B60" t="str">
        <v>DEP</v>
      </c>
      <c r="C60" t="str">
        <v>3021</v>
      </c>
      <c r="D60" t="str">
        <v>-</v>
      </c>
      <c r="E60" t="str">
        <v>STREAM</v>
      </c>
      <c r="F60" t="str">
        <v>3F</v>
      </c>
      <c r="G60" t="str">
        <v>21FLCEN G2CE0253</v>
      </c>
      <c r="H60" t="str">
        <v>Unnamed Branch @ SR50</v>
      </c>
      <c r="I60">
        <v>28.565533987999999</v>
      </c>
      <c r="J60">
        <v>-81.179406</v>
      </c>
    </row>
    <row r="61" spans="1:10" x14ac:dyDescent="0.25">
      <c r="A61" t="str">
        <v>CEROC</v>
      </c>
      <c r="B61" t="str">
        <v>DEP</v>
      </c>
      <c r="C61" t="str">
        <v>3042</v>
      </c>
      <c r="D61" t="str">
        <v>-</v>
      </c>
      <c r="E61" t="str">
        <v>STREAM</v>
      </c>
      <c r="F61" t="str">
        <v>3F</v>
      </c>
      <c r="G61" t="str">
        <v>21FLCEN G3CE0047</v>
      </c>
      <c r="H61" t="str">
        <v>Jim Creek 95m US of 520</v>
      </c>
      <c r="I61">
        <v>28.434899987000001</v>
      </c>
      <c r="J61">
        <v>-80.966899999999995</v>
      </c>
    </row>
    <row r="62" spans="1:10" x14ac:dyDescent="0.25">
      <c r="A62" t="str">
        <v>CEROC</v>
      </c>
      <c r="B62" t="str">
        <v>DEP</v>
      </c>
      <c r="C62" t="str">
        <v>3051</v>
      </c>
      <c r="D62" t="str">
        <v>-</v>
      </c>
      <c r="E62" t="str">
        <v>STREAM</v>
      </c>
      <c r="F62" t="str">
        <v>3F</v>
      </c>
      <c r="G62" t="str">
        <v>21FLCEN G3CE0066</v>
      </c>
      <c r="H62" t="str">
        <v>SECOND CREEK AT S.R. 520</v>
      </c>
      <c r="I62">
        <v>28.447999987999999</v>
      </c>
      <c r="J62">
        <v>-80.976799999999997</v>
      </c>
    </row>
    <row r="63" spans="1:10" x14ac:dyDescent="0.25">
      <c r="A63" t="str">
        <v>CEROC</v>
      </c>
      <c r="B63" t="str">
        <v>DEP</v>
      </c>
      <c r="C63" t="str">
        <v>3171EB</v>
      </c>
      <c r="D63" t="str">
        <v>-</v>
      </c>
      <c r="E63" t="str">
        <v>STREAM</v>
      </c>
      <c r="F63" t="str">
        <v>3F</v>
      </c>
      <c r="G63" t="str">
        <v>21FLCEN G4CE0201</v>
      </c>
      <c r="H63" t="str">
        <v>Hart Branch @ 100m DS of Boardwalk</v>
      </c>
      <c r="I63">
        <v>28.420495986999999</v>
      </c>
      <c r="J63">
        <v>-81.217676999999995</v>
      </c>
    </row>
    <row r="64" spans="1:10" x14ac:dyDescent="0.25">
      <c r="A64" t="str">
        <v>CEROC</v>
      </c>
      <c r="B64" t="str">
        <v>DEP</v>
      </c>
      <c r="C64" t="str">
        <v>3170K</v>
      </c>
      <c r="D64" t="str">
        <v>-</v>
      </c>
      <c r="E64" t="str">
        <v>STREAM</v>
      </c>
      <c r="F64" t="str">
        <v>3F</v>
      </c>
      <c r="G64" t="str">
        <v>21FLCEN G4CE0023</v>
      </c>
      <c r="H64" t="str">
        <v>Davenport Creek @ East of SR 545</v>
      </c>
      <c r="I64">
        <v>28.2713</v>
      </c>
      <c r="J64">
        <v>-81.590400000000002</v>
      </c>
    </row>
    <row r="65" spans="1:10" x14ac:dyDescent="0.25">
      <c r="A65" t="str">
        <v>CEROC</v>
      </c>
      <c r="B65" t="str">
        <v>DEP</v>
      </c>
      <c r="C65" t="str">
        <v>3172A</v>
      </c>
      <c r="D65" t="str">
        <v>-</v>
      </c>
      <c r="E65" t="str">
        <v>STREAM</v>
      </c>
      <c r="F65" t="str">
        <v>3F</v>
      </c>
      <c r="G65" t="str">
        <v>21FLCEN G4CE0244</v>
      </c>
      <c r="H65" t="str">
        <v>Jim Branch @ Boggy Creek Rd</v>
      </c>
      <c r="I65">
        <v>28.345159986999999</v>
      </c>
      <c r="J65">
        <v>-81.266544999999994</v>
      </c>
    </row>
    <row r="66" spans="1:10" x14ac:dyDescent="0.25">
      <c r="A66" t="str">
        <v>CEROC</v>
      </c>
      <c r="B66" t="str">
        <v>DEP</v>
      </c>
      <c r="C66" t="str">
        <v>1435</v>
      </c>
      <c r="D66" t="str">
        <v>-</v>
      </c>
      <c r="E66" t="str">
        <v>STREAM</v>
      </c>
      <c r="F66" t="str">
        <v>3F</v>
      </c>
      <c r="G66" t="str">
        <v>21FLCEN G4CE0247</v>
      </c>
      <c r="H66" t="str">
        <v>Mattress Drain @ Rockridge Rd</v>
      </c>
      <c r="I66">
        <v>28.288925986999999</v>
      </c>
      <c r="J66">
        <v>-81.942468000000005</v>
      </c>
    </row>
    <row r="67" spans="1:10" x14ac:dyDescent="0.25">
      <c r="A67" t="str">
        <v>CEROC</v>
      </c>
      <c r="B67" t="str">
        <v>DEP</v>
      </c>
      <c r="C67" t="str">
        <v>1685G</v>
      </c>
      <c r="D67" t="str">
        <v>-</v>
      </c>
      <c r="E67" t="str">
        <v>STREAM</v>
      </c>
      <c r="F67" t="str">
        <v>3F</v>
      </c>
      <c r="G67" t="str">
        <v>21FLCEN G4CE0224</v>
      </c>
      <c r="H67" t="str">
        <v>Reedy Lake Basin @ Lake Reedy Blvd- Bridge</v>
      </c>
      <c r="I67">
        <v>27.720699987</v>
      </c>
      <c r="J67">
        <v>-81.477699999999999</v>
      </c>
    </row>
    <row r="68" spans="1:10" x14ac:dyDescent="0.25">
      <c r="A68" t="str">
        <v>CEROC</v>
      </c>
      <c r="B68" t="str">
        <v>DEP</v>
      </c>
      <c r="C68" t="str">
        <v>3170A</v>
      </c>
      <c r="D68" t="str">
        <v>-</v>
      </c>
      <c r="E68" t="str">
        <v>STREAM</v>
      </c>
      <c r="F68" t="str">
        <v>3F</v>
      </c>
      <c r="G68" t="str">
        <v>21FLCEN G4CE0145</v>
      </c>
      <c r="H68" t="str">
        <v>Reedy Creek @ 200m US of Confluence w/Dead River</v>
      </c>
      <c r="I68">
        <v>28.069936999999999</v>
      </c>
      <c r="J68">
        <v>-81.365978999999996</v>
      </c>
    </row>
    <row r="69" spans="1:10" x14ac:dyDescent="0.25">
      <c r="A69" t="str">
        <v>CEROC</v>
      </c>
      <c r="B69" t="str">
        <v>DEP</v>
      </c>
      <c r="C69" t="str">
        <v>2973</v>
      </c>
      <c r="D69" t="str">
        <v>-</v>
      </c>
      <c r="E69" t="str">
        <v>STREAM</v>
      </c>
      <c r="F69" t="str">
        <v>3F</v>
      </c>
      <c r="G69" t="str">
        <v>21FLCEN 20011017</v>
      </c>
      <c r="H69" t="str">
        <v>Lockhart-Smith Canal @ Vihlen Rd</v>
      </c>
      <c r="I69">
        <v>28.795616599999999</v>
      </c>
      <c r="J69">
        <v>-81.312527700000004</v>
      </c>
    </row>
    <row r="70" spans="1:10" x14ac:dyDescent="0.25">
      <c r="A70" t="str">
        <v>CEROC</v>
      </c>
      <c r="B70" t="str">
        <v>DEP</v>
      </c>
      <c r="C70" t="str">
        <v>2973</v>
      </c>
      <c r="D70" t="str">
        <v>-</v>
      </c>
      <c r="E70" t="str">
        <v>STREAM</v>
      </c>
      <c r="F70" t="str">
        <v>3F</v>
      </c>
      <c r="G70" t="str">
        <v>21FLSEM CL01</v>
      </c>
      <c r="H70" t="str">
        <v>Lockhart-smith Canal</v>
      </c>
      <c r="I70">
        <v>28.786899999999999</v>
      </c>
      <c r="J70">
        <v>-81.309899999999999</v>
      </c>
    </row>
    <row r="71" spans="1:10" x14ac:dyDescent="0.25">
      <c r="A71" t="str">
        <v>CEROC</v>
      </c>
      <c r="B71" t="str">
        <v>DEP</v>
      </c>
      <c r="C71" t="str">
        <v>2985</v>
      </c>
      <c r="D71" t="str">
        <v>-</v>
      </c>
      <c r="E71" t="str">
        <v>STREAM</v>
      </c>
      <c r="F71" t="str">
        <v>3F</v>
      </c>
      <c r="G71" t="str">
        <v>21FLSEM CHUBB</v>
      </c>
      <c r="H71" t="str">
        <v>Chub Creek at Lake Mary Blvd</v>
      </c>
      <c r="I71">
        <v>28.771024700000002</v>
      </c>
      <c r="J71">
        <v>-81.208983000000003</v>
      </c>
    </row>
    <row r="72" spans="1:10" x14ac:dyDescent="0.25">
      <c r="A72" t="str">
        <v>CEROC</v>
      </c>
      <c r="B72" t="str">
        <v>DEP</v>
      </c>
      <c r="C72" t="str">
        <v>2990</v>
      </c>
      <c r="D72" t="str">
        <v>-</v>
      </c>
      <c r="E72" t="str">
        <v>STREAM</v>
      </c>
      <c r="F72" t="str">
        <v>3F</v>
      </c>
      <c r="G72" t="str">
        <v>21FLCEN 20010763</v>
      </c>
      <c r="H72" t="str">
        <v>Salt Creek @ Packard Ave</v>
      </c>
      <c r="I72">
        <v>28.7138527</v>
      </c>
      <c r="J72">
        <v>-81.166944400000006</v>
      </c>
    </row>
    <row r="73" spans="1:10" x14ac:dyDescent="0.25">
      <c r="A73" t="str">
        <v>CEROC</v>
      </c>
      <c r="B73" t="str">
        <v>DEP</v>
      </c>
      <c r="C73" t="str">
        <v>2999</v>
      </c>
      <c r="D73" t="str">
        <v>-</v>
      </c>
      <c r="E73" t="str">
        <v>STREAM</v>
      </c>
      <c r="F73" t="str">
        <v>3F</v>
      </c>
      <c r="G73" t="str">
        <v>21FLCEN G2CE0182</v>
      </c>
      <c r="H73" t="str">
        <v>Bear Creek at Northern Way (BERC)</v>
      </c>
      <c r="I73">
        <v>28.680938999999999</v>
      </c>
      <c r="J73">
        <v>-81.238601000000003</v>
      </c>
    </row>
    <row r="74" spans="1:10" x14ac:dyDescent="0.25">
      <c r="A74" t="str">
        <v>CEROC</v>
      </c>
      <c r="B74" t="str">
        <v>DEP</v>
      </c>
      <c r="C74" t="str">
        <v>2999</v>
      </c>
      <c r="D74" t="str">
        <v>-</v>
      </c>
      <c r="E74" t="str">
        <v>STREAM</v>
      </c>
      <c r="F74" t="str">
        <v>3F</v>
      </c>
      <c r="G74" t="str">
        <v>21FLCEN G2CE0260</v>
      </c>
      <c r="H74" t="str">
        <v>Bear Creek behind shopping center</v>
      </c>
      <c r="I74">
        <v>28.653977988000001</v>
      </c>
      <c r="J74">
        <v>-81.235579999999999</v>
      </c>
    </row>
    <row r="75" spans="1:10" x14ac:dyDescent="0.25">
      <c r="A75" t="str">
        <v>CEROC</v>
      </c>
      <c r="B75" t="str">
        <v>DEP</v>
      </c>
      <c r="C75" t="str">
        <v>2893EC</v>
      </c>
      <c r="D75" t="str">
        <v>-</v>
      </c>
      <c r="E75" t="str">
        <v>STREAM</v>
      </c>
      <c r="F75" t="str">
        <v>3F</v>
      </c>
      <c r="G75" t="str">
        <v>21FLCEN G2CE0233</v>
      </c>
      <c r="H75" t="str">
        <v>Mills Creek @ Park</v>
      </c>
      <c r="I75">
        <v>28.810907988</v>
      </c>
      <c r="J75">
        <v>-81.281942000000001</v>
      </c>
    </row>
    <row r="76" spans="1:10" x14ac:dyDescent="0.25">
      <c r="A76" t="str">
        <v>CEROC</v>
      </c>
      <c r="B76" t="str">
        <v>DEP</v>
      </c>
      <c r="C76" t="str">
        <v>2997A3</v>
      </c>
      <c r="D76" t="str">
        <v>-</v>
      </c>
      <c r="E76" t="str">
        <v>STREAM</v>
      </c>
      <c r="F76" t="str">
        <v>3F</v>
      </c>
      <c r="G76" t="str">
        <v>21FLCEN G2CE0072</v>
      </c>
      <c r="H76" t="str">
        <v>Howell Creek @ 150m US of Lake Howell</v>
      </c>
      <c r="I76">
        <v>28.636800000000001</v>
      </c>
      <c r="J76">
        <v>-81.319429999999997</v>
      </c>
    </row>
    <row r="77" spans="1:10" x14ac:dyDescent="0.25">
      <c r="A77" t="str">
        <v>CEROC</v>
      </c>
      <c r="B77" t="str">
        <v>DEP</v>
      </c>
      <c r="C77" t="str">
        <v>1351C</v>
      </c>
      <c r="D77" t="str">
        <v>-</v>
      </c>
      <c r="E77" t="str">
        <v>STREAM</v>
      </c>
      <c r="F77" t="str">
        <v>3F</v>
      </c>
      <c r="G77" t="str">
        <v>21FLSWFD23169</v>
      </c>
      <c r="H77" t="str">
        <v>LAKE PANASOFFKEE #4</v>
      </c>
      <c r="I77">
        <v>28.801296300000001</v>
      </c>
      <c r="J77">
        <v>-82.151622000000003</v>
      </c>
    </row>
    <row r="78" spans="1:10" x14ac:dyDescent="0.25">
      <c r="A78" t="str">
        <v>CEROC</v>
      </c>
      <c r="B78" t="str">
        <v>DEP</v>
      </c>
      <c r="C78" t="str">
        <v>2675</v>
      </c>
      <c r="D78" t="str">
        <v>-</v>
      </c>
      <c r="E78" t="str">
        <v>STREAM</v>
      </c>
      <c r="F78" t="str">
        <v>3F</v>
      </c>
      <c r="G78" t="str">
        <v>21FLCEN G5CE0076</v>
      </c>
      <c r="H78" t="str">
        <v>Sand Creek @ Unnamed Rd .5 miles west of Tomoka Farms Rd.</v>
      </c>
      <c r="I78">
        <v>29.073416699999999</v>
      </c>
      <c r="J78">
        <v>-81.075165999999996</v>
      </c>
    </row>
    <row r="79" spans="1:10" x14ac:dyDescent="0.25">
      <c r="A79" t="str">
        <v>CEROC</v>
      </c>
      <c r="B79" t="str">
        <v>DEP</v>
      </c>
      <c r="C79" t="str">
        <v>2675</v>
      </c>
      <c r="D79" t="str">
        <v>-</v>
      </c>
      <c r="E79" t="str">
        <v>STREAM</v>
      </c>
      <c r="F79" t="str">
        <v>3F</v>
      </c>
      <c r="G79" t="str">
        <v>21FLCEN G5CE0094</v>
      </c>
      <c r="H79" t="str">
        <v>Sand Creek @ 100m US of CR 415</v>
      </c>
      <c r="I79">
        <v>29.072900000000001</v>
      </c>
      <c r="J79">
        <v>-81.069230000000005</v>
      </c>
    </row>
    <row r="80" spans="1:10" x14ac:dyDescent="0.25">
      <c r="A80" t="str">
        <v>CEROC</v>
      </c>
      <c r="B80" t="str">
        <v>DEP</v>
      </c>
      <c r="C80" t="str">
        <v>2939</v>
      </c>
      <c r="D80" t="str">
        <v>-</v>
      </c>
      <c r="E80" t="str">
        <v>STREAM</v>
      </c>
      <c r="F80" t="str">
        <v>3F</v>
      </c>
      <c r="G80" t="str">
        <v>21FLCEN G5CE0120</v>
      </c>
      <c r="H80" t="str">
        <v>Unnamed Ditch @ 30m west of Riverside Dr</v>
      </c>
      <c r="I80">
        <v>28.973088988000001</v>
      </c>
      <c r="J80">
        <v>-80.893617000000006</v>
      </c>
    </row>
    <row r="81" spans="1:10" x14ac:dyDescent="0.25">
      <c r="A81" t="str">
        <v>CEROC</v>
      </c>
      <c r="B81" t="str">
        <v>DEP</v>
      </c>
      <c r="C81" t="str">
        <v>2942B</v>
      </c>
      <c r="D81" t="str">
        <v>-</v>
      </c>
      <c r="E81" t="str">
        <v>STREAM</v>
      </c>
      <c r="F81" t="str">
        <v>3F</v>
      </c>
      <c r="G81" t="str">
        <v>21FLSJWMTBH</v>
      </c>
      <c r="H81" t="str">
        <v>TURNBULL HAMMOCK ON MAYTOWN ROAD</v>
      </c>
      <c r="I81">
        <v>28.864235000000001</v>
      </c>
      <c r="J81">
        <v>-80.890202000000002</v>
      </c>
    </row>
    <row r="82" spans="1:10" x14ac:dyDescent="0.25">
      <c r="A82" t="str">
        <v>NEROC</v>
      </c>
      <c r="B82" t="str">
        <v>Diversified</v>
      </c>
      <c r="C82" t="str">
        <v>2406C</v>
      </c>
      <c r="D82" t="str">
        <v>ENRT1</v>
      </c>
      <c r="E82" t="str">
        <v>ESTUARY</v>
      </c>
      <c r="F82" t="str">
        <v>2</v>
      </c>
      <c r="G82" t="str">
        <v>21FLA   27010165</v>
      </c>
      <c r="H82" t="str">
        <v>DEEP CREEK 50M SW SMALL IS. ~ 270M AB ICW</v>
      </c>
      <c r="I82">
        <v>30.050338799999999</v>
      </c>
      <c r="J82">
        <v>-81.3710083</v>
      </c>
    </row>
    <row r="83" spans="1:10" x14ac:dyDescent="0.25">
      <c r="A83" t="str">
        <v>NEROC</v>
      </c>
      <c r="B83" t="str">
        <v>Diversified</v>
      </c>
      <c r="C83" t="str">
        <v>2189B</v>
      </c>
      <c r="D83" t="str">
        <v>-</v>
      </c>
      <c r="E83" t="str">
        <v>ESTUARY</v>
      </c>
      <c r="F83" t="str">
        <v>3M</v>
      </c>
      <c r="G83" t="str">
        <v>21FLA   20030352</v>
      </c>
      <c r="H83" t="str">
        <v>RUSHING CR. @ ALTA_YELLOW BLUFF RD.</v>
      </c>
      <c r="I83">
        <v>30.451807299999999</v>
      </c>
      <c r="J83">
        <v>-81.579133100000007</v>
      </c>
    </row>
    <row r="84" spans="1:10" x14ac:dyDescent="0.25">
      <c r="A84" t="str">
        <v>NEROC</v>
      </c>
      <c r="B84" t="str">
        <v>Diversified</v>
      </c>
      <c r="C84" t="str">
        <v>2191B</v>
      </c>
      <c r="D84" t="str">
        <v>-</v>
      </c>
      <c r="E84" t="str">
        <v>ESTUARY</v>
      </c>
      <c r="F84" t="str">
        <v>3M</v>
      </c>
      <c r="G84" t="str">
        <v>21FLA   20030146</v>
      </c>
      <c r="H84" t="str">
        <v>BROWARD R HARTS RD BR</v>
      </c>
      <c r="I84">
        <v>30.438261099999998</v>
      </c>
      <c r="J84">
        <v>-81.6603444</v>
      </c>
    </row>
    <row r="85" spans="1:10" x14ac:dyDescent="0.25">
      <c r="A85" t="str">
        <v>NEROC</v>
      </c>
      <c r="B85" t="str">
        <v>Diversified</v>
      </c>
      <c r="C85" t="str">
        <v>2203A</v>
      </c>
      <c r="D85" t="str">
        <v>ENRBB1</v>
      </c>
      <c r="E85" t="str">
        <v>ESTUARY</v>
      </c>
      <c r="F85" t="str">
        <v>3M</v>
      </c>
      <c r="G85" t="str">
        <v>21FLA   20030121</v>
      </c>
      <c r="H85" t="str">
        <v>TROUT R @ I 95 BURT MAXWELL PARK DOCK</v>
      </c>
      <c r="I85">
        <v>30.401636001</v>
      </c>
      <c r="J85">
        <v>-81.664287999999999</v>
      </c>
    </row>
    <row r="86" spans="1:10" x14ac:dyDescent="0.25">
      <c r="A86" t="str">
        <v>NEROC</v>
      </c>
      <c r="B86" t="str">
        <v>Diversified</v>
      </c>
      <c r="C86" t="str">
        <v>2203D</v>
      </c>
      <c r="D86" t="str">
        <v>-</v>
      </c>
      <c r="E86" t="str">
        <v>ESTUARY</v>
      </c>
      <c r="F86" t="str">
        <v>3M</v>
      </c>
      <c r="G86" t="str">
        <v>21FLA   20030025</v>
      </c>
      <c r="H86" t="str">
        <v>HIGHLANDS CR @ BROWARD RD EAST OF VILANOVA</v>
      </c>
      <c r="I86">
        <v>30.423527799999999</v>
      </c>
      <c r="J86">
        <v>-81.679666699999999</v>
      </c>
    </row>
    <row r="87" spans="1:10" x14ac:dyDescent="0.25">
      <c r="A87" t="str">
        <v>NEROC</v>
      </c>
      <c r="B87" t="str">
        <v>Diversified</v>
      </c>
      <c r="C87" t="str">
        <v>2213C</v>
      </c>
      <c r="D87" t="str">
        <v>-</v>
      </c>
      <c r="E87" t="str">
        <v>ESTUARY</v>
      </c>
      <c r="F87" t="str">
        <v>3M</v>
      </c>
      <c r="G87" t="str">
        <v>21FLA   G2NE1231</v>
      </c>
      <c r="H87" t="str">
        <v>STJOHNS RIVER AT REDDIE POINT PRESERVE DOCK</v>
      </c>
      <c r="I87">
        <v>30.391111630000001</v>
      </c>
      <c r="J87">
        <v>-81.619297680000003</v>
      </c>
    </row>
    <row r="88" spans="1:10" x14ac:dyDescent="0.25">
      <c r="A88" t="str">
        <v>NEROC</v>
      </c>
      <c r="B88" t="str">
        <v>Diversified</v>
      </c>
      <c r="C88" t="str">
        <v>2224A</v>
      </c>
      <c r="D88" t="str">
        <v>ENRBB1</v>
      </c>
      <c r="E88" t="str">
        <v>ESTUARY</v>
      </c>
      <c r="F88" t="str">
        <v>3M</v>
      </c>
      <c r="G88" t="str">
        <v>21FLA   G2NE1161</v>
      </c>
      <c r="H88" t="str">
        <v>Ribault River at Harbor View Boat Ramp</v>
      </c>
      <c r="I88">
        <v>30.396390001</v>
      </c>
      <c r="J88">
        <v>-81.710840000000005</v>
      </c>
    </row>
    <row r="89" spans="1:10" x14ac:dyDescent="0.25">
      <c r="A89" t="str">
        <v>NEROC</v>
      </c>
      <c r="B89" t="str">
        <v>Diversified</v>
      </c>
      <c r="C89" t="str">
        <v>2228A</v>
      </c>
      <c r="D89" t="str">
        <v>ENRBB1</v>
      </c>
      <c r="E89" t="str">
        <v>ESTUARY</v>
      </c>
      <c r="F89" t="str">
        <v>3M</v>
      </c>
      <c r="G89" t="str">
        <v>21FLA   20030114</v>
      </c>
      <c r="H89" t="str">
        <v>MONCRIEF CR LEM TURNER RD BR/NORWOOD AVE</v>
      </c>
      <c r="I89">
        <v>30.380961000999999</v>
      </c>
      <c r="J89">
        <v>-81.671257999999995</v>
      </c>
    </row>
    <row r="90" spans="1:10" x14ac:dyDescent="0.25">
      <c r="A90" t="str">
        <v>NEROC</v>
      </c>
      <c r="B90" t="str">
        <v>Diversified</v>
      </c>
      <c r="C90" t="str">
        <v>2265D</v>
      </c>
      <c r="D90" t="str">
        <v>ENRBB1</v>
      </c>
      <c r="E90" t="str">
        <v>ESTUARY</v>
      </c>
      <c r="F90" t="str">
        <v>3M</v>
      </c>
      <c r="G90" t="str">
        <v>21FLA   20030067</v>
      </c>
      <c r="H90" t="str">
        <v>BIG POTTSBURG CR @ HOGAN RD</v>
      </c>
      <c r="I90">
        <v>30.281419400000001</v>
      </c>
      <c r="J90">
        <v>-81.572311099999993</v>
      </c>
    </row>
    <row r="91" spans="1:10" x14ac:dyDescent="0.25">
      <c r="A91" t="str">
        <v>NEROC</v>
      </c>
      <c r="B91" t="str">
        <v>Diversified</v>
      </c>
      <c r="C91" t="str">
        <v>2284A</v>
      </c>
      <c r="D91" t="str">
        <v>ENRBB1</v>
      </c>
      <c r="E91" t="str">
        <v>ESTUARY</v>
      </c>
      <c r="F91" t="str">
        <v>3M</v>
      </c>
      <c r="G91" t="str">
        <v>21FLA   20030679</v>
      </c>
      <c r="H91" t="str">
        <v>LITTLE POTTSBURG CREEK AT ATLANTIC BLVD</v>
      </c>
      <c r="I91">
        <v>30.311138001</v>
      </c>
      <c r="J91">
        <v>-81.608833000000004</v>
      </c>
    </row>
    <row r="92" spans="1:10" x14ac:dyDescent="0.25">
      <c r="A92" t="str">
        <v>NEROC</v>
      </c>
      <c r="B92" t="str">
        <v>Diversified</v>
      </c>
      <c r="C92" t="str">
        <v>2097N</v>
      </c>
      <c r="D92" t="str">
        <v>ENRCC3</v>
      </c>
      <c r="E92" t="str">
        <v>ESTUARY</v>
      </c>
      <c r="F92" t="str">
        <v>3M</v>
      </c>
      <c r="G92" t="str">
        <v>21FLA   G4NE0293</v>
      </c>
      <c r="H92" t="str">
        <v>St.Marys River at Crandall Rd.</v>
      </c>
      <c r="I92">
        <v>30.722710000999999</v>
      </c>
      <c r="J92">
        <v>-81.621889999999993</v>
      </c>
    </row>
    <row r="93" spans="1:10" x14ac:dyDescent="0.25">
      <c r="A93" t="str">
        <v>NEROC</v>
      </c>
      <c r="B93" t="str">
        <v>Diversified</v>
      </c>
      <c r="C93" t="str">
        <v>2127A</v>
      </c>
      <c r="D93" t="str">
        <v>ENRCC1</v>
      </c>
      <c r="E93" t="str">
        <v>ESTUARY</v>
      </c>
      <c r="F93" t="str">
        <v>3M</v>
      </c>
      <c r="G93" t="str">
        <v>21FLA   G4NE0285</v>
      </c>
      <c r="H93" t="str">
        <v>Egan creek at Atlantic</v>
      </c>
      <c r="I93">
        <v>30.668550001</v>
      </c>
      <c r="J93">
        <v>-81.439537999999999</v>
      </c>
    </row>
    <row r="94" spans="1:10" x14ac:dyDescent="0.25">
      <c r="A94" t="str">
        <v>NEROC</v>
      </c>
      <c r="B94" t="str">
        <v>Diversified</v>
      </c>
      <c r="C94" t="str">
        <v>2148B</v>
      </c>
      <c r="D94" t="str">
        <v>ENRU4</v>
      </c>
      <c r="E94" t="str">
        <v>ESTUARY</v>
      </c>
      <c r="F94" t="str">
        <v>3M</v>
      </c>
      <c r="G94" t="str">
        <v>21FLA   19020002</v>
      </c>
      <c r="H94" t="str">
        <v>NASSAU RIV US 17</v>
      </c>
      <c r="I94">
        <v>30.574936099999999</v>
      </c>
      <c r="J94">
        <v>-81.608580500000002</v>
      </c>
    </row>
    <row r="95" spans="1:10" x14ac:dyDescent="0.25">
      <c r="A95" t="str">
        <v>NEROC</v>
      </c>
      <c r="B95" t="str">
        <v>Diversified</v>
      </c>
      <c r="C95" t="str">
        <v>2161C</v>
      </c>
      <c r="D95" t="str">
        <v>ENRU4</v>
      </c>
      <c r="E95" t="str">
        <v>ESTUARY</v>
      </c>
      <c r="F95" t="str">
        <v>3M</v>
      </c>
      <c r="G95" t="str">
        <v>21FLA   G4NE0008</v>
      </c>
      <c r="H95" t="str">
        <v>THOMAS CR 6.0 MI BELOW CITY PRISON</v>
      </c>
      <c r="I95">
        <v>30.562806000999998</v>
      </c>
      <c r="J95">
        <v>-81.687289000000007</v>
      </c>
    </row>
    <row r="96" spans="1:10" x14ac:dyDescent="0.25">
      <c r="A96" t="str">
        <v>NEROC</v>
      </c>
      <c r="B96" t="str">
        <v>Diversified</v>
      </c>
      <c r="C96" t="str">
        <v>2363H</v>
      </c>
      <c r="D96" t="str">
        <v>ENRT2</v>
      </c>
      <c r="E96" t="str">
        <v>ESTUARY</v>
      </c>
      <c r="F96" t="str">
        <v>3M</v>
      </c>
      <c r="G96" t="str">
        <v>21FLA   G5NE0587</v>
      </c>
      <c r="H96" t="str">
        <v>St.Augustine Inlet SE of Vilano Bt.Rmp.</v>
      </c>
      <c r="I96">
        <v>29.906941001</v>
      </c>
      <c r="J96">
        <v>-81.298930999999996</v>
      </c>
    </row>
    <row r="97" spans="1:10" x14ac:dyDescent="0.25">
      <c r="A97" t="str">
        <v>CEROC</v>
      </c>
      <c r="B97" t="str">
        <v>DEP</v>
      </c>
      <c r="C97" t="str">
        <v>2363B</v>
      </c>
      <c r="D97" t="str">
        <v>ENRS2</v>
      </c>
      <c r="E97" t="str">
        <v>ESTUARY</v>
      </c>
      <c r="F97" t="str">
        <v>3M</v>
      </c>
      <c r="G97" t="str">
        <v>21FLCEN G5CE0109</v>
      </c>
      <c r="H97" t="str">
        <v>Halifax River @ 200m NNE of Main St Bridge</v>
      </c>
      <c r="I97">
        <v>29.224713988000001</v>
      </c>
      <c r="J97">
        <v>-81.018585000000002</v>
      </c>
    </row>
    <row r="98" spans="1:10" x14ac:dyDescent="0.25">
      <c r="A98" t="str">
        <v>NEROC</v>
      </c>
      <c r="B98" t="str">
        <v>Diversified</v>
      </c>
      <c r="C98" t="str">
        <v>2206</v>
      </c>
      <c r="D98" t="str">
        <v>-</v>
      </c>
      <c r="E98" t="str">
        <v>ESTUARY11</v>
      </c>
      <c r="F98" t="str">
        <v>3M</v>
      </c>
      <c r="G98" t="str">
        <v>21FLA   20030739</v>
      </c>
      <c r="H98" t="str">
        <v>LITTLE TROUT RIVER AT OLDS KINGS RD</v>
      </c>
      <c r="I98">
        <v>30.440238226000002</v>
      </c>
      <c r="J98">
        <v>-81.772475009999994</v>
      </c>
    </row>
    <row r="99" spans="1:10" x14ac:dyDescent="0.25">
      <c r="A99" t="str">
        <v>NEROC</v>
      </c>
      <c r="B99" t="str">
        <v>Diversified</v>
      </c>
      <c r="C99" t="str">
        <v>2233</v>
      </c>
      <c r="D99" t="str">
        <v>-</v>
      </c>
      <c r="E99" t="str">
        <v>ESTUARY11</v>
      </c>
      <c r="F99" t="str">
        <v>3M</v>
      </c>
      <c r="G99" t="str">
        <v>21FLA   G2NE0165</v>
      </c>
      <c r="H99" t="str">
        <v>LONG BR @ LIBERTY ST JAX</v>
      </c>
      <c r="I99">
        <v>30.363805000999999</v>
      </c>
      <c r="J99">
        <v>-81.649407999999994</v>
      </c>
    </row>
    <row r="100" spans="1:10" x14ac:dyDescent="0.25">
      <c r="A100" t="str">
        <v>NEROC</v>
      </c>
      <c r="B100" t="str">
        <v>Diversified</v>
      </c>
      <c r="C100" t="str">
        <v>2254</v>
      </c>
      <c r="D100" t="str">
        <v>-</v>
      </c>
      <c r="E100" t="str">
        <v>STREAM</v>
      </c>
      <c r="F100" t="str">
        <v>3F</v>
      </c>
      <c r="G100" t="str">
        <v>21FLA   20030674</v>
      </c>
      <c r="H100" t="str">
        <v>RED BAY BRANCH  AT LONE STAR ROAD</v>
      </c>
      <c r="I100">
        <v>30.335111099999999</v>
      </c>
      <c r="J100">
        <v>-81.580694399999999</v>
      </c>
    </row>
    <row r="101" spans="1:10" x14ac:dyDescent="0.25">
      <c r="A101" t="str">
        <v>NEROC</v>
      </c>
      <c r="B101" t="str">
        <v>Diversified</v>
      </c>
      <c r="C101" t="str">
        <v>2204</v>
      </c>
      <c r="D101" t="str">
        <v>-</v>
      </c>
      <c r="E101" t="str">
        <v>STREAM</v>
      </c>
      <c r="F101" t="str">
        <v>3F</v>
      </c>
      <c r="G101" t="str">
        <v>21FLA   20030653</v>
      </c>
      <c r="H101" t="str">
        <v>TERRAPIN CREEK AT FAYE ROAD</v>
      </c>
      <c r="I101">
        <v>30.434360000000002</v>
      </c>
      <c r="J101">
        <v>-81.565560000000005</v>
      </c>
    </row>
    <row r="102" spans="1:10" x14ac:dyDescent="0.25">
      <c r="A102" t="str">
        <v>NEROC</v>
      </c>
      <c r="B102" t="str">
        <v>Diversified</v>
      </c>
      <c r="C102" t="str">
        <v>2204A</v>
      </c>
      <c r="D102" t="str">
        <v>-</v>
      </c>
      <c r="E102" t="str">
        <v>ESTUARY</v>
      </c>
      <c r="F102" t="str">
        <v>3M</v>
      </c>
      <c r="G102" t="str">
        <v>21FLA   G2NE1154</v>
      </c>
      <c r="H102" t="str">
        <v>Greenfield end of Bucaneer dr.</v>
      </c>
      <c r="I102">
        <v>30.361588001000001</v>
      </c>
      <c r="J102">
        <v>-81.462902</v>
      </c>
    </row>
    <row r="103" spans="1:10" x14ac:dyDescent="0.25">
      <c r="A103" t="str">
        <v>NEROC</v>
      </c>
      <c r="B103" t="str">
        <v>Diversified</v>
      </c>
      <c r="C103" t="str">
        <v>2256</v>
      </c>
      <c r="D103" t="str">
        <v>-</v>
      </c>
      <c r="E103" t="str">
        <v>ESTUARY11</v>
      </c>
      <c r="F103" t="str">
        <v>3M</v>
      </c>
      <c r="G103" t="str">
        <v>21FLA   20030792</v>
      </c>
      <c r="H103" t="str">
        <v>DEER CR @ TALLEYRAND AVE</v>
      </c>
      <c r="I103">
        <v>30.341528001</v>
      </c>
      <c r="J103">
        <v>-81.629417000000004</v>
      </c>
    </row>
    <row r="104" spans="1:10" x14ac:dyDescent="0.25">
      <c r="A104" t="str">
        <v>NEROC</v>
      </c>
      <c r="B104" t="str">
        <v>Diversified</v>
      </c>
      <c r="C104" t="str">
        <v>2266</v>
      </c>
      <c r="D104" t="str">
        <v>-</v>
      </c>
      <c r="E104" t="str">
        <v>ESTUARY11</v>
      </c>
      <c r="F104" t="str">
        <v>3M</v>
      </c>
      <c r="G104" t="str">
        <v>21FLA   20030698</v>
      </c>
      <c r="H104" t="str">
        <v>HOPKINS CR AT FLORIDA BLVD</v>
      </c>
      <c r="I104">
        <v>30.316222001</v>
      </c>
      <c r="J104">
        <v>-81.410972000000001</v>
      </c>
    </row>
    <row r="105" spans="1:10" x14ac:dyDescent="0.25">
      <c r="A105" t="str">
        <v>NEROC</v>
      </c>
      <c r="B105" t="str">
        <v>Diversified</v>
      </c>
      <c r="C105" t="str">
        <v>2203E</v>
      </c>
      <c r="D105" t="str">
        <v>-</v>
      </c>
      <c r="E105" t="str">
        <v>ESTUARY11</v>
      </c>
      <c r="F105" t="str">
        <v>3M</v>
      </c>
      <c r="G105" t="str">
        <v>21FLA   G2NE1207</v>
      </c>
      <c r="H105" t="str">
        <v>Tributary to Trout at Bessent Rd.</v>
      </c>
      <c r="I105">
        <v>30.424000001</v>
      </c>
      <c r="J105">
        <v>-81.698459999999997</v>
      </c>
    </row>
    <row r="106" spans="1:10" x14ac:dyDescent="0.25">
      <c r="A106" t="str">
        <v>NEROC</v>
      </c>
      <c r="B106" t="str">
        <v>Diversified</v>
      </c>
      <c r="C106" t="str">
        <v>2207B</v>
      </c>
      <c r="D106" t="str">
        <v>-</v>
      </c>
      <c r="E106" t="str">
        <v>ESTUARY11</v>
      </c>
      <c r="F106" t="str">
        <v>3M</v>
      </c>
      <c r="G106" t="str">
        <v>21FLA   G2NE1180</v>
      </c>
      <c r="H106" t="str">
        <v>Blockhouse at Broward Rd.</v>
      </c>
      <c r="I106">
        <v>30.421925001000002</v>
      </c>
      <c r="J106">
        <v>-81.688963000000001</v>
      </c>
    </row>
    <row r="107" spans="1:10" x14ac:dyDescent="0.25">
      <c r="A107" t="str">
        <v>NEROC</v>
      </c>
      <c r="B107" t="str">
        <v>Diversified</v>
      </c>
      <c r="C107" t="str">
        <v>2213EA</v>
      </c>
      <c r="D107" t="str">
        <v>-</v>
      </c>
      <c r="E107" t="str">
        <v>ESTUARY11</v>
      </c>
      <c r="F107" t="str">
        <v>3M</v>
      </c>
      <c r="G107" t="str">
        <v>21FLA   20030740</v>
      </c>
      <c r="H107" t="str">
        <v>WILLOW BR AT PARK ST.</v>
      </c>
      <c r="I107">
        <v>30.306305600000002</v>
      </c>
      <c r="J107">
        <v>-81.698638900000006</v>
      </c>
    </row>
    <row r="108" spans="1:10" x14ac:dyDescent="0.25">
      <c r="A108" t="str">
        <v>NEROC</v>
      </c>
      <c r="B108" t="str">
        <v>Diversified</v>
      </c>
      <c r="C108" t="str">
        <v>2213EA</v>
      </c>
      <c r="D108" t="str">
        <v>-</v>
      </c>
      <c r="E108" t="str">
        <v>ESTUARY11</v>
      </c>
      <c r="F108" t="str">
        <v>3M</v>
      </c>
      <c r="G108" t="str">
        <v>21FLA   20030761</v>
      </c>
      <c r="H108" t="str">
        <v>WILLOW BR AT RIVERSIDE AVE</v>
      </c>
      <c r="I108">
        <v>30.304388899999999</v>
      </c>
      <c r="J108">
        <v>-81.696333300000006</v>
      </c>
    </row>
    <row r="109" spans="1:10" x14ac:dyDescent="0.25">
      <c r="A109" t="str">
        <v>NEROC</v>
      </c>
      <c r="B109" t="str">
        <v>Diversified</v>
      </c>
      <c r="C109" t="str">
        <v>2220B</v>
      </c>
      <c r="D109" t="str">
        <v>-</v>
      </c>
      <c r="E109" t="str">
        <v>ESTUARY11</v>
      </c>
      <c r="F109" t="str">
        <v>3M</v>
      </c>
      <c r="G109" t="str">
        <v>21FLA   20030749</v>
      </c>
      <c r="H109" t="str">
        <v>NINEMILE CR AT TROUT RIVER BLVD</v>
      </c>
      <c r="I109">
        <v>30.4159167</v>
      </c>
      <c r="J109">
        <v>-81.734111100000007</v>
      </c>
    </row>
    <row r="110" spans="1:10" x14ac:dyDescent="0.25">
      <c r="A110" t="str">
        <v>NEROC</v>
      </c>
      <c r="B110" t="str">
        <v>Diversified</v>
      </c>
      <c r="C110" t="str">
        <v>2220B</v>
      </c>
      <c r="D110" t="str">
        <v>-</v>
      </c>
      <c r="E110" t="str">
        <v>ESTUARY11</v>
      </c>
      <c r="F110" t="str">
        <v>3M</v>
      </c>
      <c r="G110" t="str">
        <v>21FLA   20030780</v>
      </c>
      <c r="H110" t="str">
        <v>NINEMILE CR @ NEW KINGS RD(US HWY 1)</v>
      </c>
      <c r="I110">
        <v>30.4096777</v>
      </c>
      <c r="J110">
        <v>-81.745850000000004</v>
      </c>
    </row>
    <row r="111" spans="1:10" x14ac:dyDescent="0.25">
      <c r="A111" t="str">
        <v>NEROC</v>
      </c>
      <c r="B111" t="str">
        <v>Diversified</v>
      </c>
      <c r="C111" t="str">
        <v>2224B</v>
      </c>
      <c r="D111" t="str">
        <v>-</v>
      </c>
      <c r="E111" t="str">
        <v>ESTUARY11</v>
      </c>
      <c r="F111" t="str">
        <v>3M</v>
      </c>
      <c r="G111" t="str">
        <v>21FLA   20030133</v>
      </c>
      <c r="H111" t="str">
        <v>RIBAULT RIVER AT US-1</v>
      </c>
      <c r="I111">
        <v>30.374716600999999</v>
      </c>
      <c r="J111">
        <v>-81.726787999999999</v>
      </c>
    </row>
    <row r="112" spans="1:10" x14ac:dyDescent="0.25">
      <c r="A112" t="str">
        <v>NEROC</v>
      </c>
      <c r="B112" t="str">
        <v>Diversified</v>
      </c>
      <c r="C112" t="str">
        <v>2270A</v>
      </c>
      <c r="D112" t="str">
        <v>-</v>
      </c>
      <c r="E112" t="str">
        <v>ESTUARY11</v>
      </c>
      <c r="F112" t="str">
        <v>3M</v>
      </c>
      <c r="G112" t="str">
        <v>21FLA   20030696</v>
      </c>
      <c r="H112" t="str">
        <v>HOGPEN CREEK AT SAN PABLO ROAD</v>
      </c>
      <c r="I112">
        <v>30.3071944</v>
      </c>
      <c r="J112">
        <v>-81.445499999999996</v>
      </c>
    </row>
    <row r="113" spans="1:10" x14ac:dyDescent="0.25">
      <c r="A113" t="str">
        <v>NEROC</v>
      </c>
      <c r="B113" t="str">
        <v>Diversified</v>
      </c>
      <c r="C113" t="str">
        <v>2280B</v>
      </c>
      <c r="D113" t="str">
        <v>-</v>
      </c>
      <c r="E113" t="str">
        <v>ESTUARY11</v>
      </c>
      <c r="F113" t="str">
        <v>3M</v>
      </c>
      <c r="G113" t="str">
        <v>21FLA   20030139</v>
      </c>
      <c r="H113" t="str">
        <v>BIG FISHWEIR CR HERSHELL ST</v>
      </c>
      <c r="I113">
        <v>30.290059000999999</v>
      </c>
      <c r="J113">
        <v>-81.713545999999994</v>
      </c>
    </row>
    <row r="114" spans="1:10" x14ac:dyDescent="0.25">
      <c r="A114" t="str">
        <v>NEROC</v>
      </c>
      <c r="B114" t="str">
        <v>Diversified</v>
      </c>
      <c r="C114" t="str">
        <v>2499</v>
      </c>
      <c r="D114" t="str">
        <v>-</v>
      </c>
      <c r="E114" t="str">
        <v>ESTUARY11</v>
      </c>
      <c r="F114" t="str">
        <v>3M</v>
      </c>
      <c r="G114" t="str">
        <v>21FLA   27010056</v>
      </c>
      <c r="H114" t="str">
        <v>OYSTER CR @ DIXIE HWY</v>
      </c>
      <c r="I114">
        <v>29.887677799999999</v>
      </c>
      <c r="J114">
        <v>-81.327647200000001</v>
      </c>
    </row>
    <row r="115" spans="1:10" x14ac:dyDescent="0.25">
      <c r="A115" t="str">
        <v>NEROC</v>
      </c>
      <c r="B115" t="str">
        <v>Diversified</v>
      </c>
      <c r="C115" t="str">
        <v>2493B</v>
      </c>
      <c r="D115" t="str">
        <v>-</v>
      </c>
      <c r="E115" t="str">
        <v>ESTUARY11</v>
      </c>
      <c r="F115" t="str">
        <v>3M</v>
      </c>
      <c r="G115" t="str">
        <v>21FLA   27010055</v>
      </c>
      <c r="H115" t="str">
        <v>MOULTRIE CR @ US 1</v>
      </c>
      <c r="I115">
        <v>29.8219083</v>
      </c>
      <c r="J115">
        <v>-81.322447199999999</v>
      </c>
    </row>
    <row r="116" spans="1:10" x14ac:dyDescent="0.25">
      <c r="A116" t="str">
        <v>CEROC</v>
      </c>
      <c r="B116" t="str">
        <v>DEP</v>
      </c>
      <c r="C116" t="str">
        <v>2642</v>
      </c>
      <c r="D116" t="str">
        <v>-</v>
      </c>
      <c r="E116" t="str">
        <v>ESTUARY11</v>
      </c>
      <c r="F116" t="str">
        <v>3M</v>
      </c>
      <c r="G116" t="str">
        <v>21FLCEN G5CE0017</v>
      </c>
      <c r="H116" t="str">
        <v>Unnamed Branch @ 750m US of confluence w/ Tomoka River</v>
      </c>
      <c r="I116">
        <v>29.296980000000001</v>
      </c>
      <c r="J116">
        <v>-81.075419999999994</v>
      </c>
    </row>
    <row r="117" spans="1:10" x14ac:dyDescent="0.25">
      <c r="A117" t="str">
        <v>CEROC</v>
      </c>
      <c r="B117" t="str">
        <v>DEP</v>
      </c>
      <c r="C117" t="str">
        <v>2647</v>
      </c>
      <c r="D117" t="str">
        <v>-</v>
      </c>
      <c r="E117" t="str">
        <v>ESTUARY11</v>
      </c>
      <c r="F117" t="str">
        <v>3M</v>
      </c>
      <c r="G117" t="str">
        <v>21FLCEN G5CE0158</v>
      </c>
      <c r="H117" t="str">
        <v>Holly Hill Ditch @ Ridgewood</v>
      </c>
      <c r="I117">
        <v>29.245666688</v>
      </c>
      <c r="J117">
        <v>-81.041777800000006</v>
      </c>
    </row>
    <row r="118" spans="1:10" x14ac:dyDescent="0.25">
      <c r="A118" t="str">
        <v>NEROC</v>
      </c>
      <c r="B118" t="str">
        <v>Diversified</v>
      </c>
      <c r="C118" t="str">
        <v>2700</v>
      </c>
      <c r="D118" t="str">
        <v>-</v>
      </c>
      <c r="E118" t="str">
        <v>LAKE</v>
      </c>
      <c r="F118" t="str">
        <v>3F</v>
      </c>
      <c r="G118" t="str">
        <v>21FLA   G3NE0002</v>
      </c>
      <c r="H118" t="str">
        <v>Hammock Lake</v>
      </c>
      <c r="I118">
        <v>29.706600000000002</v>
      </c>
      <c r="J118">
        <v>-82.443299999999994</v>
      </c>
    </row>
    <row r="119" spans="1:10" x14ac:dyDescent="0.25">
      <c r="A119" t="str">
        <v>NEROC</v>
      </c>
      <c r="B119" t="str">
        <v>Diversified</v>
      </c>
      <c r="C119" t="str">
        <v>2718B</v>
      </c>
      <c r="D119" t="str">
        <v>-</v>
      </c>
      <c r="E119" t="str">
        <v>LAKE</v>
      </c>
      <c r="F119" t="str">
        <v>3F</v>
      </c>
      <c r="G119" t="str">
        <v>21FLA   20020097</v>
      </c>
      <c r="H119" t="str">
        <v>Bivens Arm lake</v>
      </c>
      <c r="I119">
        <v>29.6250833</v>
      </c>
      <c r="J119">
        <v>-82.344313799999995</v>
      </c>
    </row>
    <row r="120" spans="1:10" x14ac:dyDescent="0.25">
      <c r="A120" t="str">
        <v>NEROC</v>
      </c>
      <c r="B120" t="str">
        <v>Diversified</v>
      </c>
      <c r="C120" t="str">
        <v>2719A</v>
      </c>
      <c r="D120" t="str">
        <v>-</v>
      </c>
      <c r="E120" t="str">
        <v>LAKE</v>
      </c>
      <c r="F120" t="str">
        <v>3F</v>
      </c>
      <c r="G120" t="str">
        <v>21FLA   20020052</v>
      </c>
      <c r="H120" t="str">
        <v>LAKE ALICE CENTER</v>
      </c>
      <c r="I120">
        <v>29.642721001000002</v>
      </c>
      <c r="J120">
        <v>-82.361633999999995</v>
      </c>
    </row>
    <row r="121" spans="1:10" x14ac:dyDescent="0.25">
      <c r="A121" t="str">
        <v>NEROC</v>
      </c>
      <c r="B121" t="str">
        <v>Diversified</v>
      </c>
      <c r="C121" t="str">
        <v>2720A</v>
      </c>
      <c r="D121" t="str">
        <v>-</v>
      </c>
      <c r="E121" t="str">
        <v>LAKE</v>
      </c>
      <c r="F121" t="str">
        <v>3F</v>
      </c>
      <c r="G121" t="str">
        <v>21FLA   G1NE0953</v>
      </c>
      <c r="H121" t="str">
        <v>Alachua Sink at end of Boardwalk</v>
      </c>
      <c r="I121">
        <v>29.604929988999999</v>
      </c>
      <c r="J121">
        <v>-82.301468999999997</v>
      </c>
    </row>
    <row r="122" spans="1:10" x14ac:dyDescent="0.25">
      <c r="A122" t="str">
        <v>NEROC</v>
      </c>
      <c r="B122" t="str">
        <v>Diversified</v>
      </c>
      <c r="C122" t="str">
        <v>2771A</v>
      </c>
      <c r="D122" t="str">
        <v>-</v>
      </c>
      <c r="E122" t="str">
        <v>LAKE</v>
      </c>
      <c r="F122" t="str">
        <v>3F</v>
      </c>
      <c r="G122" t="str">
        <v>21FLA   G1NE0954</v>
      </c>
      <c r="H122" t="str">
        <v>Lake Eaton Center</v>
      </c>
      <c r="I122">
        <v>29.258403989000001</v>
      </c>
      <c r="J122">
        <v>-81.868650000000002</v>
      </c>
    </row>
    <row r="123" spans="1:10" x14ac:dyDescent="0.25">
      <c r="A123" t="str">
        <v>NEROC</v>
      </c>
      <c r="B123" t="str">
        <v>Diversified</v>
      </c>
      <c r="C123" t="str">
        <v>2105A</v>
      </c>
      <c r="D123" t="str">
        <v>-</v>
      </c>
      <c r="E123" t="str">
        <v>LAKE</v>
      </c>
      <c r="F123" t="str">
        <v>3F</v>
      </c>
      <c r="G123" t="str">
        <v>21FLA   G4NE0292</v>
      </c>
      <c r="H123" t="str">
        <v>Creek draining former Hampton lake 100m above rd</v>
      </c>
      <c r="I123">
        <v>30.776960000999999</v>
      </c>
      <c r="J123">
        <v>-81.969949999999997</v>
      </c>
    </row>
    <row r="124" spans="1:10" x14ac:dyDescent="0.25">
      <c r="A124" t="str">
        <v>NEROC</v>
      </c>
      <c r="B124" t="str">
        <v>Diversified</v>
      </c>
      <c r="C124" t="str">
        <v>2582</v>
      </c>
      <c r="D124" t="str">
        <v>-</v>
      </c>
      <c r="E124" t="str">
        <v>LAKE</v>
      </c>
      <c r="F124" t="str">
        <v>3F</v>
      </c>
      <c r="G124" t="str">
        <v>21FLA   20030922</v>
      </c>
      <c r="H124" t="str">
        <v>LAKE SUGGS CTR</v>
      </c>
      <c r="I124">
        <v>29.687750001000001</v>
      </c>
      <c r="J124">
        <v>-82.017780000000002</v>
      </c>
    </row>
    <row r="125" spans="1:10" x14ac:dyDescent="0.25">
      <c r="A125" t="str">
        <v>NEROC</v>
      </c>
      <c r="B125" t="str">
        <v>Diversified</v>
      </c>
      <c r="C125" t="str">
        <v>2582A</v>
      </c>
      <c r="D125" t="str">
        <v>-</v>
      </c>
      <c r="E125" t="str">
        <v>LAKE</v>
      </c>
      <c r="F125" t="str">
        <v>3F</v>
      </c>
      <c r="G125" t="str">
        <v>21FLA   G2NE0006</v>
      </c>
      <c r="H125" t="str">
        <v>LAKE ROWAN ~280m E OF CENTER</v>
      </c>
      <c r="I125">
        <v>29.675835811999999</v>
      </c>
      <c r="J125">
        <v>-82.015600406999994</v>
      </c>
    </row>
    <row r="126" spans="1:10" x14ac:dyDescent="0.25">
      <c r="A126" t="str">
        <v>NEROC</v>
      </c>
      <c r="B126" t="str">
        <v>Diversified</v>
      </c>
      <c r="C126" t="str">
        <v>2320B1</v>
      </c>
      <c r="D126" t="str">
        <v>-</v>
      </c>
      <c r="E126" t="str">
        <v>LAKE</v>
      </c>
      <c r="F126" t="str">
        <v>3F</v>
      </c>
      <c r="G126" t="str">
        <v>21FLA   27010180</v>
      </c>
      <c r="H126" t="str">
        <v>LAKE VEDRA AT SOLANA RD.</v>
      </c>
      <c r="I126">
        <v>30.227661001000001</v>
      </c>
      <c r="J126">
        <v>-81.377211000000003</v>
      </c>
    </row>
    <row r="127" spans="1:10" x14ac:dyDescent="0.25">
      <c r="A127" t="str">
        <v>NEROC</v>
      </c>
      <c r="B127" t="str">
        <v>Diversified</v>
      </c>
      <c r="C127" t="str">
        <v>3438A</v>
      </c>
      <c r="D127" t="str">
        <v>-</v>
      </c>
      <c r="E127" t="str">
        <v>LAKE</v>
      </c>
      <c r="F127" t="str">
        <v>3F</v>
      </c>
      <c r="G127" t="str">
        <v>21FLA   21020097</v>
      </c>
      <c r="H127" t="str">
        <v>PEACOCK LAKE CENTER</v>
      </c>
      <c r="I127">
        <v>30.237306</v>
      </c>
      <c r="J127">
        <v>-82.897471999999993</v>
      </c>
    </row>
    <row r="128" spans="1:10" x14ac:dyDescent="0.25">
      <c r="A128" t="str">
        <v>NEROC</v>
      </c>
      <c r="B128" t="str">
        <v>Eurofins</v>
      </c>
      <c r="C128" t="str">
        <v>3496A</v>
      </c>
      <c r="D128" t="str">
        <v>-</v>
      </c>
      <c r="E128" t="str">
        <v>LAKE</v>
      </c>
      <c r="F128" t="str">
        <v>3F</v>
      </c>
      <c r="G128" t="str">
        <v>21FLA   21020065</v>
      </c>
      <c r="H128" t="str">
        <v>LOW LAKE CENTER</v>
      </c>
      <c r="I128">
        <v>30.221694400000001</v>
      </c>
      <c r="J128">
        <v>-82.836305600000003</v>
      </c>
    </row>
    <row r="129" spans="1:10" x14ac:dyDescent="0.25">
      <c r="A129" t="str">
        <v>NEROC</v>
      </c>
      <c r="B129" t="str">
        <v>Diversified</v>
      </c>
      <c r="C129" t="str">
        <v>3496A</v>
      </c>
      <c r="D129" t="str">
        <v>-</v>
      </c>
      <c r="E129" t="str">
        <v>LAKE</v>
      </c>
      <c r="F129" t="str">
        <v>3F</v>
      </c>
      <c r="G129" t="str">
        <v>21FLA   21020065</v>
      </c>
      <c r="H129" t="str">
        <v>LOW LAKE CENTER</v>
      </c>
      <c r="I129">
        <v>30.221694400000001</v>
      </c>
      <c r="J129">
        <v>-82.836305600000003</v>
      </c>
    </row>
    <row r="130" spans="1:10" x14ac:dyDescent="0.25">
      <c r="A130" t="str">
        <v>NEROC</v>
      </c>
      <c r="B130" t="str">
        <v>Diversified</v>
      </c>
      <c r="C130" t="str">
        <v>3530B</v>
      </c>
      <c r="D130" t="str">
        <v>-</v>
      </c>
      <c r="E130" t="str">
        <v>LAKE</v>
      </c>
      <c r="F130" t="str">
        <v>3F</v>
      </c>
      <c r="G130" t="str">
        <v>21FLA   21030066</v>
      </c>
      <c r="H130" t="str">
        <v>SWIFT CREEK POND CENTER</v>
      </c>
      <c r="I130">
        <v>30.124077001</v>
      </c>
      <c r="J130">
        <v>-82.296952000000005</v>
      </c>
    </row>
    <row r="131" spans="1:10" x14ac:dyDescent="0.25">
      <c r="A131" t="str">
        <v>NEROC</v>
      </c>
      <c r="B131" t="str">
        <v>Diversified</v>
      </c>
      <c r="C131" t="str">
        <v>3747</v>
      </c>
      <c r="D131" t="str">
        <v>-</v>
      </c>
      <c r="E131" t="str">
        <v>STREAM</v>
      </c>
      <c r="F131" t="str">
        <v>3F</v>
      </c>
      <c r="G131" t="str">
        <v>21FLA   23020018</v>
      </c>
      <c r="H131" t="str">
        <v>LITTLE WACASASSA @ CR 339</v>
      </c>
      <c r="I131">
        <v>29.478333000999999</v>
      </c>
      <c r="J131">
        <v>-82.685626999999997</v>
      </c>
    </row>
    <row r="132" spans="1:10" x14ac:dyDescent="0.25">
      <c r="A132" t="str">
        <v>NEROC</v>
      </c>
      <c r="B132" t="str">
        <v>Diversified</v>
      </c>
      <c r="C132" t="str">
        <v>2693</v>
      </c>
      <c r="D132" t="str">
        <v>-</v>
      </c>
      <c r="E132" t="str">
        <v>STREAM</v>
      </c>
      <c r="F132" t="str">
        <v>3F</v>
      </c>
      <c r="G132" t="str">
        <v>21FLA   G3NE0015</v>
      </c>
      <c r="H132" t="str">
        <v>Lochloosa creek at Fish Camp Rd.</v>
      </c>
      <c r="I132">
        <v>29.564930001</v>
      </c>
      <c r="J132">
        <v>-82.140463999999994</v>
      </c>
    </row>
    <row r="133" spans="1:10" x14ac:dyDescent="0.25">
      <c r="A133" t="str">
        <v>NEROC</v>
      </c>
      <c r="B133" t="str">
        <v>Diversified</v>
      </c>
      <c r="C133" t="str">
        <v>2701</v>
      </c>
      <c r="D133" t="str">
        <v>-</v>
      </c>
      <c r="E133" t="str">
        <v>STREAM</v>
      </c>
      <c r="F133" t="str">
        <v>3F</v>
      </c>
      <c r="G133" t="str">
        <v>21FLA   G1NE0949</v>
      </c>
      <c r="H133" t="str">
        <v>Upper Little Hatchet at Airport field</v>
      </c>
      <c r="I133">
        <v>29.693699988999999</v>
      </c>
      <c r="J133">
        <v>-82.289100000000005</v>
      </c>
    </row>
    <row r="134" spans="1:10" x14ac:dyDescent="0.25">
      <c r="A134" t="str">
        <v>NEROC</v>
      </c>
      <c r="B134" t="str">
        <v>Diversified</v>
      </c>
      <c r="C134" t="str">
        <v>3626</v>
      </c>
      <c r="D134" t="str">
        <v>-</v>
      </c>
      <c r="E134" t="str">
        <v>STREAM</v>
      </c>
      <c r="F134" t="str">
        <v>3F</v>
      </c>
      <c r="G134" t="str">
        <v>21FLA   G1NE0906</v>
      </c>
      <c r="H134" t="str">
        <v>Pareners br. Upstream of culverts under CR1491</v>
      </c>
      <c r="I134">
        <v>29.906910001</v>
      </c>
      <c r="J134">
        <v>-82.534710000000004</v>
      </c>
    </row>
    <row r="135" spans="1:10" x14ac:dyDescent="0.25">
      <c r="A135" t="str">
        <v>NEROC</v>
      </c>
      <c r="B135" t="str">
        <v>Diversified</v>
      </c>
      <c r="C135" t="str">
        <v>3641</v>
      </c>
      <c r="D135" t="str">
        <v>-</v>
      </c>
      <c r="E135" t="str">
        <v>STREAM</v>
      </c>
      <c r="F135" t="str">
        <v>3F</v>
      </c>
      <c r="G135" t="str">
        <v>21FLA   G1NE0020</v>
      </c>
      <c r="H135" t="str">
        <v>Rocky Creek at 156th av.</v>
      </c>
      <c r="I135">
        <v>29.801072001000001</v>
      </c>
      <c r="J135">
        <v>-82.371448000000001</v>
      </c>
    </row>
    <row r="136" spans="1:10" x14ac:dyDescent="0.25">
      <c r="A136" t="str">
        <v>NEROC</v>
      </c>
      <c r="B136" t="str">
        <v>Diversified</v>
      </c>
      <c r="C136" t="str">
        <v>3644</v>
      </c>
      <c r="D136" t="str">
        <v>-</v>
      </c>
      <c r="E136" t="str">
        <v>STREAM</v>
      </c>
      <c r="F136" t="str">
        <v>3F</v>
      </c>
      <c r="G136" t="str">
        <v>21FLA   21030126</v>
      </c>
      <c r="H136" t="str">
        <v>MILL CREEK AT OLD BELLAMY/ALLIGATOR ROAD</v>
      </c>
      <c r="I136">
        <v>29.844760000000001</v>
      </c>
      <c r="J136">
        <v>-82.501806000000002</v>
      </c>
    </row>
    <row r="137" spans="1:10" x14ac:dyDescent="0.25">
      <c r="A137" t="str">
        <v>NEROC</v>
      </c>
      <c r="B137" t="str">
        <v>Diversified</v>
      </c>
      <c r="C137" t="str">
        <v>2718A</v>
      </c>
      <c r="D137" t="str">
        <v>-</v>
      </c>
      <c r="E137" t="str">
        <v>STREAM</v>
      </c>
      <c r="F137" t="str">
        <v>3F</v>
      </c>
      <c r="G137" t="str">
        <v>21FLA   G1NE0902</v>
      </c>
      <c r="H137" t="str">
        <v>Tumblin cr. Downtream of the pedestrian bridge</v>
      </c>
      <c r="I137">
        <v>29.633001001</v>
      </c>
      <c r="J137">
        <v>-82.340551000000005</v>
      </c>
    </row>
    <row r="138" spans="1:10" x14ac:dyDescent="0.25">
      <c r="A138" t="str">
        <v>NEROC</v>
      </c>
      <c r="B138" t="str">
        <v>Diversified</v>
      </c>
      <c r="C138" t="str">
        <v>3678A</v>
      </c>
      <c r="D138" t="str">
        <v>-</v>
      </c>
      <c r="E138" t="str">
        <v>STREAM</v>
      </c>
      <c r="F138" t="str">
        <v>3F</v>
      </c>
      <c r="G138" t="str">
        <v>21FLA   21030152</v>
      </c>
      <c r="H138" t="str">
        <v>HAGUE BRANCH TRIB@ US441 80m W 77TH TERR</v>
      </c>
      <c r="I138">
        <v>29.770889001</v>
      </c>
      <c r="J138">
        <v>-82.429582999999994</v>
      </c>
    </row>
    <row r="139" spans="1:10" x14ac:dyDescent="0.25">
      <c r="A139" t="str">
        <v>NEROC</v>
      </c>
      <c r="B139" t="str">
        <v>Diversified</v>
      </c>
      <c r="C139" t="str">
        <v>3678A</v>
      </c>
      <c r="D139" t="str">
        <v>-</v>
      </c>
      <c r="E139" t="str">
        <v>STREAM</v>
      </c>
      <c r="F139" t="str">
        <v>3F</v>
      </c>
      <c r="G139" t="str">
        <v>21FLA   G1NE0021</v>
      </c>
      <c r="H139" t="str">
        <v>Cellon cr. 400m below US441</v>
      </c>
      <c r="I139">
        <v>29.766727392</v>
      </c>
      <c r="J139">
        <v>-82.430204230000001</v>
      </c>
    </row>
    <row r="140" spans="1:10" x14ac:dyDescent="0.25">
      <c r="A140" t="str">
        <v>NEROC</v>
      </c>
      <c r="B140" t="str">
        <v>Diversified</v>
      </c>
      <c r="C140" t="str">
        <v>2236</v>
      </c>
      <c r="D140" t="str">
        <v>-</v>
      </c>
      <c r="E140" t="str">
        <v>STREAM</v>
      </c>
      <c r="F140" t="str">
        <v>3F</v>
      </c>
      <c r="G140" t="str">
        <v>21FLA   19010125</v>
      </c>
      <c r="H140" t="str">
        <v>DAUGHTERY BRANCH @ CR125 S</v>
      </c>
      <c r="I140">
        <v>30.3642222</v>
      </c>
      <c r="J140">
        <v>-82.220888799999997</v>
      </c>
    </row>
    <row r="141" spans="1:10" x14ac:dyDescent="0.25">
      <c r="A141" t="str">
        <v>NEROC</v>
      </c>
      <c r="B141" t="str">
        <v>Diversified</v>
      </c>
      <c r="C141" t="str">
        <v>2288</v>
      </c>
      <c r="D141" t="str">
        <v>-</v>
      </c>
      <c r="E141" t="str">
        <v>STREAM</v>
      </c>
      <c r="F141" t="str">
        <v>3F</v>
      </c>
      <c r="G141" t="str">
        <v>21FLA   19010123</v>
      </c>
      <c r="H141" t="str">
        <v>UNNAMED BRANCH @ CR125</v>
      </c>
      <c r="I141">
        <v>30.295891001000001</v>
      </c>
      <c r="J141">
        <v>-82.162257999999994</v>
      </c>
    </row>
    <row r="142" spans="1:10" x14ac:dyDescent="0.25">
      <c r="A142" t="str">
        <v>NEROC</v>
      </c>
      <c r="B142" t="str">
        <v>Diversified</v>
      </c>
      <c r="C142" t="str">
        <v>2097I</v>
      </c>
      <c r="D142" t="str">
        <v>-</v>
      </c>
      <c r="E142" t="str">
        <v>STREAM</v>
      </c>
      <c r="F142" t="str">
        <v>3F</v>
      </c>
      <c r="G142" t="str">
        <v>21FLA   19010002</v>
      </c>
      <c r="H142" t="str">
        <v>ST MARYS R AT SR 121 GA LINE</v>
      </c>
      <c r="I142">
        <v>30.362102700000001</v>
      </c>
      <c r="J142">
        <v>-82.134463800000006</v>
      </c>
    </row>
    <row r="143" spans="1:10" x14ac:dyDescent="0.25">
      <c r="A143" t="str">
        <v>NEROC</v>
      </c>
      <c r="B143" t="str">
        <v>Diversified</v>
      </c>
      <c r="C143" t="str">
        <v>3549</v>
      </c>
      <c r="D143" t="str">
        <v>-</v>
      </c>
      <c r="E143" t="str">
        <v>STREAM</v>
      </c>
      <c r="F143" t="str">
        <v>3F</v>
      </c>
      <c r="G143" t="str">
        <v>N30.0582059,W-82.13803324</v>
      </c>
      <c r="H143" t="str">
        <v>Alligator Creek at CR 225A</v>
      </c>
      <c r="I143">
        <v>30.058205900000001</v>
      </c>
      <c r="J143">
        <v>-82.138033239999999</v>
      </c>
    </row>
    <row r="144" spans="1:10" x14ac:dyDescent="0.25">
      <c r="A144" t="str">
        <v>NEROC</v>
      </c>
      <c r="B144" t="str">
        <v>Diversified</v>
      </c>
      <c r="C144" t="str">
        <v>3506B</v>
      </c>
      <c r="D144" t="str">
        <v>-</v>
      </c>
      <c r="E144" t="str">
        <v>STREAM</v>
      </c>
      <c r="F144" t="str">
        <v>3F</v>
      </c>
      <c r="G144" t="str">
        <v>21FLA   21030082</v>
      </c>
      <c r="H144" t="str">
        <v>NEW RIVER AT SR-125</v>
      </c>
      <c r="I144">
        <v>30.103480001000001</v>
      </c>
      <c r="J144">
        <v>-82.160936000000007</v>
      </c>
    </row>
    <row r="145" spans="1:10" x14ac:dyDescent="0.25">
      <c r="A145" t="str">
        <v>NEROC</v>
      </c>
      <c r="B145" t="str">
        <v>Diversified</v>
      </c>
      <c r="C145" t="str">
        <v>3605F</v>
      </c>
      <c r="D145" t="str">
        <v>-</v>
      </c>
      <c r="E145" t="str">
        <v>STREAM</v>
      </c>
      <c r="F145" t="str">
        <v>3F</v>
      </c>
      <c r="G145" t="str">
        <v>21FLA   21030114</v>
      </c>
      <c r="H145" t="str">
        <v>SANTA FE RIVER @ CR325</v>
      </c>
      <c r="I145">
        <v>29.831758600000001</v>
      </c>
      <c r="J145">
        <v>-82.137541600000006</v>
      </c>
    </row>
    <row r="146" spans="1:10" x14ac:dyDescent="0.25">
      <c r="A146" t="str">
        <v>NEROC</v>
      </c>
      <c r="B146" t="str">
        <v>Diversified</v>
      </c>
      <c r="C146" t="str">
        <v>2097D</v>
      </c>
      <c r="D146" t="str">
        <v>-</v>
      </c>
      <c r="E146" t="str">
        <v>STREAM</v>
      </c>
      <c r="F146" t="str">
        <v>3F</v>
      </c>
      <c r="G146" t="str">
        <v>21FLA   19010001</v>
      </c>
      <c r="H146" t="str">
        <v>ST MARYS R AT GA LINE US 17</v>
      </c>
      <c r="I146">
        <v>30.741583000999999</v>
      </c>
      <c r="J146">
        <v>-81.688140000000004</v>
      </c>
    </row>
    <row r="147" spans="1:10" x14ac:dyDescent="0.25">
      <c r="A147" t="str">
        <v>NEROC</v>
      </c>
      <c r="B147" t="str">
        <v>Diversified</v>
      </c>
      <c r="C147" t="str">
        <v>2368</v>
      </c>
      <c r="D147" t="str">
        <v>-</v>
      </c>
      <c r="E147" t="str">
        <v>STREAM</v>
      </c>
      <c r="F147" t="str">
        <v>3F</v>
      </c>
      <c r="G147" t="str">
        <v>21FLA   20030629</v>
      </c>
      <c r="H147" t="str">
        <v>LITTLE BLACK CREEK AT SR 21</v>
      </c>
      <c r="I147">
        <v>30.118055600000002</v>
      </c>
      <c r="J147">
        <v>-81.808416699999995</v>
      </c>
    </row>
    <row r="148" spans="1:10" x14ac:dyDescent="0.25">
      <c r="A148" t="str">
        <v>NEROC</v>
      </c>
      <c r="B148" t="str">
        <v>Diversified</v>
      </c>
      <c r="C148" t="str">
        <v>2423</v>
      </c>
      <c r="D148" t="str">
        <v>-</v>
      </c>
      <c r="E148" t="str">
        <v>STREAM</v>
      </c>
      <c r="F148" t="str">
        <v>3F</v>
      </c>
      <c r="G148" t="str">
        <v>21FLA   G2NE1150</v>
      </c>
      <c r="H148" t="str">
        <v>Mill Log at Russell Rd.</v>
      </c>
      <c r="I148">
        <v>30.062499000999999</v>
      </c>
      <c r="J148">
        <v>-81.757178999999994</v>
      </c>
    </row>
    <row r="149" spans="1:10" x14ac:dyDescent="0.25">
      <c r="A149" t="str">
        <v>NEROC</v>
      </c>
      <c r="B149" t="str">
        <v>Diversified</v>
      </c>
      <c r="C149" t="str">
        <v>3368</v>
      </c>
      <c r="D149" t="str">
        <v>-</v>
      </c>
      <c r="E149" t="str">
        <v>STREAM</v>
      </c>
      <c r="F149" t="str">
        <v>3F</v>
      </c>
      <c r="G149" t="str">
        <v>21FLA   21010033</v>
      </c>
      <c r="H149" t="str">
        <v>LITTLE CREEK AT US 441</v>
      </c>
      <c r="I149">
        <v>30.415508000999999</v>
      </c>
      <c r="J149">
        <v>-82.636814000000001</v>
      </c>
    </row>
    <row r="150" spans="1:10" x14ac:dyDescent="0.25">
      <c r="A150" t="str">
        <v>NEROC</v>
      </c>
      <c r="B150" t="str">
        <v>Diversified</v>
      </c>
      <c r="C150" t="str">
        <v>3388</v>
      </c>
      <c r="D150" t="str">
        <v>-</v>
      </c>
      <c r="E150" t="str">
        <v>STREAM</v>
      </c>
      <c r="F150" t="str">
        <v>3F</v>
      </c>
      <c r="G150" t="str">
        <v>21FLA   G1NE0940</v>
      </c>
      <c r="H150" t="str">
        <v>DEEP CREEK at farm</v>
      </c>
      <c r="I150">
        <v>30.376699988999999</v>
      </c>
      <c r="J150">
        <v>-82.637200000000007</v>
      </c>
    </row>
    <row r="151" spans="1:10" x14ac:dyDescent="0.25">
      <c r="A151" t="str">
        <v>NEROC</v>
      </c>
      <c r="B151" t="str">
        <v>Diversified</v>
      </c>
      <c r="C151" t="str">
        <v>3531</v>
      </c>
      <c r="D151" t="str">
        <v>-</v>
      </c>
      <c r="E151" t="str">
        <v>STREAM</v>
      </c>
      <c r="F151" t="str">
        <v>3F</v>
      </c>
      <c r="G151" t="str">
        <v>21FLSUW 135050</v>
      </c>
      <c r="H151" t="str">
        <v>Rose Creek at SW Walter Ave</v>
      </c>
      <c r="I151">
        <v>30.073025680000001</v>
      </c>
      <c r="J151">
        <v>-82.677306880000003</v>
      </c>
    </row>
    <row r="152" spans="1:10" x14ac:dyDescent="0.25">
      <c r="A152" t="str">
        <v>NEROC</v>
      </c>
      <c r="B152" t="str">
        <v>Eurofins</v>
      </c>
      <c r="C152" t="str">
        <v>3531</v>
      </c>
      <c r="D152" t="str">
        <v>-</v>
      </c>
      <c r="E152" t="str">
        <v>STREAM</v>
      </c>
      <c r="F152" t="str">
        <v>3F</v>
      </c>
      <c r="G152" t="str">
        <v>21FLSUW 135050</v>
      </c>
      <c r="H152" t="str">
        <v>Rose Creek at SW Walter Ave</v>
      </c>
      <c r="I152">
        <v>30.073025680000001</v>
      </c>
      <c r="J152">
        <v>-82.677306880000003</v>
      </c>
    </row>
    <row r="153" spans="1:10" x14ac:dyDescent="0.25">
      <c r="A153" t="str">
        <v>NEROC</v>
      </c>
      <c r="B153" t="str">
        <v>Diversified</v>
      </c>
      <c r="C153" t="str">
        <v>2225</v>
      </c>
      <c r="D153" t="str">
        <v>-</v>
      </c>
      <c r="E153" t="str">
        <v>STREAM</v>
      </c>
      <c r="F153" t="str">
        <v>3F</v>
      </c>
      <c r="G153" t="str">
        <v>21FLA   G4NE0297</v>
      </c>
      <c r="H153" t="str">
        <v>Unnamed Drain to Brandy Branch at Dillon Rd.</v>
      </c>
      <c r="I153">
        <v>30.378453989</v>
      </c>
      <c r="J153">
        <v>-81.913484999999994</v>
      </c>
    </row>
    <row r="154" spans="1:10" x14ac:dyDescent="0.25">
      <c r="A154" t="str">
        <v>NEROC</v>
      </c>
      <c r="B154" t="str">
        <v>Diversified</v>
      </c>
      <c r="C154" t="str">
        <v>2252</v>
      </c>
      <c r="D154" t="str">
        <v>-</v>
      </c>
      <c r="E154" t="str">
        <v>STREAM</v>
      </c>
      <c r="F154" t="str">
        <v>3F</v>
      </c>
      <c r="G154" t="str">
        <v>21FLA   20030692</v>
      </c>
      <c r="H154" t="str">
        <v>HOGAN CREEK AT 1ST ST.</v>
      </c>
      <c r="I154">
        <v>30.336749999999999</v>
      </c>
      <c r="J154">
        <v>-81.657472200000001</v>
      </c>
    </row>
    <row r="155" spans="1:10" x14ac:dyDescent="0.25">
      <c r="A155" t="str">
        <v>NEROC</v>
      </c>
      <c r="B155" t="str">
        <v>Diversified</v>
      </c>
      <c r="C155" t="str">
        <v>2321</v>
      </c>
      <c r="D155" t="str">
        <v>-</v>
      </c>
      <c r="E155" t="str">
        <v>STREAM</v>
      </c>
      <c r="F155" t="str">
        <v>3F</v>
      </c>
      <c r="G155" t="str">
        <v>21FLA   20030863</v>
      </c>
      <c r="H155" t="str">
        <v>CHRISTOPHER CR @ SAN JOSE BLVD SR 13</v>
      </c>
      <c r="I155">
        <v>30.253535500000002</v>
      </c>
      <c r="J155">
        <v>-81.640317100000004</v>
      </c>
    </row>
    <row r="156" spans="1:10" x14ac:dyDescent="0.25">
      <c r="A156" t="str">
        <v>NEROC</v>
      </c>
      <c r="B156" t="str">
        <v>Diversified</v>
      </c>
      <c r="C156" t="str">
        <v>2381</v>
      </c>
      <c r="D156" t="str">
        <v>-</v>
      </c>
      <c r="E156" t="str">
        <v>STREAM</v>
      </c>
      <c r="F156" t="str">
        <v>3F</v>
      </c>
      <c r="G156" t="str">
        <v>21FLA   20030852</v>
      </c>
      <c r="H156" t="str">
        <v>CORMORANT BRANCH @ MARBON RD</v>
      </c>
      <c r="I156">
        <v>30.149261000999999</v>
      </c>
      <c r="J156">
        <v>-81.62818</v>
      </c>
    </row>
    <row r="157" spans="1:10" x14ac:dyDescent="0.25">
      <c r="A157" t="str">
        <v>NEROC</v>
      </c>
      <c r="B157" t="str">
        <v>Diversified</v>
      </c>
      <c r="C157" t="str">
        <v>2203F</v>
      </c>
      <c r="D157" t="str">
        <v>-</v>
      </c>
      <c r="E157" t="str">
        <v>STREAM</v>
      </c>
      <c r="F157" t="str">
        <v>3F</v>
      </c>
      <c r="G157" t="str">
        <v>21FLA   G2NE1208</v>
      </c>
      <c r="H157" t="str">
        <v>Tributary to Trout at Capper Rd.</v>
      </c>
      <c r="I157">
        <v>30.427703001000001</v>
      </c>
      <c r="J157">
        <v>-81.696573999999998</v>
      </c>
    </row>
    <row r="158" spans="1:10" x14ac:dyDescent="0.25">
      <c r="A158" t="str">
        <v>NEROC</v>
      </c>
      <c r="B158" t="str">
        <v>Diversified</v>
      </c>
      <c r="C158" t="str">
        <v>2577</v>
      </c>
      <c r="D158" t="str">
        <v>-</v>
      </c>
      <c r="E158" t="str">
        <v>STREAM</v>
      </c>
      <c r="F158" t="str">
        <v>3F</v>
      </c>
      <c r="G158" t="str">
        <v>21FLA   27010203</v>
      </c>
      <c r="H158" t="str">
        <v>PRINGLE BR UNNAMED DIRT RD 0.5MI S DAVE BR</v>
      </c>
      <c r="I158">
        <v>29.632694399999998</v>
      </c>
      <c r="J158">
        <v>-81.311416600000001</v>
      </c>
    </row>
    <row r="159" spans="1:10" x14ac:dyDescent="0.25">
      <c r="A159" t="str">
        <v>NEROC</v>
      </c>
      <c r="B159" t="str">
        <v>Diversified</v>
      </c>
      <c r="C159" t="str">
        <v>3389</v>
      </c>
      <c r="D159" t="str">
        <v>-</v>
      </c>
      <c r="E159" t="str">
        <v>STREAM</v>
      </c>
      <c r="F159" t="str">
        <v>3F</v>
      </c>
      <c r="G159" t="str">
        <v>21FLA   21020018</v>
      </c>
      <c r="H159" t="str">
        <v>SUGAR CREEK OLD HWY 129 NNE OF SUWANNEE SPRINGS</v>
      </c>
      <c r="I159">
        <v>30.398583299999999</v>
      </c>
      <c r="J159">
        <v>-82.933555600000005</v>
      </c>
    </row>
    <row r="160" spans="1:10" x14ac:dyDescent="0.25">
      <c r="A160" t="str">
        <v>NEROC</v>
      </c>
      <c r="B160" t="str">
        <v>Diversified</v>
      </c>
      <c r="C160" t="str">
        <v>3747</v>
      </c>
      <c r="D160" t="str">
        <v>-</v>
      </c>
      <c r="E160" t="str">
        <v>STREAM</v>
      </c>
      <c r="F160" t="str">
        <v>3F</v>
      </c>
      <c r="G160" t="str">
        <v>21FLA   23020032</v>
      </c>
      <c r="H160" t="str">
        <v>LITTLE WACCASASSA RIVER 05 MILE DOWN FROM BLUE SPRINGS</v>
      </c>
      <c r="I160">
        <v>29.446379990000001</v>
      </c>
      <c r="J160">
        <v>-82.704882999999995</v>
      </c>
    </row>
    <row r="161" spans="1:10" x14ac:dyDescent="0.25">
      <c r="A161" t="str">
        <v>NEROC</v>
      </c>
      <c r="B161" t="str">
        <v>Diversified</v>
      </c>
      <c r="C161" t="str">
        <v>3747</v>
      </c>
      <c r="D161" t="str">
        <v>-</v>
      </c>
      <c r="E161" t="str">
        <v>STREAM</v>
      </c>
      <c r="F161" t="str">
        <v>3F</v>
      </c>
      <c r="G161" t="str">
        <v>21FLA   23020032</v>
      </c>
      <c r="H161" t="str">
        <v>LITTLE WACCASASSA RIVER 0.5 MILE DOWN FROM BLUE SPRINGS</v>
      </c>
      <c r="I161">
        <v>29.446383001000001</v>
      </c>
      <c r="J161">
        <v>-82.704883300000006</v>
      </c>
    </row>
    <row r="162" spans="1:10" x14ac:dyDescent="0.25">
      <c r="A162" t="str">
        <v>NEROC</v>
      </c>
      <c r="B162" t="str">
        <v>Diversified</v>
      </c>
      <c r="C162" t="str">
        <v>2153</v>
      </c>
      <c r="D162" t="str">
        <v>-</v>
      </c>
      <c r="E162" t="str">
        <v>STREAM</v>
      </c>
      <c r="F162" t="str">
        <v>3F</v>
      </c>
      <c r="G162" t="str">
        <v>21FLA   19021007</v>
      </c>
      <c r="H162" t="str">
        <v>ALLIGATOR CR AT SR200</v>
      </c>
      <c r="I162">
        <v>30.574655499999999</v>
      </c>
      <c r="J162">
        <v>-81.820338800000002</v>
      </c>
    </row>
    <row r="163" spans="1:10" x14ac:dyDescent="0.25">
      <c r="A163" t="str">
        <v>NEROC</v>
      </c>
      <c r="B163" t="str">
        <v>Diversified</v>
      </c>
      <c r="C163" t="str">
        <v>2156</v>
      </c>
      <c r="D163" t="str">
        <v>-</v>
      </c>
      <c r="E163" t="str">
        <v>STREAM</v>
      </c>
      <c r="F163" t="str">
        <v>3F</v>
      </c>
      <c r="G163" t="str">
        <v>21FLA   G4NE0288</v>
      </c>
      <c r="H163" t="str">
        <v>Unnamed Branch above Alligator cr.</v>
      </c>
      <c r="I163">
        <v>30.576654331</v>
      </c>
      <c r="J163">
        <v>-81.824458339000003</v>
      </c>
    </row>
    <row r="164" spans="1:10" x14ac:dyDescent="0.25">
      <c r="A164" t="str">
        <v>NEROC</v>
      </c>
      <c r="B164" t="str">
        <v>Diversified</v>
      </c>
      <c r="C164" t="str">
        <v>2178</v>
      </c>
      <c r="D164" t="str">
        <v>-</v>
      </c>
      <c r="E164" t="str">
        <v>STREAM</v>
      </c>
      <c r="F164" t="str">
        <v>3F</v>
      </c>
      <c r="G164" t="str">
        <v>21FLA   19010127</v>
      </c>
      <c r="H164" t="str">
        <v>UNNAMED STREAM @ CR 121</v>
      </c>
      <c r="I164">
        <v>30.516666600000001</v>
      </c>
      <c r="J164">
        <v>-81.992916600000001</v>
      </c>
    </row>
    <row r="165" spans="1:10" x14ac:dyDescent="0.25">
      <c r="A165" t="str">
        <v>NEROC</v>
      </c>
      <c r="B165" t="str">
        <v>Diversified</v>
      </c>
      <c r="C165" t="str">
        <v>2245</v>
      </c>
      <c r="D165" t="str">
        <v>-</v>
      </c>
      <c r="E165" t="str">
        <v>STREAM</v>
      </c>
      <c r="F165" t="str">
        <v>3F</v>
      </c>
      <c r="G165" t="str">
        <v>21FLA   19010085</v>
      </c>
      <c r="H165" t="str">
        <v>DEEP CR @ US 90</v>
      </c>
      <c r="I165">
        <v>30.300272001</v>
      </c>
      <c r="J165">
        <v>-82.030565999999993</v>
      </c>
    </row>
    <row r="166" spans="1:10" x14ac:dyDescent="0.25">
      <c r="A166" t="str">
        <v>NEROC</v>
      </c>
      <c r="B166" t="str">
        <v>Diversified</v>
      </c>
      <c r="C166" t="str">
        <v>2592</v>
      </c>
      <c r="D166" t="str">
        <v>-</v>
      </c>
      <c r="E166" t="str">
        <v>STREAM</v>
      </c>
      <c r="F166" t="str">
        <v>3F</v>
      </c>
      <c r="G166" t="str">
        <v>21FLA   20030577</v>
      </c>
      <c r="H166" t="str">
        <v>MILL BR. @ OLD SAN MATEO RD.</v>
      </c>
      <c r="I166">
        <v>29.646722</v>
      </c>
      <c r="J166">
        <v>-81.593305999999998</v>
      </c>
    </row>
    <row r="167" spans="1:10" x14ac:dyDescent="0.25">
      <c r="A167" t="str">
        <v>NEROC</v>
      </c>
      <c r="B167" t="str">
        <v>Diversified</v>
      </c>
      <c r="C167" t="str">
        <v>2535B</v>
      </c>
      <c r="D167" t="str">
        <v>-</v>
      </c>
      <c r="E167" t="str">
        <v>STREAM</v>
      </c>
      <c r="F167" t="str">
        <v>3F</v>
      </c>
      <c r="G167" t="str">
        <v>21FLA   27010050</v>
      </c>
      <c r="H167" t="str">
        <v>MOSES CR AT US 1</v>
      </c>
      <c r="I167">
        <v>29.774583</v>
      </c>
      <c r="J167">
        <v>-81.316139000000007</v>
      </c>
    </row>
    <row r="168" spans="1:10" x14ac:dyDescent="0.25">
      <c r="A168" t="str">
        <v>NEROC</v>
      </c>
      <c r="B168" t="str">
        <v>Diversified</v>
      </c>
      <c r="C168" t="str">
        <v>2551B</v>
      </c>
      <c r="D168" t="str">
        <v>-</v>
      </c>
      <c r="E168" t="str">
        <v>STREAM</v>
      </c>
      <c r="F168" t="str">
        <v>3F</v>
      </c>
      <c r="G168" t="str">
        <v>21FLA   G5NE0599</v>
      </c>
      <c r="H168" t="str">
        <v>SchoolHouse Branch at RR tracks</v>
      </c>
      <c r="I168">
        <v>29.651649988999999</v>
      </c>
      <c r="J168">
        <v>-81.301405000000003</v>
      </c>
    </row>
    <row r="169" spans="1:10" x14ac:dyDescent="0.25">
      <c r="A169" t="str">
        <v>NEROC</v>
      </c>
      <c r="B169" t="str">
        <v>Diversified</v>
      </c>
      <c r="C169" t="str">
        <v>3504A</v>
      </c>
      <c r="D169" t="str">
        <v>-</v>
      </c>
      <c r="E169" t="str">
        <v>STREAM</v>
      </c>
      <c r="F169" t="str">
        <v>3F</v>
      </c>
      <c r="G169" t="str">
        <v>21FLA   21020009</v>
      </c>
      <c r="H169" t="str">
        <v>OLUSTEE CR @ CR 238</v>
      </c>
      <c r="I169">
        <v>30.004269001000001</v>
      </c>
      <c r="J169">
        <v>-82.572242000000003</v>
      </c>
    </row>
    <row r="170" spans="1:10" x14ac:dyDescent="0.25">
      <c r="A170" t="str">
        <v>CEROC</v>
      </c>
      <c r="B170" t="str">
        <v>DEP</v>
      </c>
      <c r="C170" t="str">
        <v>2641</v>
      </c>
      <c r="D170" t="str">
        <v>-</v>
      </c>
      <c r="E170" t="str">
        <v>STREAM</v>
      </c>
      <c r="F170" t="str">
        <v>3F</v>
      </c>
      <c r="G170" t="str">
        <v>21FLCEN G5CE0032</v>
      </c>
      <c r="H170" t="str">
        <v>Unnamed Branch @ Bear Creek Path</v>
      </c>
      <c r="I170">
        <v>29.3089361</v>
      </c>
      <c r="J170">
        <v>-81.1051444</v>
      </c>
    </row>
    <row r="171" spans="1:10" x14ac:dyDescent="0.25">
      <c r="A171" t="str">
        <v>CEROC</v>
      </c>
      <c r="B171" t="str">
        <v>DEP</v>
      </c>
      <c r="C171" t="str">
        <v>2645</v>
      </c>
      <c r="D171" t="str">
        <v>-</v>
      </c>
      <c r="E171" t="str">
        <v>STREAM</v>
      </c>
      <c r="F171" t="str">
        <v>3F</v>
      </c>
      <c r="G171" t="str">
        <v>21FLCEN 27010068</v>
      </c>
      <c r="H171" t="str">
        <v>Mizner's Branch @ Falls Way Drive</v>
      </c>
      <c r="I171">
        <v>29.266969400000001</v>
      </c>
      <c r="J171">
        <v>-81.087561100000002</v>
      </c>
    </row>
    <row r="172" spans="1:10" x14ac:dyDescent="0.25">
      <c r="A172" t="str">
        <v>NWROC</v>
      </c>
      <c r="B172" t="str">
        <v>UWF</v>
      </c>
      <c r="C172" t="str">
        <v>548AC</v>
      </c>
      <c r="D172" t="str">
        <v>ENRL1</v>
      </c>
      <c r="E172" t="str">
        <v>ESTUARY</v>
      </c>
      <c r="F172" t="str">
        <v>2</v>
      </c>
      <c r="G172" t="str">
        <v>21FLPNS G4NW0029</v>
      </c>
      <c r="H172" t="str">
        <v>ESCAMBIA BAY SECT D BUOY N12</v>
      </c>
      <c r="I172">
        <v>30.508329989</v>
      </c>
      <c r="J172">
        <v>-87.141670000000005</v>
      </c>
    </row>
    <row r="173" spans="1:10" x14ac:dyDescent="0.25">
      <c r="A173" t="str">
        <v>NWROC</v>
      </c>
      <c r="B173" t="str">
        <v>DEP</v>
      </c>
      <c r="C173" t="str">
        <v>548AC</v>
      </c>
      <c r="D173" t="str">
        <v>ENRL1</v>
      </c>
      <c r="E173" t="str">
        <v>ESTUARY</v>
      </c>
      <c r="F173" t="str">
        <v>2</v>
      </c>
      <c r="G173" t="str">
        <v>21FLPNS G4NW0029</v>
      </c>
      <c r="H173" t="str">
        <v>ESCAMBIA BAY SECT D BUOY N12</v>
      </c>
      <c r="I173">
        <v>30.508329989</v>
      </c>
      <c r="J173">
        <v>-87.141670000000005</v>
      </c>
    </row>
    <row r="174" spans="1:10" x14ac:dyDescent="0.25">
      <c r="A174" t="str">
        <v>NWROC</v>
      </c>
      <c r="B174" t="str">
        <v>UWF</v>
      </c>
      <c r="C174" t="str">
        <v>722</v>
      </c>
      <c r="D174" t="str">
        <v>ENRM8</v>
      </c>
      <c r="E174" t="str">
        <v>ESTUARY</v>
      </c>
      <c r="F174" t="str">
        <v>2</v>
      </c>
      <c r="G174" t="str">
        <v>21FLPNS G3NW0230</v>
      </c>
      <c r="H174" t="str">
        <v>Rocky Bayou Fred Gannon State Park</v>
      </c>
      <c r="I174">
        <v>30.500959988999998</v>
      </c>
      <c r="J174">
        <v>-86.431129999999996</v>
      </c>
    </row>
    <row r="175" spans="1:10" x14ac:dyDescent="0.25">
      <c r="A175" t="str">
        <v>NWROC</v>
      </c>
      <c r="B175" t="str">
        <v>DEP</v>
      </c>
      <c r="C175" t="str">
        <v>722</v>
      </c>
      <c r="D175" t="str">
        <v>ENRM8</v>
      </c>
      <c r="E175" t="str">
        <v>ESTUARY</v>
      </c>
      <c r="F175" t="str">
        <v>2</v>
      </c>
      <c r="G175" t="str">
        <v>21FLPNS G3NW0230</v>
      </c>
      <c r="H175" t="str">
        <v>Rocky Bayou Fred Gannon State Park</v>
      </c>
      <c r="I175">
        <v>30.500959988999998</v>
      </c>
      <c r="J175">
        <v>-86.431129999999996</v>
      </c>
    </row>
    <row r="176" spans="1:10" x14ac:dyDescent="0.25">
      <c r="A176" t="str">
        <v>NWROC</v>
      </c>
      <c r="B176" t="str">
        <v>UWF</v>
      </c>
      <c r="C176" t="str">
        <v>548H</v>
      </c>
      <c r="D176" t="str">
        <v>ENRL2</v>
      </c>
      <c r="E176" t="str">
        <v>ESTUARY</v>
      </c>
      <c r="F176" t="str">
        <v>2</v>
      </c>
      <c r="G176" t="str">
        <v>21FLPNS G4NW0035</v>
      </c>
      <c r="H176" t="str">
        <v>EAST BAY 1000 YDS WEST OF MOUTH</v>
      </c>
      <c r="I176">
        <v>30.441669989000001</v>
      </c>
      <c r="J176">
        <v>-86.908330000000007</v>
      </c>
    </row>
    <row r="177" spans="1:10" x14ac:dyDescent="0.25">
      <c r="A177" t="str">
        <v>NWROC</v>
      </c>
      <c r="B177" t="str">
        <v>DEP</v>
      </c>
      <c r="C177" t="str">
        <v>548H</v>
      </c>
      <c r="D177" t="str">
        <v>ENRL2</v>
      </c>
      <c r="E177" t="str">
        <v>ESTUARY</v>
      </c>
      <c r="F177" t="str">
        <v>2</v>
      </c>
      <c r="G177" t="str">
        <v>21FLPNS G4NW0035</v>
      </c>
      <c r="H177" t="str">
        <v>EAST BAY 1000 YDS WEST OF MOUTH</v>
      </c>
      <c r="I177">
        <v>30.441669989000001</v>
      </c>
      <c r="J177">
        <v>-86.908330000000007</v>
      </c>
    </row>
    <row r="178" spans="1:10" x14ac:dyDescent="0.25">
      <c r="A178" t="str">
        <v>NWROC</v>
      </c>
      <c r="B178" t="str">
        <v>UWF</v>
      </c>
      <c r="C178" t="str">
        <v>778C</v>
      </c>
      <c r="D178" t="str">
        <v>ENRM7</v>
      </c>
      <c r="E178" t="str">
        <v>ESTUARY</v>
      </c>
      <c r="F178" t="str">
        <v>2</v>
      </c>
      <c r="G178" t="str">
        <v>21FLPNS G3NW0235</v>
      </c>
      <c r="H178" t="str">
        <v>Churchill Bayou Center</v>
      </c>
      <c r="I178">
        <v>30.387459989</v>
      </c>
      <c r="J178">
        <v>-86.243669999999995</v>
      </c>
    </row>
    <row r="179" spans="1:10" x14ac:dyDescent="0.25">
      <c r="A179" t="str">
        <v>NWROC</v>
      </c>
      <c r="B179" t="str">
        <v>DEP</v>
      </c>
      <c r="C179" t="str">
        <v>778C</v>
      </c>
      <c r="D179" t="str">
        <v>ENRM7</v>
      </c>
      <c r="E179" t="str">
        <v>ESTUARY</v>
      </c>
      <c r="F179" t="str">
        <v>2</v>
      </c>
      <c r="G179" t="str">
        <v>21FLPNS G3NW0235</v>
      </c>
      <c r="H179" t="str">
        <v>Churchill Bayou Center</v>
      </c>
      <c r="I179">
        <v>30.387459989</v>
      </c>
      <c r="J179">
        <v>-86.243669999999995</v>
      </c>
    </row>
    <row r="180" spans="1:10" x14ac:dyDescent="0.25">
      <c r="A180" t="str">
        <v>NWROC</v>
      </c>
      <c r="B180" t="str">
        <v>UWF</v>
      </c>
      <c r="C180" t="str">
        <v>987</v>
      </c>
      <c r="D180" t="str">
        <v>ENRK3</v>
      </c>
      <c r="E180" t="str">
        <v>ESTUARY</v>
      </c>
      <c r="F180" t="str">
        <v>3M</v>
      </c>
      <c r="G180" t="str">
        <v>21FLPNS G5NW0152</v>
      </c>
      <c r="H180" t="str">
        <v>Bayou Garcon</v>
      </c>
      <c r="I180">
        <v>30.322439988999999</v>
      </c>
      <c r="J180">
        <v>-87.433703089999995</v>
      </c>
    </row>
    <row r="181" spans="1:10" x14ac:dyDescent="0.25">
      <c r="A181" t="str">
        <v>NWROC</v>
      </c>
      <c r="B181" t="str">
        <v>UWF</v>
      </c>
      <c r="C181" t="str">
        <v>10F</v>
      </c>
      <c r="D181" t="str">
        <v>ENRL7</v>
      </c>
      <c r="E181" t="str">
        <v>ESTUARY</v>
      </c>
      <c r="F181" t="str">
        <v>3M</v>
      </c>
      <c r="G181" t="str">
        <v>21FLPNS G4NW0009</v>
      </c>
      <c r="H181" t="str">
        <v>Escambia River 100 Meters upstream of HWY 90 Bridge</v>
      </c>
      <c r="I181">
        <v>30.548760001000002</v>
      </c>
      <c r="J181">
        <v>-87.196399999999997</v>
      </c>
    </row>
    <row r="182" spans="1:10" x14ac:dyDescent="0.25">
      <c r="A182" t="str">
        <v>NWROC</v>
      </c>
      <c r="B182" t="str">
        <v>UWF</v>
      </c>
      <c r="C182" t="str">
        <v>462A</v>
      </c>
      <c r="D182" t="str">
        <v>ENRK2</v>
      </c>
      <c r="E182" t="str">
        <v>ESTUARY</v>
      </c>
      <c r="F182" t="str">
        <v>3M</v>
      </c>
      <c r="G182" t="str">
        <v>21FLPNS G5NW0070</v>
      </c>
      <c r="H182" t="str">
        <v>Perdido River</v>
      </c>
      <c r="I182">
        <v>30.464761500000002</v>
      </c>
      <c r="J182">
        <v>-87.418014499999998</v>
      </c>
    </row>
    <row r="183" spans="1:10" x14ac:dyDescent="0.25">
      <c r="A183" t="str">
        <v>NWROC</v>
      </c>
      <c r="B183" t="str">
        <v>UWF</v>
      </c>
      <c r="C183" t="str">
        <v>548AA</v>
      </c>
      <c r="D183" t="str">
        <v>-</v>
      </c>
      <c r="E183" t="str">
        <v>ESTUARY</v>
      </c>
      <c r="F183" t="str">
        <v>3M</v>
      </c>
      <c r="G183" t="str">
        <v>21FLPNS G4NW0025</v>
      </c>
      <c r="H183" t="str">
        <v>ESCAMBIA BAY SEC B BACKGR STA</v>
      </c>
      <c r="I183">
        <v>30.524999989000001</v>
      </c>
      <c r="J183">
        <v>-87.166669999999996</v>
      </c>
    </row>
    <row r="184" spans="1:10" x14ac:dyDescent="0.25">
      <c r="A184" t="str">
        <v>NWROC</v>
      </c>
      <c r="B184" t="str">
        <v>UWF</v>
      </c>
      <c r="C184" t="str">
        <v>24AB</v>
      </c>
      <c r="D184" t="str">
        <v>ENRL6</v>
      </c>
      <c r="E184" t="str">
        <v>ESTUARY</v>
      </c>
      <c r="F184" t="str">
        <v>3M</v>
      </c>
      <c r="G184" t="str">
        <v>21FLPNS G4NW0243</v>
      </c>
      <c r="H184" t="str">
        <v>Blackwater River below Pond Creek</v>
      </c>
      <c r="I184">
        <v>30.606137</v>
      </c>
      <c r="J184">
        <v>-87.028809999999993</v>
      </c>
    </row>
    <row r="185" spans="1:10" x14ac:dyDescent="0.25">
      <c r="A185" t="str">
        <v>NWROC</v>
      </c>
      <c r="B185" t="str">
        <v>UWF</v>
      </c>
      <c r="C185" t="str">
        <v>701C</v>
      </c>
      <c r="D185" t="str">
        <v>-</v>
      </c>
      <c r="E185" t="str">
        <v>ESTUARY11</v>
      </c>
      <c r="F185" t="str">
        <v>2</v>
      </c>
      <c r="G185" t="str">
        <v>21FLPNS G4NW0015</v>
      </c>
      <c r="H185" t="str">
        <v>East Bay Riv Hwy 87 Brid</v>
      </c>
      <c r="I185">
        <v>30.440869988999999</v>
      </c>
      <c r="J185">
        <v>-86.866500000000002</v>
      </c>
    </row>
    <row r="186" spans="1:10" x14ac:dyDescent="0.25">
      <c r="A186" t="str">
        <v>NWROC</v>
      </c>
      <c r="B186" t="str">
        <v>DEP</v>
      </c>
      <c r="C186" t="str">
        <v>701C</v>
      </c>
      <c r="D186" t="str">
        <v>-</v>
      </c>
      <c r="E186" t="str">
        <v>ESTUARY11</v>
      </c>
      <c r="F186" t="str">
        <v>2</v>
      </c>
      <c r="G186" t="str">
        <v>21FLPNS G4NW0015</v>
      </c>
      <c r="H186" t="str">
        <v>East Bay Riv Hwy 87 Brid</v>
      </c>
      <c r="I186">
        <v>30.440869988999999</v>
      </c>
      <c r="J186">
        <v>-86.866500000000002</v>
      </c>
    </row>
    <row r="187" spans="1:10" x14ac:dyDescent="0.25">
      <c r="A187" t="str">
        <v>NWROC</v>
      </c>
      <c r="B187" t="str">
        <v>UWF</v>
      </c>
      <c r="C187" t="str">
        <v>701C</v>
      </c>
      <c r="D187" t="str">
        <v>-</v>
      </c>
      <c r="E187" t="str">
        <v>ESTUARY11</v>
      </c>
      <c r="F187" t="str">
        <v>2</v>
      </c>
      <c r="G187" t="str">
        <v>21FLPNS G4NW0400</v>
      </c>
      <c r="H187" t="str">
        <v>East Bay River 400 Meters downstream of HWY 87</v>
      </c>
      <c r="I187">
        <v>30.437890001</v>
      </c>
      <c r="J187">
        <v>-86.866550000000004</v>
      </c>
    </row>
    <row r="188" spans="1:10" x14ac:dyDescent="0.25">
      <c r="A188" t="str">
        <v>NWROC</v>
      </c>
      <c r="B188" t="str">
        <v>DEP</v>
      </c>
      <c r="C188" t="str">
        <v>701C</v>
      </c>
      <c r="D188" t="str">
        <v>-</v>
      </c>
      <c r="E188" t="str">
        <v>ESTUARY11</v>
      </c>
      <c r="F188" t="str">
        <v>2</v>
      </c>
      <c r="G188" t="str">
        <v>21FLPNS G4NW0400</v>
      </c>
      <c r="H188" t="str">
        <v>East Bay River 400 Meters downstream of HWY 87</v>
      </c>
      <c r="I188">
        <v>30.437890001</v>
      </c>
      <c r="J188">
        <v>-86.866550000000004</v>
      </c>
    </row>
    <row r="189" spans="1:10" x14ac:dyDescent="0.25">
      <c r="A189" t="str">
        <v>NWROC</v>
      </c>
      <c r="B189" t="str">
        <v>UWF</v>
      </c>
      <c r="C189" t="str">
        <v>944</v>
      </c>
      <c r="D189" t="str">
        <v>-</v>
      </c>
      <c r="E189" t="str">
        <v>ESTUARY11</v>
      </c>
      <c r="F189" t="str">
        <v>2</v>
      </c>
      <c r="G189" t="str">
        <v>21FLPNS G3NW0218</v>
      </c>
      <c r="H189" t="str">
        <v>Hewett Bayou Center</v>
      </c>
      <c r="I189">
        <v>30.393609989000002</v>
      </c>
      <c r="J189">
        <v>-86.289400000000001</v>
      </c>
    </row>
    <row r="190" spans="1:10" x14ac:dyDescent="0.25">
      <c r="A190" t="str">
        <v>NWROC</v>
      </c>
      <c r="B190" t="str">
        <v>DEP</v>
      </c>
      <c r="C190" t="str">
        <v>944</v>
      </c>
      <c r="D190" t="str">
        <v>-</v>
      </c>
      <c r="E190" t="str">
        <v>ESTUARY11</v>
      </c>
      <c r="F190" t="str">
        <v>2</v>
      </c>
      <c r="G190" t="str">
        <v>21FLPNS G3NW0218</v>
      </c>
      <c r="H190" t="str">
        <v>Hewett Bayou Center</v>
      </c>
      <c r="I190">
        <v>30.393609989000002</v>
      </c>
      <c r="J190">
        <v>-86.289400000000001</v>
      </c>
    </row>
    <row r="191" spans="1:10" x14ac:dyDescent="0.25">
      <c r="A191" t="str">
        <v>NWROC</v>
      </c>
      <c r="B191" t="str">
        <v>UWF</v>
      </c>
      <c r="C191" t="str">
        <v>944</v>
      </c>
      <c r="D191" t="str">
        <v>-</v>
      </c>
      <c r="E191" t="str">
        <v>ESTUARY11</v>
      </c>
      <c r="F191" t="str">
        <v>2</v>
      </c>
      <c r="G191" t="str">
        <v>21FLPNS G3NW0238</v>
      </c>
      <c r="H191" t="str">
        <v>Drain to Hewett Bayou</v>
      </c>
      <c r="I191">
        <v>30.384569988999999</v>
      </c>
      <c r="J191">
        <v>-86.289150000000006</v>
      </c>
    </row>
    <row r="192" spans="1:10" x14ac:dyDescent="0.25">
      <c r="A192" t="str">
        <v>NWROC</v>
      </c>
      <c r="B192" t="str">
        <v>UWF</v>
      </c>
      <c r="C192" t="str">
        <v>957</v>
      </c>
      <c r="D192" t="str">
        <v>-</v>
      </c>
      <c r="E192" t="str">
        <v>ESTUARY11</v>
      </c>
      <c r="F192" t="str">
        <v>2</v>
      </c>
      <c r="G192" t="str">
        <v>21FLPNS G3NW0234</v>
      </c>
      <c r="H192" t="str">
        <v>Mussett Bayou Center</v>
      </c>
      <c r="I192">
        <v>30.389699989</v>
      </c>
      <c r="J192">
        <v>-86.257639999999995</v>
      </c>
    </row>
    <row r="193" spans="1:10" x14ac:dyDescent="0.25">
      <c r="A193" t="str">
        <v>NWROC</v>
      </c>
      <c r="B193" t="str">
        <v>DEP</v>
      </c>
      <c r="C193" t="str">
        <v>957</v>
      </c>
      <c r="D193" t="str">
        <v>-</v>
      </c>
      <c r="E193" t="str">
        <v>ESTUARY11</v>
      </c>
      <c r="F193" t="str">
        <v>2</v>
      </c>
      <c r="G193" t="str">
        <v>21FLPNS G3NW0234</v>
      </c>
      <c r="H193" t="str">
        <v>Mussett Bayou Center</v>
      </c>
      <c r="I193">
        <v>30.389699989</v>
      </c>
      <c r="J193">
        <v>-86.257639999999995</v>
      </c>
    </row>
    <row r="194" spans="1:10" x14ac:dyDescent="0.25">
      <c r="A194" t="str">
        <v>NWROC</v>
      </c>
      <c r="B194" t="str">
        <v>UWF</v>
      </c>
      <c r="C194" t="str">
        <v>957</v>
      </c>
      <c r="D194" t="str">
        <v>-</v>
      </c>
      <c r="E194" t="str">
        <v>ESTUARY11</v>
      </c>
      <c r="F194" t="str">
        <v>2</v>
      </c>
      <c r="G194" t="str">
        <v>21FLPNS G3NW0240</v>
      </c>
      <c r="H194" t="str">
        <v>Drain to Musset Bayou upstream of Don Bishop Rd</v>
      </c>
      <c r="I194">
        <v>30.382639989000001</v>
      </c>
      <c r="J194">
        <v>-86.262730000000005</v>
      </c>
    </row>
    <row r="195" spans="1:10" x14ac:dyDescent="0.25">
      <c r="A195" t="str">
        <v>NWROC</v>
      </c>
      <c r="B195" t="str">
        <v>UWF</v>
      </c>
      <c r="C195" t="str">
        <v>778C</v>
      </c>
      <c r="D195" t="str">
        <v>-</v>
      </c>
      <c r="E195" t="str">
        <v>ESTUARY11</v>
      </c>
      <c r="F195" t="str">
        <v>2</v>
      </c>
      <c r="G195" t="str">
        <v>21FLPNS G3NW0233</v>
      </c>
      <c r="H195" t="str">
        <v>Buck Bayou Center</v>
      </c>
      <c r="I195">
        <v>30.407099988999999</v>
      </c>
      <c r="J195">
        <v>-86.310659999999999</v>
      </c>
    </row>
    <row r="196" spans="1:10" x14ac:dyDescent="0.25">
      <c r="A196" t="str">
        <v>NWROC</v>
      </c>
      <c r="B196" t="str">
        <v>DEP</v>
      </c>
      <c r="C196" t="str">
        <v>778C</v>
      </c>
      <c r="D196" t="str">
        <v>-</v>
      </c>
      <c r="E196" t="str">
        <v>ESTUARY11</v>
      </c>
      <c r="F196" t="str">
        <v>2</v>
      </c>
      <c r="G196" t="str">
        <v>21FLPNS G3NW0233</v>
      </c>
      <c r="H196" t="str">
        <v>Buck Bayou Center</v>
      </c>
      <c r="I196">
        <v>30.407099988999999</v>
      </c>
      <c r="J196">
        <v>-86.310659999999999</v>
      </c>
    </row>
    <row r="197" spans="1:10" x14ac:dyDescent="0.25">
      <c r="A197" t="str">
        <v>NWROC</v>
      </c>
      <c r="B197" t="str">
        <v>UWF</v>
      </c>
      <c r="C197" t="str">
        <v>778D</v>
      </c>
      <c r="D197" t="str">
        <v>-</v>
      </c>
      <c r="E197" t="str">
        <v>ESTUARY11</v>
      </c>
      <c r="F197" t="str">
        <v>2</v>
      </c>
      <c r="G197" t="str">
        <v>21FLPNS G3NW0010</v>
      </c>
      <c r="H197" t="str">
        <v>TUCKER BAYOU E. CHOCTAWHATCHEE BAY</v>
      </c>
      <c r="I197">
        <v>30.372999989</v>
      </c>
      <c r="J197">
        <v>-86.114999999999995</v>
      </c>
    </row>
    <row r="198" spans="1:10" x14ac:dyDescent="0.25">
      <c r="A198" t="str">
        <v>NWROC</v>
      </c>
      <c r="B198" t="str">
        <v>DEP</v>
      </c>
      <c r="C198" t="str">
        <v>778D</v>
      </c>
      <c r="D198" t="str">
        <v>-</v>
      </c>
      <c r="E198" t="str">
        <v>ESTUARY11</v>
      </c>
      <c r="F198" t="str">
        <v>2</v>
      </c>
      <c r="G198" t="str">
        <v>21FLPNS G3NW0010</v>
      </c>
      <c r="H198" t="str">
        <v>TUCKER BAYOU E. CHOCTAWHATCHEE BAY</v>
      </c>
      <c r="I198">
        <v>30.372999989</v>
      </c>
      <c r="J198">
        <v>-86.114999999999995</v>
      </c>
    </row>
    <row r="199" spans="1:10" x14ac:dyDescent="0.25">
      <c r="A199" t="str">
        <v>NWROC</v>
      </c>
      <c r="B199" t="str">
        <v>UWF</v>
      </c>
      <c r="C199" t="str">
        <v>1055B</v>
      </c>
      <c r="D199" t="str">
        <v>-</v>
      </c>
      <c r="E199" t="str">
        <v>ESTUARY11</v>
      </c>
      <c r="F199" t="str">
        <v>3M</v>
      </c>
      <c r="G199" t="str">
        <v>21FLPNS G3NW0009</v>
      </c>
      <c r="H199" t="str">
        <v>Lake Powell Drain East Arm</v>
      </c>
      <c r="I199">
        <v>30.261829988999999</v>
      </c>
      <c r="J199">
        <v>-85.95008</v>
      </c>
    </row>
    <row r="200" spans="1:10" x14ac:dyDescent="0.25">
      <c r="A200" t="str">
        <v>NWROC</v>
      </c>
      <c r="B200" t="str">
        <v>UWF</v>
      </c>
      <c r="C200" t="str">
        <v>738</v>
      </c>
      <c r="D200" t="str">
        <v>-</v>
      </c>
      <c r="E200" t="str">
        <v>ESTUARY11</v>
      </c>
      <c r="F200" t="str">
        <v>3M</v>
      </c>
      <c r="G200" t="str">
        <v>21FLPNS G4NW0516</v>
      </c>
      <c r="H200" t="str">
        <v>Bayou Texar near Baars Park</v>
      </c>
      <c r="I200">
        <v>30.459569988999998</v>
      </c>
      <c r="J200">
        <v>-87.208089999999999</v>
      </c>
    </row>
    <row r="201" spans="1:10" x14ac:dyDescent="0.25">
      <c r="A201" t="str">
        <v>NWROC</v>
      </c>
      <c r="B201" t="str">
        <v>UWF</v>
      </c>
      <c r="C201" t="str">
        <v>784</v>
      </c>
      <c r="D201" t="str">
        <v>-</v>
      </c>
      <c r="E201" t="str">
        <v>ESTUARY11</v>
      </c>
      <c r="F201" t="str">
        <v>3M</v>
      </c>
      <c r="G201" t="str">
        <v>21FLPNS G5NW0035</v>
      </c>
      <c r="H201" t="str">
        <v>Tea Lake Center (also, 3301A7844)</v>
      </c>
      <c r="I201">
        <v>30.457577700000002</v>
      </c>
      <c r="J201">
        <v>-87.385411099999999</v>
      </c>
    </row>
    <row r="202" spans="1:10" x14ac:dyDescent="0.25">
      <c r="A202" t="str">
        <v>NWROC</v>
      </c>
      <c r="B202" t="str">
        <v>UWF</v>
      </c>
      <c r="C202" t="str">
        <v>846</v>
      </c>
      <c r="D202" t="str">
        <v>-</v>
      </c>
      <c r="E202" t="str">
        <v>ESTUARY11</v>
      </c>
      <c r="F202" t="str">
        <v>3M</v>
      </c>
      <c r="G202" t="str">
        <v>21FLPNS G4NW0021</v>
      </c>
      <c r="H202" t="str">
        <v>BAYOU CHICO AT NAVY BVLD BRIDGE</v>
      </c>
      <c r="I202">
        <v>30.410919989</v>
      </c>
      <c r="J202">
        <v>-87.25882</v>
      </c>
    </row>
    <row r="203" spans="1:10" x14ac:dyDescent="0.25">
      <c r="A203" t="str">
        <v>NWROC</v>
      </c>
      <c r="B203" t="str">
        <v>UWF</v>
      </c>
      <c r="C203" t="str">
        <v>489D</v>
      </c>
      <c r="D203" t="str">
        <v>-</v>
      </c>
      <c r="E203" t="str">
        <v>ESTUARY11</v>
      </c>
      <c r="F203" t="str">
        <v>3M</v>
      </c>
      <c r="G203" t="str">
        <v>21FLPNS G5NW0007</v>
      </c>
      <c r="H203" t="str">
        <v>Elevenmile Creek 500 Yards from Mouth</v>
      </c>
      <c r="I203">
        <v>30.459169988999999</v>
      </c>
      <c r="J203">
        <v>-87.378330000000005</v>
      </c>
    </row>
    <row r="204" spans="1:10" x14ac:dyDescent="0.25">
      <c r="A204" t="str">
        <v>NWROC</v>
      </c>
      <c r="B204" t="str">
        <v>UWF</v>
      </c>
      <c r="C204" t="str">
        <v>489D</v>
      </c>
      <c r="D204" t="str">
        <v>-</v>
      </c>
      <c r="E204" t="str">
        <v>ESTUARY11</v>
      </c>
      <c r="F204" t="str">
        <v>3M</v>
      </c>
      <c r="G204" t="str">
        <v>21FLPNS G5NW0008</v>
      </c>
      <c r="H204" t="str">
        <v>Eleven Mile Creek 1700 Yards above Mouth</v>
      </c>
      <c r="I204">
        <v>30.464169988999998</v>
      </c>
      <c r="J204">
        <v>-87.371669999999995</v>
      </c>
    </row>
    <row r="205" spans="1:10" x14ac:dyDescent="0.25">
      <c r="A205" t="str">
        <v>NWROC</v>
      </c>
      <c r="B205" t="str">
        <v>UWF</v>
      </c>
      <c r="C205" t="str">
        <v>846C</v>
      </c>
      <c r="D205" t="str">
        <v>-</v>
      </c>
      <c r="E205" t="str">
        <v>ESTUARY11</v>
      </c>
      <c r="F205" t="str">
        <v>3M</v>
      </c>
      <c r="G205" t="str">
        <v>21FLPNS G4NW0022</v>
      </c>
      <c r="H205" t="str">
        <v>Bayou Chico Drain West Arm</v>
      </c>
      <c r="I205">
        <v>30.414219988999999</v>
      </c>
      <c r="J205">
        <v>-87.2624</v>
      </c>
    </row>
    <row r="206" spans="1:10" x14ac:dyDescent="0.25">
      <c r="A206" t="str">
        <v>NWROC</v>
      </c>
      <c r="B206" t="str">
        <v>UWF</v>
      </c>
      <c r="C206" t="str">
        <v>874A</v>
      </c>
      <c r="D206" t="str">
        <v>-</v>
      </c>
      <c r="E206" t="str">
        <v>ESTUARY11</v>
      </c>
      <c r="F206" t="str">
        <v>3M</v>
      </c>
      <c r="G206" t="str">
        <v>21FLPNS G3NW0003</v>
      </c>
      <c r="H206" t="str">
        <v>Direct Runnoff to Choct. Bay @ Baseball Fields</v>
      </c>
      <c r="I206">
        <v>30.418569999999999</v>
      </c>
      <c r="J206">
        <v>-86.598230000000001</v>
      </c>
    </row>
    <row r="207" spans="1:10" x14ac:dyDescent="0.25">
      <c r="A207" t="str">
        <v>NWROC</v>
      </c>
      <c r="B207" t="str">
        <v>UWF</v>
      </c>
      <c r="C207" t="str">
        <v>635</v>
      </c>
      <c r="D207" t="str">
        <v>-</v>
      </c>
      <c r="E207" t="str">
        <v>ESTUARY11</v>
      </c>
      <c r="F207" t="str">
        <v>3M</v>
      </c>
      <c r="G207" t="str">
        <v>21FLPNS G4NW0387</v>
      </c>
      <c r="H207" t="str">
        <v>White Oak Bayou at end of Aegean Drive</v>
      </c>
      <c r="I207">
        <v>30.530855977000002</v>
      </c>
      <c r="J207">
        <v>-87.040143060000005</v>
      </c>
    </row>
    <row r="208" spans="1:10" x14ac:dyDescent="0.25">
      <c r="A208" t="str">
        <v>NWROC</v>
      </c>
      <c r="B208" t="str">
        <v>UWF</v>
      </c>
      <c r="C208" t="str">
        <v>694</v>
      </c>
      <c r="D208" t="str">
        <v>-</v>
      </c>
      <c r="E208" t="str">
        <v>ESTUARY11</v>
      </c>
      <c r="F208" t="str">
        <v>3M</v>
      </c>
      <c r="G208" t="str">
        <v>21FLPNS G4NW0443</v>
      </c>
      <c r="H208" t="str">
        <v>Trout Bayou</v>
      </c>
      <c r="I208">
        <v>30.508410001000001</v>
      </c>
      <c r="J208">
        <v>-87.093540000000004</v>
      </c>
    </row>
    <row r="209" spans="1:10" x14ac:dyDescent="0.25">
      <c r="A209" t="str">
        <v>NWROC</v>
      </c>
      <c r="B209" t="str">
        <v>UWF</v>
      </c>
      <c r="C209" t="str">
        <v>893</v>
      </c>
      <c r="D209" t="str">
        <v>-</v>
      </c>
      <c r="E209" t="str">
        <v>ESTUARY11</v>
      </c>
      <c r="F209" t="str">
        <v>3M</v>
      </c>
      <c r="G209" t="str">
        <v>21FLPNS G4NW0211</v>
      </c>
      <c r="H209" t="str">
        <v>Discharge from Tiger Point Golf Course at Maplewood Drive</v>
      </c>
      <c r="I209">
        <v>30.378634908999999</v>
      </c>
      <c r="J209">
        <v>-87.08626065</v>
      </c>
    </row>
    <row r="210" spans="1:10" x14ac:dyDescent="0.25">
      <c r="A210" t="str">
        <v>NWROC</v>
      </c>
      <c r="B210" t="str">
        <v>UWF</v>
      </c>
      <c r="C210" t="str">
        <v>25A</v>
      </c>
      <c r="D210" t="str">
        <v>-</v>
      </c>
      <c r="E210" t="str">
        <v>LAKE</v>
      </c>
      <c r="F210" t="str">
        <v>3F</v>
      </c>
      <c r="G210" t="str">
        <v>21FLPNS G4NW0426</v>
      </c>
      <c r="H210" t="str">
        <v>Lake Stone Center</v>
      </c>
      <c r="I210">
        <v>30.965170001000001</v>
      </c>
      <c r="J210">
        <v>-87.290566999999996</v>
      </c>
    </row>
    <row r="211" spans="1:10" x14ac:dyDescent="0.25">
      <c r="A211" t="str">
        <v>NWROC</v>
      </c>
      <c r="B211" t="str">
        <v>UWF</v>
      </c>
      <c r="C211" t="str">
        <v>697A</v>
      </c>
      <c r="D211" t="str">
        <v>-</v>
      </c>
      <c r="E211" t="str">
        <v>LAKE</v>
      </c>
      <c r="F211" t="str">
        <v>3F</v>
      </c>
      <c r="G211" t="str">
        <v>21FLPNS G5NW0159</v>
      </c>
      <c r="H211" t="str">
        <v>CRESCENT LAKE</v>
      </c>
      <c r="I211">
        <v>30.465699989000001</v>
      </c>
      <c r="J211">
        <v>-87.273099999999999</v>
      </c>
    </row>
    <row r="212" spans="1:10" x14ac:dyDescent="0.25">
      <c r="A212" t="str">
        <v>NWROC</v>
      </c>
      <c r="B212" t="str">
        <v>UWF</v>
      </c>
      <c r="C212" t="str">
        <v>722D</v>
      </c>
      <c r="D212" t="str">
        <v>-</v>
      </c>
      <c r="E212" t="str">
        <v>LAKE</v>
      </c>
      <c r="F212" t="str">
        <v>3F</v>
      </c>
      <c r="G212" t="str">
        <v>21FLPNS G3NW0223</v>
      </c>
      <c r="H212" t="str">
        <v>UNNAMED LAKE</v>
      </c>
      <c r="I212">
        <v>30.497479988999999</v>
      </c>
      <c r="J212">
        <v>-86.416359999999997</v>
      </c>
    </row>
    <row r="213" spans="1:10" x14ac:dyDescent="0.25">
      <c r="A213" t="str">
        <v>NWROC</v>
      </c>
      <c r="B213" t="str">
        <v>UWF</v>
      </c>
      <c r="C213" t="str">
        <v>906A</v>
      </c>
      <c r="D213" t="str">
        <v>-</v>
      </c>
      <c r="E213" t="str">
        <v>LAKE</v>
      </c>
      <c r="F213" t="str">
        <v>3F</v>
      </c>
      <c r="G213" t="str">
        <v>21FLPNS G3NW0215</v>
      </c>
      <c r="H213" t="str">
        <v>Twin Lake</v>
      </c>
      <c r="I213">
        <v>30.395161989000002</v>
      </c>
      <c r="J213">
        <v>-86.475279999999998</v>
      </c>
    </row>
    <row r="214" spans="1:10" x14ac:dyDescent="0.25">
      <c r="A214" t="str">
        <v>NWROC</v>
      </c>
      <c r="B214" t="str">
        <v>UWF</v>
      </c>
      <c r="C214" t="str">
        <v>906B</v>
      </c>
      <c r="D214" t="str">
        <v>-</v>
      </c>
      <c r="E214" t="str">
        <v>LAKE</v>
      </c>
      <c r="F214" t="str">
        <v>3F</v>
      </c>
      <c r="G214" t="str">
        <v>21FLPNS G3NW0216</v>
      </c>
      <c r="H214" t="str">
        <v>Coleman Lake</v>
      </c>
      <c r="I214">
        <v>30.402360989000002</v>
      </c>
      <c r="J214">
        <v>-86.480024999999998</v>
      </c>
    </row>
    <row r="215" spans="1:10" x14ac:dyDescent="0.25">
      <c r="A215" t="str">
        <v>NWROC</v>
      </c>
      <c r="B215" t="str">
        <v>UWF</v>
      </c>
      <c r="C215" t="str">
        <v>179A</v>
      </c>
      <c r="D215" t="str">
        <v>-</v>
      </c>
      <c r="E215" t="str">
        <v>LAKE</v>
      </c>
      <c r="F215" t="str">
        <v>3F</v>
      </c>
      <c r="G215" t="str">
        <v>21FLPNS G4NW0361</v>
      </c>
      <c r="H215" t="str">
        <v>Bear Lake (Center)</v>
      </c>
      <c r="I215">
        <v>30.863490000999999</v>
      </c>
      <c r="J215">
        <v>-86.830520000000007</v>
      </c>
    </row>
    <row r="216" spans="1:10" x14ac:dyDescent="0.25">
      <c r="A216" t="str">
        <v>NWROC</v>
      </c>
      <c r="B216" t="str">
        <v>UWF</v>
      </c>
      <c r="C216" t="str">
        <v>24AF</v>
      </c>
      <c r="D216" t="str">
        <v>-</v>
      </c>
      <c r="E216" t="str">
        <v>LAKE</v>
      </c>
      <c r="F216" t="str">
        <v>3F</v>
      </c>
      <c r="G216" t="str">
        <v>21FLPNS G4NW0437</v>
      </c>
      <c r="H216" t="str">
        <v>Locklin Lake Center</v>
      </c>
      <c r="I216">
        <v>30.627860000999998</v>
      </c>
      <c r="J216">
        <v>-87.048628109999996</v>
      </c>
    </row>
    <row r="217" spans="1:10" x14ac:dyDescent="0.25">
      <c r="A217" t="str">
        <v>NWROC</v>
      </c>
      <c r="B217" t="str">
        <v>UWF</v>
      </c>
      <c r="C217" t="str">
        <v>1040B</v>
      </c>
      <c r="D217" t="str">
        <v>-</v>
      </c>
      <c r="E217" t="str">
        <v>LAKE</v>
      </c>
      <c r="F217" t="str">
        <v>3F</v>
      </c>
      <c r="G217" t="str">
        <v>21FLPNS G3NW0220</v>
      </c>
      <c r="H217" t="str">
        <v>Little Deer Lake</v>
      </c>
      <c r="I217">
        <v>30.305139989000001</v>
      </c>
      <c r="J217">
        <v>-86.086330000000004</v>
      </c>
    </row>
    <row r="218" spans="1:10" x14ac:dyDescent="0.25">
      <c r="A218" t="str">
        <v>NWROC</v>
      </c>
      <c r="B218" t="str">
        <v>UWF</v>
      </c>
      <c r="C218" t="str">
        <v>266A</v>
      </c>
      <c r="D218" t="str">
        <v>-</v>
      </c>
      <c r="E218" t="str">
        <v>LAKE</v>
      </c>
      <c r="F218" t="str">
        <v>3F</v>
      </c>
      <c r="G218" t="str">
        <v>21FLPNS G4NW0537</v>
      </c>
      <c r="H218" t="str">
        <v>Kings Lake</v>
      </c>
      <c r="I218">
        <v>30.783489989</v>
      </c>
      <c r="J218">
        <v>-86.189610000000002</v>
      </c>
    </row>
    <row r="219" spans="1:10" x14ac:dyDescent="0.25">
      <c r="A219" t="str">
        <v>NWROC</v>
      </c>
      <c r="B219" t="str">
        <v>UWF</v>
      </c>
      <c r="C219" t="str">
        <v>266B</v>
      </c>
      <c r="D219" t="str">
        <v>-</v>
      </c>
      <c r="E219" t="str">
        <v>LAKE</v>
      </c>
      <c r="F219" t="str">
        <v>3F</v>
      </c>
      <c r="G219" t="str">
        <v>21FLPNS G4NW0517</v>
      </c>
      <c r="H219" t="str">
        <v>Holly Lake</v>
      </c>
      <c r="I219">
        <v>30.777299988999999</v>
      </c>
      <c r="J219">
        <v>-86.175700000000006</v>
      </c>
    </row>
    <row r="220" spans="1:10" x14ac:dyDescent="0.25">
      <c r="A220" t="str">
        <v>NWROC</v>
      </c>
      <c r="B220" t="str">
        <v>UWF</v>
      </c>
      <c r="C220" t="str">
        <v>950</v>
      </c>
      <c r="D220" t="str">
        <v>-</v>
      </c>
      <c r="E220" t="str">
        <v>STREAM</v>
      </c>
      <c r="F220" t="str">
        <v>3F</v>
      </c>
      <c r="G220" t="str">
        <v>21FLPNS G3NW0133</v>
      </c>
      <c r="H220" t="str">
        <v>Otter Creek upstream of Otter Creek Bridge Road</v>
      </c>
      <c r="I220">
        <v>30.389436001</v>
      </c>
      <c r="J220">
        <v>-85.938137999999995</v>
      </c>
    </row>
    <row r="221" spans="1:10" x14ac:dyDescent="0.25">
      <c r="A221" t="str">
        <v>NWROC</v>
      </c>
      <c r="B221" t="str">
        <v>UWF</v>
      </c>
      <c r="C221" t="str">
        <v>10</v>
      </c>
      <c r="D221" t="str">
        <v>-</v>
      </c>
      <c r="E221" t="str">
        <v>STREAM</v>
      </c>
      <c r="F221" t="str">
        <v>3F</v>
      </c>
      <c r="G221" t="str">
        <v>21FLPNS G4NW0421</v>
      </c>
      <c r="H221" t="str">
        <v>Big Escambia Creek downstream of Fannie Rd</v>
      </c>
      <c r="I221">
        <v>30.983690000999999</v>
      </c>
      <c r="J221">
        <v>-87.233469999999997</v>
      </c>
    </row>
    <row r="222" spans="1:10" x14ac:dyDescent="0.25">
      <c r="A222" t="str">
        <v>NWROC</v>
      </c>
      <c r="B222" t="str">
        <v>UWF</v>
      </c>
      <c r="C222" t="str">
        <v>25</v>
      </c>
      <c r="D222" t="str">
        <v>-</v>
      </c>
      <c r="E222" t="str">
        <v>STREAM</v>
      </c>
      <c r="F222" t="str">
        <v>3F</v>
      </c>
      <c r="G222" t="str">
        <v>21FLPNS G4NW0163</v>
      </c>
      <c r="H222" t="str">
        <v>Wiggins Branch Below Highway 29</v>
      </c>
      <c r="I222">
        <v>30.95645</v>
      </c>
      <c r="J222">
        <v>-87.276070000000004</v>
      </c>
    </row>
    <row r="223" spans="1:10" x14ac:dyDescent="0.25">
      <c r="A223" t="str">
        <v>NWROC</v>
      </c>
      <c r="B223" t="str">
        <v>UWF</v>
      </c>
      <c r="C223" t="str">
        <v>71</v>
      </c>
      <c r="D223" t="str">
        <v>-</v>
      </c>
      <c r="E223" t="str">
        <v>STREAM</v>
      </c>
      <c r="F223" t="str">
        <v>3F</v>
      </c>
      <c r="G223" t="str">
        <v>21FLPNS G4NW0116</v>
      </c>
      <c r="H223" t="str">
        <v>Mitchell Creek upstream of Hwy 29</v>
      </c>
      <c r="I223">
        <v>30.872914896000001</v>
      </c>
      <c r="J223">
        <v>-87.322726189999997</v>
      </c>
    </row>
    <row r="224" spans="1:10" x14ac:dyDescent="0.25">
      <c r="A224" t="str">
        <v>NWROC</v>
      </c>
      <c r="B224" t="str">
        <v>UWF</v>
      </c>
      <c r="C224" t="str">
        <v>345</v>
      </c>
      <c r="D224" t="str">
        <v>-</v>
      </c>
      <c r="E224" t="str">
        <v>STREAM</v>
      </c>
      <c r="F224" t="str">
        <v>3F</v>
      </c>
      <c r="G224" t="str">
        <v>21FLPNS G5NW0011</v>
      </c>
      <c r="H224" t="str">
        <v>Cowdevil Creek upstream of CR-196</v>
      </c>
      <c r="I224">
        <v>30.68092</v>
      </c>
      <c r="J224">
        <v>-87.356870000000001</v>
      </c>
    </row>
    <row r="225" spans="1:10" x14ac:dyDescent="0.25">
      <c r="A225" t="str">
        <v>NWROC</v>
      </c>
      <c r="B225" t="str">
        <v>UWF</v>
      </c>
      <c r="C225" t="str">
        <v>542</v>
      </c>
      <c r="D225" t="str">
        <v>-</v>
      </c>
      <c r="E225" t="str">
        <v>STREAM</v>
      </c>
      <c r="F225" t="str">
        <v>3F</v>
      </c>
      <c r="G225" t="str">
        <v>21FLPNS G5NW0050</v>
      </c>
      <c r="H225" t="str">
        <v>Tributary South of Perdido Landfill</v>
      </c>
      <c r="I225">
        <v>30.566089989000002</v>
      </c>
      <c r="J225">
        <v>-87.396519999999995</v>
      </c>
    </row>
    <row r="226" spans="1:10" x14ac:dyDescent="0.25">
      <c r="A226" t="str">
        <v>NWROC</v>
      </c>
      <c r="B226" t="str">
        <v>UWF</v>
      </c>
      <c r="C226" t="str">
        <v>725</v>
      </c>
      <c r="D226" t="str">
        <v>-</v>
      </c>
      <c r="E226" t="str">
        <v>STREAM</v>
      </c>
      <c r="F226" t="str">
        <v>3F</v>
      </c>
      <c r="G226" t="str">
        <v>21FLPNS G4NW0179</v>
      </c>
      <c r="H226" t="str">
        <v>Marcus Creek upstream of Marcus Pointe Blvd</v>
      </c>
      <c r="I226">
        <v>30.479280000999999</v>
      </c>
      <c r="J226">
        <v>-87.268605620000002</v>
      </c>
    </row>
    <row r="227" spans="1:10" x14ac:dyDescent="0.25">
      <c r="A227" t="str">
        <v>NWROC</v>
      </c>
      <c r="B227" t="str">
        <v>UWF</v>
      </c>
      <c r="C227" t="str">
        <v>10A</v>
      </c>
      <c r="D227" t="str">
        <v>-</v>
      </c>
      <c r="E227" t="str">
        <v>STREAM</v>
      </c>
      <c r="F227" t="str">
        <v>3F</v>
      </c>
      <c r="G227" t="str">
        <v>21FLPNS G4NW0403</v>
      </c>
      <c r="H227" t="str">
        <v>Escambia River downstream of Cotton Lake</v>
      </c>
      <c r="I227">
        <v>30.782280001</v>
      </c>
      <c r="J227">
        <v>-87.310550000000006</v>
      </c>
    </row>
    <row r="228" spans="1:10" x14ac:dyDescent="0.25">
      <c r="A228" t="str">
        <v>NWROC</v>
      </c>
      <c r="B228" t="str">
        <v>UWF</v>
      </c>
      <c r="C228" t="str">
        <v>10E</v>
      </c>
      <c r="D228" t="str">
        <v>-</v>
      </c>
      <c r="E228" t="str">
        <v>STREAM</v>
      </c>
      <c r="F228" t="str">
        <v>3F</v>
      </c>
      <c r="G228" t="str">
        <v>21FLPNS G4NW0264</v>
      </c>
      <c r="H228" t="str">
        <v>Escambia River Upstream Gulf Power Discharge</v>
      </c>
      <c r="I228">
        <v>30.556290001000001</v>
      </c>
      <c r="J228">
        <v>-87.211448000000004</v>
      </c>
    </row>
    <row r="229" spans="1:10" x14ac:dyDescent="0.25">
      <c r="A229" t="str">
        <v>NWROC</v>
      </c>
      <c r="B229" t="str">
        <v>UWF</v>
      </c>
      <c r="C229" t="str">
        <v>489A</v>
      </c>
      <c r="D229" t="str">
        <v>-</v>
      </c>
      <c r="E229" t="str">
        <v>STREAM</v>
      </c>
      <c r="F229" t="str">
        <v>3F</v>
      </c>
      <c r="G229" t="str">
        <v>21FLPNS G5NW0051</v>
      </c>
      <c r="H229" t="str">
        <v>Ten Mile Creek upstream of Pine Forest Road</v>
      </c>
      <c r="I229">
        <v>30.549848881999999</v>
      </c>
      <c r="J229">
        <v>-87.312166329999997</v>
      </c>
    </row>
    <row r="230" spans="1:10" x14ac:dyDescent="0.25">
      <c r="A230" t="str">
        <v>NWROC</v>
      </c>
      <c r="B230" t="str">
        <v>UWF</v>
      </c>
      <c r="C230" t="str">
        <v>697C</v>
      </c>
      <c r="D230" t="str">
        <v>-</v>
      </c>
      <c r="E230" t="str">
        <v>STREAM</v>
      </c>
      <c r="F230" t="str">
        <v>3F</v>
      </c>
      <c r="G230" t="str">
        <v>21FLPNS G5NW0006</v>
      </c>
      <c r="H230" t="str">
        <v>Marcus Creek @ Millview Road (SR173)</v>
      </c>
      <c r="I230">
        <v>30.433859988999998</v>
      </c>
      <c r="J230">
        <v>-87.323880000000003</v>
      </c>
    </row>
    <row r="231" spans="1:10" x14ac:dyDescent="0.25">
      <c r="A231" t="str">
        <v>NWROC</v>
      </c>
      <c r="B231" t="str">
        <v>UWF</v>
      </c>
      <c r="C231" t="str">
        <v>846A</v>
      </c>
      <c r="D231" t="str">
        <v>-</v>
      </c>
      <c r="E231" t="str">
        <v>STREAM</v>
      </c>
      <c r="F231" t="str">
        <v>3F</v>
      </c>
      <c r="G231" t="str">
        <v>21FLPNS G4NW0429</v>
      </c>
      <c r="H231" t="str">
        <v>Jones Creek upstream of N Navy Blvd</v>
      </c>
      <c r="I231">
        <v>30.397800001</v>
      </c>
      <c r="J231">
        <v>-87.278261000000001</v>
      </c>
    </row>
    <row r="232" spans="1:10" x14ac:dyDescent="0.25">
      <c r="A232" t="str">
        <v>NWROC</v>
      </c>
      <c r="B232" t="str">
        <v>UWF</v>
      </c>
      <c r="C232" t="str">
        <v>27</v>
      </c>
      <c r="D232" t="str">
        <v>-</v>
      </c>
      <c r="E232" t="str">
        <v>STREAM</v>
      </c>
      <c r="F232" t="str">
        <v>3F</v>
      </c>
      <c r="G232" t="str">
        <v>21FLPNS G4NW0417</v>
      </c>
      <c r="H232" t="str">
        <v>Panther Creek above Sherman Kennedy Rd</v>
      </c>
      <c r="I232">
        <v>30.844610000999999</v>
      </c>
      <c r="J232">
        <v>-86.723150000000004</v>
      </c>
    </row>
    <row r="233" spans="1:10" x14ac:dyDescent="0.25">
      <c r="A233" t="str">
        <v>NWROC</v>
      </c>
      <c r="B233" t="str">
        <v>UWF</v>
      </c>
      <c r="C233" t="str">
        <v>34</v>
      </c>
      <c r="D233" t="str">
        <v>-</v>
      </c>
      <c r="E233" t="str">
        <v>STREAM</v>
      </c>
      <c r="F233" t="str">
        <v>3F</v>
      </c>
      <c r="G233" t="str">
        <v>21FLPNS G4NW0515</v>
      </c>
      <c r="H233" t="str">
        <v>Horsehead Creek upstream of Millside Rd</v>
      </c>
      <c r="I233">
        <v>30.928799989000002</v>
      </c>
      <c r="J233">
        <v>-86.436999999999998</v>
      </c>
    </row>
    <row r="234" spans="1:10" x14ac:dyDescent="0.25">
      <c r="A234" t="str">
        <v>NWROC</v>
      </c>
      <c r="B234" t="str">
        <v>UWF</v>
      </c>
      <c r="C234" t="str">
        <v>35</v>
      </c>
      <c r="D234" t="str">
        <v>-</v>
      </c>
      <c r="E234" t="str">
        <v>STREAM</v>
      </c>
      <c r="F234" t="str">
        <v>3F</v>
      </c>
      <c r="G234" t="str">
        <v>21FLPNS G4NW0062</v>
      </c>
      <c r="H234" t="str">
        <v>Pond Creek upstream of Steele Mill Creek Rd</v>
      </c>
      <c r="I234">
        <v>30.907499001000001</v>
      </c>
      <c r="J234">
        <v>-86.391643000000002</v>
      </c>
    </row>
    <row r="235" spans="1:10" x14ac:dyDescent="0.25">
      <c r="A235" t="str">
        <v>NWROC</v>
      </c>
      <c r="B235" t="str">
        <v>UWF</v>
      </c>
      <c r="C235" t="str">
        <v>50</v>
      </c>
      <c r="D235" t="str">
        <v>-</v>
      </c>
      <c r="E235" t="str">
        <v>STREAM</v>
      </c>
      <c r="F235" t="str">
        <v>3F</v>
      </c>
      <c r="G235" t="str">
        <v>21FLPNS G4NW0161</v>
      </c>
      <c r="H235" t="str">
        <v>Olive Branch below Mormon Temple Road</v>
      </c>
      <c r="I235">
        <v>30.969580000000001</v>
      </c>
      <c r="J235">
        <v>-86.685410000000005</v>
      </c>
    </row>
    <row r="236" spans="1:10" x14ac:dyDescent="0.25">
      <c r="A236" t="str">
        <v>NWROC</v>
      </c>
      <c r="B236" t="str">
        <v>UWF</v>
      </c>
      <c r="C236" t="str">
        <v>275</v>
      </c>
      <c r="D236" t="str">
        <v>-</v>
      </c>
      <c r="E236" t="str">
        <v>STREAM</v>
      </c>
      <c r="F236" t="str">
        <v>3F</v>
      </c>
      <c r="G236" t="str">
        <v>21FLPNS G4NW0336</v>
      </c>
      <c r="H236" t="str">
        <v>Baggett Creek upstream of Hwy 90</v>
      </c>
      <c r="I236">
        <v>30.728084199000001</v>
      </c>
      <c r="J236">
        <v>-86.660297182999997</v>
      </c>
    </row>
    <row r="237" spans="1:10" x14ac:dyDescent="0.25">
      <c r="A237" t="str">
        <v>NWROC</v>
      </c>
      <c r="B237" t="str">
        <v>UWF</v>
      </c>
      <c r="C237" t="str">
        <v>620</v>
      </c>
      <c r="D237" t="str">
        <v>-</v>
      </c>
      <c r="E237" t="str">
        <v>STREAM</v>
      </c>
      <c r="F237" t="str">
        <v>3F</v>
      </c>
      <c r="G237" t="str">
        <v>21FLPNS G3NW0045</v>
      </c>
      <c r="H237" t="str">
        <v>Dear Moss Creek upstream of College Blvd.</v>
      </c>
      <c r="I237">
        <v>30.536770000000001</v>
      </c>
      <c r="J237">
        <v>-86.433279999999996</v>
      </c>
    </row>
    <row r="238" spans="1:10" x14ac:dyDescent="0.25">
      <c r="A238" t="str">
        <v>NWROC</v>
      </c>
      <c r="B238" t="str">
        <v>UWF</v>
      </c>
      <c r="C238" t="str">
        <v>495A</v>
      </c>
      <c r="D238" t="str">
        <v>-</v>
      </c>
      <c r="E238" t="str">
        <v>STREAM</v>
      </c>
      <c r="F238" t="str">
        <v>3F</v>
      </c>
      <c r="G238" t="str">
        <v>21FLPNS 32020124</v>
      </c>
      <c r="H238" t="str">
        <v>South Branch Niceville Landfill</v>
      </c>
      <c r="I238">
        <v>30.546087048</v>
      </c>
      <c r="J238">
        <v>-86.508787678000004</v>
      </c>
    </row>
    <row r="239" spans="1:10" x14ac:dyDescent="0.25">
      <c r="A239" t="str">
        <v>NWROC</v>
      </c>
      <c r="B239" t="str">
        <v>UWF</v>
      </c>
      <c r="C239" t="str">
        <v>843A</v>
      </c>
      <c r="D239" t="str">
        <v>-</v>
      </c>
      <c r="E239" t="str">
        <v>STREAM</v>
      </c>
      <c r="F239" t="str">
        <v>3F</v>
      </c>
      <c r="G239" t="str">
        <v>21FLPNS G3NW0142</v>
      </c>
      <c r="H239" t="str">
        <v>Gap Creek powerline South of Overbrook Drive</v>
      </c>
      <c r="I239">
        <v>30.431944000000001</v>
      </c>
      <c r="J239">
        <v>-86.648757000000003</v>
      </c>
    </row>
    <row r="240" spans="1:10" x14ac:dyDescent="0.25">
      <c r="A240" t="str">
        <v>NWROC</v>
      </c>
      <c r="B240" t="str">
        <v>UWF</v>
      </c>
      <c r="C240" t="str">
        <v>176</v>
      </c>
      <c r="D240" t="str">
        <v>-</v>
      </c>
      <c r="E240" t="str">
        <v>STREAM</v>
      </c>
      <c r="F240" t="str">
        <v>3F</v>
      </c>
      <c r="G240" t="str">
        <v>21FLPNS G4NW0277</v>
      </c>
      <c r="H240" t="str">
        <v>Pond Creek West of Headwaters of Blackwater Bay</v>
      </c>
      <c r="I240">
        <v>30.60671</v>
      </c>
      <c r="J240">
        <v>-87.058390000000003</v>
      </c>
    </row>
    <row r="241" spans="1:10" x14ac:dyDescent="0.25">
      <c r="A241" t="str">
        <v>NWROC</v>
      </c>
      <c r="B241" t="str">
        <v>UWF</v>
      </c>
      <c r="C241" t="str">
        <v>356</v>
      </c>
      <c r="D241" t="str">
        <v>-</v>
      </c>
      <c r="E241" t="str">
        <v>STREAM</v>
      </c>
      <c r="F241" t="str">
        <v>3F</v>
      </c>
      <c r="G241" t="str">
        <v>21FLPNS G4NW0532</v>
      </c>
      <c r="H241" t="str">
        <v>Bucket Branch downstream of Pat Brown Road</v>
      </c>
      <c r="I241">
        <v>30.677999989</v>
      </c>
      <c r="J241">
        <v>-86.978930000000005</v>
      </c>
    </row>
    <row r="242" spans="1:10" x14ac:dyDescent="0.25">
      <c r="A242" t="str">
        <v>NWROC</v>
      </c>
      <c r="B242" t="str">
        <v>UWF</v>
      </c>
      <c r="C242" t="str">
        <v>420</v>
      </c>
      <c r="D242" t="str">
        <v>-</v>
      </c>
      <c r="E242" t="str">
        <v>STREAM</v>
      </c>
      <c r="F242" t="str">
        <v>3F</v>
      </c>
      <c r="G242" t="str">
        <v>21FLPNS G4NW0481</v>
      </c>
      <c r="H242" t="str">
        <v>Pace Mill Creek upstream of Hwy 90</v>
      </c>
      <c r="I242">
        <v>30.593833001</v>
      </c>
      <c r="J242">
        <v>-87.174637000000004</v>
      </c>
    </row>
    <row r="243" spans="1:10" x14ac:dyDescent="0.25">
      <c r="A243" t="str">
        <v>NWROC</v>
      </c>
      <c r="B243" t="str">
        <v>UWF</v>
      </c>
      <c r="C243" t="str">
        <v>534</v>
      </c>
      <c r="D243" t="str">
        <v>-</v>
      </c>
      <c r="E243" t="str">
        <v>STREAM</v>
      </c>
      <c r="F243" t="str">
        <v>3F</v>
      </c>
      <c r="G243" t="str">
        <v>21FLPNS G4NW0080</v>
      </c>
      <c r="H243" t="str">
        <v>Sandy Point Creek below Sandy Point Street</v>
      </c>
      <c r="I243">
        <v>30.568300001000001</v>
      </c>
      <c r="J243">
        <v>-87.023330000000001</v>
      </c>
    </row>
    <row r="244" spans="1:10" x14ac:dyDescent="0.25">
      <c r="A244" t="str">
        <v>NWROC</v>
      </c>
      <c r="B244" t="str">
        <v>UWF</v>
      </c>
      <c r="C244" t="str">
        <v>11A</v>
      </c>
      <c r="D244" t="str">
        <v>-</v>
      </c>
      <c r="E244" t="str">
        <v>STREAM</v>
      </c>
      <c r="F244" t="str">
        <v>3F</v>
      </c>
      <c r="G244" t="str">
        <v>21FLPNS G4NW0016</v>
      </c>
      <c r="H244" t="str">
        <v>Coldwater Creek West Fork on CR 178</v>
      </c>
      <c r="I244">
        <v>30.834951769</v>
      </c>
      <c r="J244">
        <v>-87.071063550000005</v>
      </c>
    </row>
    <row r="245" spans="1:10" x14ac:dyDescent="0.25">
      <c r="A245" t="str">
        <v>NWROC</v>
      </c>
      <c r="B245" t="str">
        <v>UWF</v>
      </c>
      <c r="C245" t="str">
        <v>24AA</v>
      </c>
      <c r="D245" t="str">
        <v>-</v>
      </c>
      <c r="E245" t="str">
        <v>STREAM</v>
      </c>
      <c r="F245" t="str">
        <v>3F</v>
      </c>
      <c r="G245" t="str">
        <v>21FLPNS G4NW0508</v>
      </c>
      <c r="H245" t="str">
        <v>Blackwater River upstream of Russell Harbor Landing</v>
      </c>
      <c r="I245">
        <v>30.629135589000001</v>
      </c>
      <c r="J245">
        <v>-87.032452599999999</v>
      </c>
    </row>
    <row r="246" spans="1:10" x14ac:dyDescent="0.25">
      <c r="A246" t="str">
        <v>NWROC</v>
      </c>
      <c r="B246" t="str">
        <v>UWF</v>
      </c>
      <c r="C246" t="str">
        <v>92</v>
      </c>
      <c r="D246" t="str">
        <v>-</v>
      </c>
      <c r="E246" t="str">
        <v>STREAM</v>
      </c>
      <c r="F246" t="str">
        <v>3F</v>
      </c>
      <c r="G246" t="str">
        <v>21FLPNS G4NW0208</v>
      </c>
      <c r="H246" t="str">
        <v>East Branch Pine Log Creek above Bear Bay Flats Road</v>
      </c>
      <c r="I246">
        <v>30.938090000999999</v>
      </c>
      <c r="J246">
        <v>-86.304608999999999</v>
      </c>
    </row>
    <row r="247" spans="1:10" x14ac:dyDescent="0.25">
      <c r="A247" t="str">
        <v>NWROC</v>
      </c>
      <c r="B247" t="str">
        <v>UWF</v>
      </c>
      <c r="C247" t="str">
        <v>246</v>
      </c>
      <c r="D247" t="str">
        <v>-</v>
      </c>
      <c r="E247" t="str">
        <v>STREAM</v>
      </c>
      <c r="F247" t="str">
        <v>3F</v>
      </c>
      <c r="G247" t="str">
        <v>21FLPNS G3NW0135</v>
      </c>
      <c r="H247" t="str">
        <v>Huckleberry Creek</v>
      </c>
      <c r="I247">
        <v>30.808770000999999</v>
      </c>
      <c r="J247">
        <v>-86.089560000000006</v>
      </c>
    </row>
    <row r="248" spans="1:10" x14ac:dyDescent="0.25">
      <c r="A248" t="str">
        <v>NWROC</v>
      </c>
      <c r="B248" t="str">
        <v>UWF</v>
      </c>
      <c r="C248" t="str">
        <v>281</v>
      </c>
      <c r="D248" t="str">
        <v>-</v>
      </c>
      <c r="E248" t="str">
        <v>STREAM</v>
      </c>
      <c r="F248" t="str">
        <v>3F</v>
      </c>
      <c r="G248" t="str">
        <v>21FLPNS G4NW0013</v>
      </c>
      <c r="H248" t="str">
        <v>Narrows Creek west of Kings Lake Rd</v>
      </c>
      <c r="I248">
        <v>30.777179989</v>
      </c>
      <c r="J248">
        <v>-86.207999999999998</v>
      </c>
    </row>
    <row r="249" spans="1:10" x14ac:dyDescent="0.25">
      <c r="A249" t="str">
        <v>NWROC</v>
      </c>
      <c r="B249" t="str">
        <v>UWF</v>
      </c>
      <c r="C249" t="str">
        <v>712</v>
      </c>
      <c r="D249" t="str">
        <v>-</v>
      </c>
      <c r="E249" t="str">
        <v>STREAM</v>
      </c>
      <c r="F249" t="str">
        <v>3F</v>
      </c>
      <c r="G249" t="str">
        <v>21FLPNS G3NW0137</v>
      </c>
      <c r="H249" t="str">
        <v>Mouth of Mullet Creek @ Hwy 20</v>
      </c>
      <c r="I249">
        <v>30.476250001</v>
      </c>
      <c r="J249">
        <v>-86.332909999999998</v>
      </c>
    </row>
    <row r="250" spans="1:10" x14ac:dyDescent="0.25">
      <c r="A250" t="str">
        <v>NWROC</v>
      </c>
      <c r="B250" t="str">
        <v>UWF</v>
      </c>
      <c r="C250" t="str">
        <v>751</v>
      </c>
      <c r="D250" t="str">
        <v>-</v>
      </c>
      <c r="E250" t="str">
        <v>STREAM</v>
      </c>
      <c r="F250" t="str">
        <v>3F</v>
      </c>
      <c r="G250" t="str">
        <v>21FLPNS G3NW0151</v>
      </c>
      <c r="H250" t="str">
        <v>Eagle Creek upstream of Hwy 20</v>
      </c>
      <c r="I250">
        <v>30.463821288999998</v>
      </c>
      <c r="J250">
        <v>-86.376215102000003</v>
      </c>
    </row>
    <row r="251" spans="1:10" x14ac:dyDescent="0.25">
      <c r="A251" t="str">
        <v>NWROC</v>
      </c>
      <c r="B251" t="str">
        <v>UWF</v>
      </c>
      <c r="C251" t="str">
        <v>881</v>
      </c>
      <c r="D251" t="str">
        <v>-</v>
      </c>
      <c r="E251" t="str">
        <v>STREAM</v>
      </c>
      <c r="F251" t="str">
        <v>3F</v>
      </c>
      <c r="G251" t="str">
        <v>21FLPNS G3NW0038</v>
      </c>
      <c r="H251" t="str">
        <v>Hogtown Drainage at Churchill Bayou Road</v>
      </c>
      <c r="I251">
        <v>30.388916999999999</v>
      </c>
      <c r="J251">
        <v>-86.228802999999999</v>
      </c>
    </row>
    <row r="252" spans="1:10" x14ac:dyDescent="0.25">
      <c r="A252" t="str">
        <v>NWROC</v>
      </c>
      <c r="B252" t="str">
        <v>UWF</v>
      </c>
      <c r="C252" t="str">
        <v>881</v>
      </c>
      <c r="D252" t="str">
        <v>-</v>
      </c>
      <c r="E252" t="str">
        <v>STREAM</v>
      </c>
      <c r="F252" t="str">
        <v>3F</v>
      </c>
      <c r="G252" t="str">
        <v>21FLPNS G3NW0241</v>
      </c>
      <c r="H252" t="str">
        <v>Hogtown Drain above Chat Holly Rd</v>
      </c>
      <c r="I252">
        <v>30.388379989000001</v>
      </c>
      <c r="J252">
        <v>-86.222650000000002</v>
      </c>
    </row>
    <row r="253" spans="1:10" x14ac:dyDescent="0.25">
      <c r="A253" t="str">
        <v>NWROC</v>
      </c>
      <c r="B253" t="str">
        <v>UWF</v>
      </c>
      <c r="C253" t="str">
        <v>943</v>
      </c>
      <c r="D253" t="str">
        <v>-</v>
      </c>
      <c r="E253" t="str">
        <v>STREAM</v>
      </c>
      <c r="F253" t="str">
        <v>3F</v>
      </c>
      <c r="G253" t="str">
        <v>21FLPNS G3NW0239</v>
      </c>
      <c r="H253" t="str">
        <v>Direct Runoff to Bay off of Roberts Rd</v>
      </c>
      <c r="I253">
        <v>30.392219989000001</v>
      </c>
      <c r="J253">
        <v>-86.264169999999993</v>
      </c>
    </row>
    <row r="254" spans="1:10" x14ac:dyDescent="0.25">
      <c r="A254" t="str">
        <v>NWROC</v>
      </c>
      <c r="B254" t="str">
        <v>UWF</v>
      </c>
      <c r="C254" t="str">
        <v>951</v>
      </c>
      <c r="D254" t="str">
        <v>-</v>
      </c>
      <c r="E254" t="str">
        <v>STREAM</v>
      </c>
      <c r="F254" t="str">
        <v>3F</v>
      </c>
      <c r="G254" t="str">
        <v>21FLPNS G3NW0154</v>
      </c>
      <c r="H254" t="str">
        <v>Sister River Mouth</v>
      </c>
      <c r="I254">
        <v>30.396120001</v>
      </c>
      <c r="J254">
        <v>-86.051034000000001</v>
      </c>
    </row>
    <row r="255" spans="1:10" x14ac:dyDescent="0.25">
      <c r="A255" t="str">
        <v>NWROC</v>
      </c>
      <c r="B255" t="str">
        <v>UWF</v>
      </c>
      <c r="C255" t="str">
        <v>167A</v>
      </c>
      <c r="D255" t="str">
        <v>-</v>
      </c>
      <c r="E255" t="str">
        <v>STREAM</v>
      </c>
      <c r="F255" t="str">
        <v>3F</v>
      </c>
      <c r="G255" t="str">
        <v>21FLPNS G4NW0382</v>
      </c>
      <c r="H255" t="str">
        <v>Gum Creek</v>
      </c>
      <c r="I255">
        <v>30.784654001</v>
      </c>
      <c r="J255">
        <v>-86.233485999999999</v>
      </c>
    </row>
    <row r="256" spans="1:10" x14ac:dyDescent="0.25">
      <c r="A256" t="str">
        <v>NWROC</v>
      </c>
      <c r="B256" t="str">
        <v>UWF</v>
      </c>
      <c r="C256" t="str">
        <v>226A</v>
      </c>
      <c r="D256" t="str">
        <v>-</v>
      </c>
      <c r="E256" t="str">
        <v>STREAM</v>
      </c>
      <c r="F256" t="str">
        <v>3F</v>
      </c>
      <c r="G256" t="str">
        <v>21FLPNS G3NW0224</v>
      </c>
      <c r="H256" t="str">
        <v>Anderson Mill Creek</v>
      </c>
      <c r="I256">
        <v>30.819239989</v>
      </c>
      <c r="J256">
        <v>-86.056129999999996</v>
      </c>
    </row>
    <row r="257" spans="1:10" x14ac:dyDescent="0.25">
      <c r="A257" t="str">
        <v>NWROC</v>
      </c>
      <c r="B257" t="str">
        <v>UWF</v>
      </c>
      <c r="C257" t="str">
        <v>49E</v>
      </c>
      <c r="D257" t="str">
        <v>-</v>
      </c>
      <c r="E257" t="str">
        <v>STREAM</v>
      </c>
      <c r="F257" t="str">
        <v>3F</v>
      </c>
      <c r="G257" t="str">
        <v>21FLPNS G3NW0130</v>
      </c>
      <c r="H257" t="str">
        <v>Choctawhatchee River South of Carlisle Lake</v>
      </c>
      <c r="I257">
        <v>30.613300000999999</v>
      </c>
      <c r="J257">
        <v>-85.907439999999994</v>
      </c>
    </row>
    <row r="258" spans="1:10" x14ac:dyDescent="0.25">
      <c r="A258" t="str">
        <v>SEROC</v>
      </c>
      <c r="B258" t="str">
        <v>DEP</v>
      </c>
      <c r="C258" t="str">
        <v>3107A</v>
      </c>
      <c r="D258" t="str">
        <v>-</v>
      </c>
      <c r="E258" t="str">
        <v>ESTUARY</v>
      </c>
      <c r="F258" t="str">
        <v>2</v>
      </c>
      <c r="G258" t="str">
        <v>21FLMRC GOAT CREEK</v>
      </c>
      <c r="H258" t="str">
        <v>Goat Creek @ Tadlock Ave</v>
      </c>
      <c r="I258">
        <v>27.966762986999999</v>
      </c>
      <c r="J258">
        <v>-80.547388999999995</v>
      </c>
    </row>
    <row r="259" spans="1:10" x14ac:dyDescent="0.25">
      <c r="A259" t="str">
        <v>SEROC</v>
      </c>
      <c r="B259" t="str">
        <v>DEP</v>
      </c>
      <c r="C259" t="str">
        <v>5003C1</v>
      </c>
      <c r="D259" t="str">
        <v>ENRAA5</v>
      </c>
      <c r="E259" t="str">
        <v>ESTUARY</v>
      </c>
      <c r="F259" t="str">
        <v>2</v>
      </c>
      <c r="G259" t="str">
        <v>21FLWPB G5SE0088</v>
      </c>
      <c r="H259" t="str">
        <v>South IRL outside Bob Summers Park</v>
      </c>
      <c r="I259">
        <v>27.653534988000001</v>
      </c>
      <c r="J259">
        <v>-80.371229</v>
      </c>
    </row>
    <row r="260" spans="1:10" x14ac:dyDescent="0.25">
      <c r="A260" t="str">
        <v>SEROC</v>
      </c>
      <c r="B260" t="str">
        <v>DEP</v>
      </c>
      <c r="C260" t="str">
        <v>5003C1</v>
      </c>
      <c r="D260" t="str">
        <v>ENRAA5</v>
      </c>
      <c r="E260" t="str">
        <v>ESTUARY</v>
      </c>
      <c r="F260" t="str">
        <v>2</v>
      </c>
      <c r="G260" t="str">
        <v>21FLWPB G5SE0089</v>
      </c>
      <c r="H260" t="str">
        <v>South IRL outside Vero Beach Yacht Club</v>
      </c>
      <c r="I260">
        <v>27.658199988</v>
      </c>
      <c r="J260">
        <v>-80.370800000000003</v>
      </c>
    </row>
    <row r="261" spans="1:10" x14ac:dyDescent="0.25">
      <c r="A261" t="str">
        <v>SEROC</v>
      </c>
      <c r="B261" t="str">
        <v>DEP</v>
      </c>
      <c r="C261" t="str">
        <v>3098A</v>
      </c>
      <c r="D261" t="str">
        <v>-</v>
      </c>
      <c r="E261" t="str">
        <v>ESTUARY</v>
      </c>
      <c r="F261" t="str">
        <v>3M</v>
      </c>
      <c r="G261" t="str">
        <v>28.02073, -80.59812</v>
      </c>
      <c r="H261" t="str">
        <v>28.02073, -80.59812</v>
      </c>
      <c r="I261">
        <v>28.02073</v>
      </c>
      <c r="J261">
        <v>-80.598119999999994</v>
      </c>
    </row>
    <row r="262" spans="1:10" x14ac:dyDescent="0.25">
      <c r="A262" t="str">
        <v>CEROC</v>
      </c>
      <c r="B262" t="str">
        <v>DEP</v>
      </c>
      <c r="C262" t="str">
        <v>3085A</v>
      </c>
      <c r="D262" t="str">
        <v>-</v>
      </c>
      <c r="E262" t="str">
        <v>ESTUARY</v>
      </c>
      <c r="F262" t="str">
        <v>3M</v>
      </c>
      <c r="G262" t="str">
        <v>21FLCEN G5CE0097</v>
      </c>
      <c r="H262" t="str">
        <v>Crane Creek @ 200m upstream of RR bridge</v>
      </c>
      <c r="I262">
        <v>28.07530057</v>
      </c>
      <c r="J262">
        <v>-80.605329699999999</v>
      </c>
    </row>
    <row r="263" spans="1:10" x14ac:dyDescent="0.25">
      <c r="A263" t="str">
        <v>SEROC</v>
      </c>
      <c r="B263" t="str">
        <v>DEP</v>
      </c>
      <c r="C263" t="str">
        <v>3098A</v>
      </c>
      <c r="D263" t="str">
        <v>-</v>
      </c>
      <c r="E263" t="str">
        <v>ESTUARY</v>
      </c>
      <c r="F263" t="str">
        <v>3M</v>
      </c>
      <c r="G263" t="str">
        <v>21FLWPB 20010719</v>
      </c>
      <c r="H263" t="str">
        <v>TURKEY CREEK @ PORT MALABAR BLVD</v>
      </c>
      <c r="I263">
        <v>28.016972200000001</v>
      </c>
      <c r="J263">
        <v>-80.596083300000004</v>
      </c>
    </row>
    <row r="264" spans="1:10" x14ac:dyDescent="0.25">
      <c r="A264" t="str">
        <v>SEROC</v>
      </c>
      <c r="B264" t="str">
        <v>DEP</v>
      </c>
      <c r="C264" t="str">
        <v>3098C</v>
      </c>
      <c r="D264" t="str">
        <v>-</v>
      </c>
      <c r="E264" t="str">
        <v>ESTUARY</v>
      </c>
      <c r="F264" t="str">
        <v>3M</v>
      </c>
      <c r="G264" t="str">
        <v>21FLCEN 27010032</v>
      </c>
      <c r="H264" t="str">
        <v>Turkey Creek @ Port Malabar Blvd.</v>
      </c>
      <c r="I264">
        <v>28.016833299999998</v>
      </c>
      <c r="J264">
        <v>-80.589361100000005</v>
      </c>
    </row>
    <row r="265" spans="1:10" x14ac:dyDescent="0.25">
      <c r="A265" t="str">
        <v>SEROC</v>
      </c>
      <c r="B265" t="str">
        <v>DEP</v>
      </c>
      <c r="C265" t="str">
        <v>3129B1</v>
      </c>
      <c r="D265" t="str">
        <v>ENRAA7</v>
      </c>
      <c r="E265" t="str">
        <v>ESTUARY</v>
      </c>
      <c r="F265" t="str">
        <v>3M</v>
      </c>
      <c r="G265" t="str">
        <v>21FLWPB G5SE0079</v>
      </c>
      <c r="H265" t="str">
        <v>South Prong Sebastian @ Park Dock</v>
      </c>
      <c r="I265">
        <v>27.827788987999998</v>
      </c>
      <c r="J265">
        <v>-80.509334999999993</v>
      </c>
    </row>
    <row r="266" spans="1:10" x14ac:dyDescent="0.25">
      <c r="A266" t="str">
        <v>SEROC</v>
      </c>
      <c r="B266" t="str">
        <v>DEP</v>
      </c>
      <c r="C266" t="str">
        <v>3226F4</v>
      </c>
      <c r="D266" t="str">
        <v>ENRY5</v>
      </c>
      <c r="E266" t="str">
        <v>ESTUARY</v>
      </c>
      <c r="F266" t="str">
        <v>3M</v>
      </c>
      <c r="G266" t="str">
        <v>21FLWPB G4SE0147</v>
      </c>
      <c r="H266" t="str">
        <v>ICWW South of Hillsboro Blvd.</v>
      </c>
      <c r="I266">
        <v>26.313379987000001</v>
      </c>
      <c r="J266">
        <v>-80.080600000000004</v>
      </c>
    </row>
    <row r="267" spans="1:10" x14ac:dyDescent="0.25">
      <c r="A267" t="str">
        <v>SEROC</v>
      </c>
      <c r="B267" t="str">
        <v>DEP</v>
      </c>
      <c r="C267" t="str">
        <v>3210A</v>
      </c>
      <c r="D267" t="str">
        <v>ENRZ5</v>
      </c>
      <c r="E267" t="str">
        <v>ESTUARY</v>
      </c>
      <c r="F267" t="str">
        <v>3M</v>
      </c>
      <c r="G267" t="str">
        <v>21FLWPB G2SE0077</v>
      </c>
      <c r="H267" t="str">
        <v>St. Lucie Canal near I-95</v>
      </c>
      <c r="I267">
        <v>27.120679987999999</v>
      </c>
      <c r="J267">
        <v>-80.269970000000001</v>
      </c>
    </row>
    <row r="268" spans="1:10" x14ac:dyDescent="0.25">
      <c r="A268" t="str">
        <v>SEROC</v>
      </c>
      <c r="B268" t="str">
        <v>DEP</v>
      </c>
      <c r="C268" t="str">
        <v>3226G4</v>
      </c>
      <c r="D268" t="str">
        <v>-</v>
      </c>
      <c r="E268" t="str">
        <v>ESTUARY11</v>
      </c>
      <c r="F268" t="str">
        <v>3M</v>
      </c>
      <c r="G268" t="str">
        <v>21FLWPB G4SE0032</v>
      </c>
      <c r="H268" t="str">
        <v>Sospiro @ Las Olas</v>
      </c>
      <c r="I268">
        <v>26.120196623999998</v>
      </c>
      <c r="J268">
        <v>-80.122039270000002</v>
      </c>
    </row>
    <row r="269" spans="1:10" x14ac:dyDescent="0.25">
      <c r="A269" t="str">
        <v>SEROC</v>
      </c>
      <c r="B269" t="str">
        <v>DEP</v>
      </c>
      <c r="C269" t="str">
        <v>1938</v>
      </c>
      <c r="D269" t="str">
        <v>-</v>
      </c>
      <c r="E269" t="str">
        <v>LAKE</v>
      </c>
      <c r="F269" t="str">
        <v>3F</v>
      </c>
      <c r="G269" t="str">
        <v>21FLWPB G4SE0162</v>
      </c>
      <c r="H269" t="str">
        <v>Lake Henry near center</v>
      </c>
      <c r="I269">
        <v>27.323359988</v>
      </c>
      <c r="J269">
        <v>-81.383529999999993</v>
      </c>
    </row>
    <row r="270" spans="1:10" x14ac:dyDescent="0.25">
      <c r="A270" t="str">
        <v>SEROC</v>
      </c>
      <c r="B270" t="str">
        <v>DEP</v>
      </c>
      <c r="C270" t="str">
        <v>1813B</v>
      </c>
      <c r="D270" t="str">
        <v>-</v>
      </c>
      <c r="E270" t="str">
        <v>LAKE</v>
      </c>
      <c r="F270" t="str">
        <v>3F</v>
      </c>
      <c r="G270" t="str">
        <v>21FLWPB G4SE0172</v>
      </c>
      <c r="H270" t="str">
        <v>LAKE LOTELA NEAR CENTER</v>
      </c>
      <c r="I270">
        <v>27.577221999999999</v>
      </c>
      <c r="J270">
        <v>-81.481943999999999</v>
      </c>
    </row>
    <row r="271" spans="1:10" x14ac:dyDescent="0.25">
      <c r="A271" t="str">
        <v>SEROC</v>
      </c>
      <c r="B271" t="str">
        <v>DEP</v>
      </c>
      <c r="C271" t="str">
        <v>1813F</v>
      </c>
      <c r="D271" t="str">
        <v>-</v>
      </c>
      <c r="E271" t="str">
        <v>LAKE</v>
      </c>
      <c r="F271" t="str">
        <v>3F</v>
      </c>
      <c r="G271" t="str">
        <v>21FLFTM 25501</v>
      </c>
      <c r="H271" t="str">
        <v>Lake Angelo @ Center</v>
      </c>
      <c r="I271">
        <v>27.586089999999999</v>
      </c>
      <c r="J271">
        <v>-81.466669999999993</v>
      </c>
    </row>
    <row r="272" spans="1:10" x14ac:dyDescent="0.25">
      <c r="A272" t="str">
        <v>SEROC</v>
      </c>
      <c r="B272" t="str">
        <v>DEP</v>
      </c>
      <c r="C272" t="str">
        <v>1842B</v>
      </c>
      <c r="D272" t="str">
        <v>-</v>
      </c>
      <c r="E272" t="str">
        <v>LAKE</v>
      </c>
      <c r="F272" t="str">
        <v>3F</v>
      </c>
      <c r="G272" t="str">
        <v>21FLWPB G4SE0158</v>
      </c>
      <c r="H272" t="str">
        <v>Lake Denton near center</v>
      </c>
      <c r="I272">
        <v>27.556299977999998</v>
      </c>
      <c r="J272">
        <v>-81.489429999999999</v>
      </c>
    </row>
    <row r="273" spans="1:10" x14ac:dyDescent="0.25">
      <c r="A273" t="str">
        <v>SEROC</v>
      </c>
      <c r="B273" t="str">
        <v>DEP</v>
      </c>
      <c r="C273" t="str">
        <v>1860G</v>
      </c>
      <c r="D273" t="str">
        <v>-</v>
      </c>
      <c r="E273" t="str">
        <v>LAKE</v>
      </c>
      <c r="F273" t="str">
        <v>3F</v>
      </c>
      <c r="G273" t="str">
        <v>21FLWPB G4SE0166</v>
      </c>
      <c r="H273" t="str">
        <v>Little Lake Jackson near center</v>
      </c>
      <c r="I273">
        <v>27.467900318000002</v>
      </c>
      <c r="J273">
        <v>-81.462938570000006</v>
      </c>
    </row>
    <row r="274" spans="1:10" x14ac:dyDescent="0.25">
      <c r="A274" t="str">
        <v>SEROC</v>
      </c>
      <c r="B274" t="str">
        <v>DEP</v>
      </c>
      <c r="C274" t="str">
        <v>1932A</v>
      </c>
      <c r="D274" t="str">
        <v>-</v>
      </c>
      <c r="E274" t="str">
        <v>LAKE</v>
      </c>
      <c r="F274" t="str">
        <v>3F</v>
      </c>
      <c r="G274" t="str">
        <v>21FLFTM 26010622</v>
      </c>
      <c r="H274" t="str">
        <v>CENTER OF LAKE GRASSY</v>
      </c>
      <c r="I274">
        <v>27.252500000000001</v>
      </c>
      <c r="J274">
        <v>-81.334166699999997</v>
      </c>
    </row>
    <row r="275" spans="1:10" x14ac:dyDescent="0.25">
      <c r="A275" t="str">
        <v>SEROC</v>
      </c>
      <c r="B275" t="str">
        <v>DEP</v>
      </c>
      <c r="C275" t="str">
        <v>1932G</v>
      </c>
      <c r="D275" t="str">
        <v>-</v>
      </c>
      <c r="E275" t="str">
        <v>LAKE</v>
      </c>
      <c r="F275" t="str">
        <v>3F</v>
      </c>
      <c r="G275" t="str">
        <v>21FLWPB G4SE0161</v>
      </c>
      <c r="H275" t="str">
        <v>Lake Apthorpe near center</v>
      </c>
      <c r="I275">
        <v>27.344843378</v>
      </c>
      <c r="J275">
        <v>-81.365134150000003</v>
      </c>
    </row>
    <row r="276" spans="1:10" x14ac:dyDescent="0.25">
      <c r="A276" t="str">
        <v>SEROC</v>
      </c>
      <c r="B276" t="str">
        <v>DEP</v>
      </c>
      <c r="C276" t="str">
        <v>1932I</v>
      </c>
      <c r="D276" t="str">
        <v>-</v>
      </c>
      <c r="E276" t="str">
        <v>LAKE</v>
      </c>
      <c r="F276" t="str">
        <v>3F</v>
      </c>
      <c r="G276" t="str">
        <v>21FLWPB G4SE0167</v>
      </c>
      <c r="H276" t="str">
        <v>Buck Lake near center</v>
      </c>
      <c r="I276">
        <v>27.235419988</v>
      </c>
      <c r="J276">
        <v>-81.332579999999993</v>
      </c>
    </row>
    <row r="277" spans="1:10" x14ac:dyDescent="0.25">
      <c r="A277" t="str">
        <v>SEROC</v>
      </c>
      <c r="B277" t="str">
        <v>DEP</v>
      </c>
      <c r="C277" t="str">
        <v>1932N</v>
      </c>
      <c r="D277" t="str">
        <v>-</v>
      </c>
      <c r="E277" t="str">
        <v>LAKE</v>
      </c>
      <c r="F277" t="str">
        <v>3F</v>
      </c>
      <c r="G277" t="str">
        <v>21FLFTM 26010744FTM</v>
      </c>
      <c r="H277" t="str">
        <v>LITTLE LAKE GRASSY MIDDLE</v>
      </c>
      <c r="I277">
        <v>27.2524722</v>
      </c>
      <c r="J277">
        <v>-81.342361100000005</v>
      </c>
    </row>
    <row r="278" spans="1:10" x14ac:dyDescent="0.25">
      <c r="A278" t="str">
        <v>SEROC</v>
      </c>
      <c r="B278" t="str">
        <v>DEP</v>
      </c>
      <c r="C278" t="str">
        <v>1938C</v>
      </c>
      <c r="D278" t="str">
        <v>-</v>
      </c>
      <c r="E278" t="str">
        <v>LAKE</v>
      </c>
      <c r="F278" t="str">
        <v>3F</v>
      </c>
      <c r="G278" t="str">
        <v>21FLWPB G4SE0163</v>
      </c>
      <c r="H278" t="str">
        <v>Lake Placid near center</v>
      </c>
      <c r="I278">
        <v>27.242570998000001</v>
      </c>
      <c r="J278">
        <v>-81.364253230000003</v>
      </c>
    </row>
    <row r="279" spans="1:10" x14ac:dyDescent="0.25">
      <c r="A279" t="str">
        <v>SEROC</v>
      </c>
      <c r="B279" t="str">
        <v>DEP</v>
      </c>
      <c r="C279" t="str">
        <v>1938D</v>
      </c>
      <c r="D279" t="str">
        <v>-</v>
      </c>
      <c r="E279" t="str">
        <v>LAKE</v>
      </c>
      <c r="F279" t="str">
        <v>3F</v>
      </c>
      <c r="G279" t="str">
        <v>21FLWPB G4SE0164</v>
      </c>
      <c r="H279" t="str">
        <v>Lake Carrie near center</v>
      </c>
      <c r="I279">
        <v>27.337499978</v>
      </c>
      <c r="J279">
        <v>-81.427499999999995</v>
      </c>
    </row>
    <row r="280" spans="1:10" x14ac:dyDescent="0.25">
      <c r="A280" t="str">
        <v>SEROC</v>
      </c>
      <c r="B280" t="str">
        <v>DEP</v>
      </c>
      <c r="C280" t="str">
        <v>1938G</v>
      </c>
      <c r="D280" t="str">
        <v>-</v>
      </c>
      <c r="E280" t="str">
        <v>LAKE</v>
      </c>
      <c r="F280" t="str">
        <v>3F</v>
      </c>
      <c r="G280" t="str">
        <v>21FLWPB G4SE0165</v>
      </c>
      <c r="H280" t="str">
        <v>Lake Francis near center</v>
      </c>
      <c r="I280">
        <v>27.339479978</v>
      </c>
      <c r="J280">
        <v>-81.405829999999995</v>
      </c>
    </row>
    <row r="281" spans="1:10" x14ac:dyDescent="0.25">
      <c r="A281" t="str">
        <v>SEROC</v>
      </c>
      <c r="B281" t="str">
        <v>DEP</v>
      </c>
      <c r="C281" t="str">
        <v>3201C</v>
      </c>
      <c r="D281" t="str">
        <v>-</v>
      </c>
      <c r="E281" t="str">
        <v>LAKE</v>
      </c>
      <c r="F281" t="str">
        <v>3F</v>
      </c>
      <c r="G281" t="str">
        <v>21FLWPB G4SE0168</v>
      </c>
      <c r="H281" t="str">
        <v>Lake Crews northern section</v>
      </c>
      <c r="I281">
        <v>27.298442988000001</v>
      </c>
      <c r="J281">
        <v>-81.435377000000003</v>
      </c>
    </row>
    <row r="282" spans="1:10" x14ac:dyDescent="0.25">
      <c r="A282" t="str">
        <v>SEROC</v>
      </c>
      <c r="B282" t="str">
        <v>DEP</v>
      </c>
      <c r="C282" t="str">
        <v>3245B</v>
      </c>
      <c r="D282" t="str">
        <v>-</v>
      </c>
      <c r="E282" t="str">
        <v>LAKE</v>
      </c>
      <c r="F282" t="str">
        <v>3F</v>
      </c>
      <c r="G282" t="str">
        <v>21FLWPB G3SE0043</v>
      </c>
      <c r="H282" t="str">
        <v>Lake Clarke Center</v>
      </c>
      <c r="I282">
        <v>26.649401001000001</v>
      </c>
      <c r="J282">
        <v>-80.073340999999999</v>
      </c>
    </row>
    <row r="283" spans="1:10" x14ac:dyDescent="0.25">
      <c r="A283" t="str">
        <v>CEROC</v>
      </c>
      <c r="B283" t="str">
        <v>DEP</v>
      </c>
      <c r="C283" t="str">
        <v>3095</v>
      </c>
      <c r="D283" t="str">
        <v>-</v>
      </c>
      <c r="E283" t="str">
        <v>STREAM</v>
      </c>
      <c r="F283" t="str">
        <v>3F</v>
      </c>
      <c r="G283" t="str">
        <v>N28.042872,W-80.633939</v>
      </c>
      <c r="H283" t="str">
        <v>N28.042872,W-80.633939</v>
      </c>
      <c r="I283">
        <v>28.042871999999999</v>
      </c>
      <c r="J283">
        <v>-80.633938999999998</v>
      </c>
    </row>
    <row r="284" spans="1:10" x14ac:dyDescent="0.25">
      <c r="A284" t="str">
        <v>SEROC</v>
      </c>
      <c r="B284" t="str">
        <v>DEP</v>
      </c>
      <c r="C284" t="str">
        <v>3096</v>
      </c>
      <c r="D284" t="str">
        <v>-</v>
      </c>
      <c r="E284" t="str">
        <v>STREAM</v>
      </c>
      <c r="F284" t="str">
        <v>3F</v>
      </c>
      <c r="G284" t="str">
        <v>28.023722, -80.59938</v>
      </c>
      <c r="H284" t="str">
        <v>28.023722, -80.59938</v>
      </c>
      <c r="I284">
        <v>28.023721999999999</v>
      </c>
      <c r="J284">
        <v>-80.599379999999996</v>
      </c>
    </row>
    <row r="285" spans="1:10" x14ac:dyDescent="0.25">
      <c r="A285" t="str">
        <v>SEROC</v>
      </c>
      <c r="B285" t="str">
        <v>DEP</v>
      </c>
      <c r="C285" t="str">
        <v>3097</v>
      </c>
      <c r="D285" t="str">
        <v>-</v>
      </c>
      <c r="E285" t="str">
        <v>STREAM</v>
      </c>
      <c r="F285" t="str">
        <v>3F</v>
      </c>
      <c r="G285" t="str">
        <v>n28.03444,w-80.60945</v>
      </c>
      <c r="H285" t="str">
        <v>N28.036059,W80.609462</v>
      </c>
      <c r="I285">
        <v>28.036059000000002</v>
      </c>
      <c r="J285">
        <v>-80.609461999999994</v>
      </c>
    </row>
    <row r="286" spans="1:10" x14ac:dyDescent="0.25">
      <c r="A286" t="str">
        <v>SEROC</v>
      </c>
      <c r="B286" t="str">
        <v>DEP</v>
      </c>
      <c r="C286" t="str">
        <v>3099</v>
      </c>
      <c r="D286" t="str">
        <v>-</v>
      </c>
      <c r="E286" t="str">
        <v>STREAM</v>
      </c>
      <c r="F286" t="str">
        <v>3F</v>
      </c>
      <c r="G286" t="str">
        <v>n28.025693, w-80.605654</v>
      </c>
      <c r="H286" t="str">
        <v>n28.025693, w-80.605654</v>
      </c>
      <c r="I286">
        <v>28.025693</v>
      </c>
      <c r="J286">
        <v>-80.605654000000001</v>
      </c>
    </row>
    <row r="287" spans="1:10" x14ac:dyDescent="0.25">
      <c r="A287" t="str">
        <v>SEROC</v>
      </c>
      <c r="B287" t="str">
        <v>DEP</v>
      </c>
      <c r="C287" t="str">
        <v>3106</v>
      </c>
      <c r="D287" t="str">
        <v>-</v>
      </c>
      <c r="E287" t="str">
        <v>STREAM</v>
      </c>
      <c r="F287" t="str">
        <v>3F</v>
      </c>
      <c r="G287" t="str">
        <v>28.010669, -80.602146</v>
      </c>
      <c r="H287" t="str">
        <v>28.010669, -80.602146</v>
      </c>
      <c r="I287">
        <v>28.010669</v>
      </c>
      <c r="J287">
        <v>-80.602146000000005</v>
      </c>
    </row>
    <row r="288" spans="1:10" x14ac:dyDescent="0.25">
      <c r="A288" t="str">
        <v>SEROC</v>
      </c>
      <c r="B288" t="str">
        <v>DEP</v>
      </c>
      <c r="C288" t="str">
        <v>3119</v>
      </c>
      <c r="D288" t="str">
        <v>-</v>
      </c>
      <c r="E288" t="str">
        <v>STREAM</v>
      </c>
      <c r="F288" t="str">
        <v>3F</v>
      </c>
      <c r="G288" t="str">
        <v>27.92823, -80.53604</v>
      </c>
      <c r="H288" t="str">
        <v>27.92823, -80.53604</v>
      </c>
      <c r="I288">
        <v>27.928229999999999</v>
      </c>
      <c r="J288">
        <v>-80.53604</v>
      </c>
    </row>
    <row r="289" spans="1:10" x14ac:dyDescent="0.25">
      <c r="A289" t="str">
        <v>SEROC</v>
      </c>
      <c r="B289" t="str">
        <v>DEP</v>
      </c>
      <c r="C289" t="str">
        <v>3122</v>
      </c>
      <c r="D289" t="str">
        <v>-</v>
      </c>
      <c r="E289" t="str">
        <v>STREAM</v>
      </c>
      <c r="F289" t="str">
        <v>3F</v>
      </c>
      <c r="G289" t="str">
        <v>27.9093751, -80.5182334</v>
      </c>
      <c r="H289" t="str">
        <v>27.9093751, -80.5182334</v>
      </c>
      <c r="I289">
        <v>27.909375099999998</v>
      </c>
      <c r="J289">
        <v>-80.5182334</v>
      </c>
    </row>
    <row r="290" spans="1:10" x14ac:dyDescent="0.25">
      <c r="A290" t="str">
        <v>SEROC</v>
      </c>
      <c r="B290" t="str">
        <v>DEP</v>
      </c>
      <c r="C290" t="str">
        <v>3123</v>
      </c>
      <c r="D290" t="str">
        <v>-</v>
      </c>
      <c r="E290" t="str">
        <v>STREAM</v>
      </c>
      <c r="F290" t="str">
        <v>3F</v>
      </c>
      <c r="G290" t="str">
        <v>27.90019, -80.511533</v>
      </c>
      <c r="H290" t="str">
        <v>27.90019, -80.511533</v>
      </c>
      <c r="I290">
        <v>27.900189999999998</v>
      </c>
      <c r="J290">
        <v>-80.511533</v>
      </c>
    </row>
    <row r="291" spans="1:10" x14ac:dyDescent="0.25">
      <c r="A291" t="str">
        <v>SEROC</v>
      </c>
      <c r="B291" t="str">
        <v>DEP</v>
      </c>
      <c r="C291" t="str">
        <v>3124</v>
      </c>
      <c r="D291" t="str">
        <v>-</v>
      </c>
      <c r="E291" t="str">
        <v>STREAM</v>
      </c>
      <c r="F291" t="str">
        <v>3F</v>
      </c>
      <c r="G291" t="str">
        <v>27.888607, -80.621695</v>
      </c>
      <c r="H291" t="str">
        <v>27.888607, -80.621695</v>
      </c>
      <c r="I291">
        <v>27.888607</v>
      </c>
      <c r="J291">
        <v>-80.621695000000003</v>
      </c>
    </row>
    <row r="292" spans="1:10" x14ac:dyDescent="0.25">
      <c r="A292" t="str">
        <v>SEROC</v>
      </c>
      <c r="B292" t="str">
        <v>DEP</v>
      </c>
      <c r="C292" t="str">
        <v>3146</v>
      </c>
      <c r="D292" t="str">
        <v>-</v>
      </c>
      <c r="E292" t="str">
        <v>STREAM</v>
      </c>
      <c r="F292" t="str">
        <v>3F</v>
      </c>
      <c r="G292" t="str">
        <v>27.719499464655538, -80.49513511028348</v>
      </c>
      <c r="H292" t="str">
        <v>27.719499464655538, -80.49513511028348</v>
      </c>
      <c r="I292">
        <v>27.719499464655499</v>
      </c>
      <c r="J292">
        <v>-80.4951351102834</v>
      </c>
    </row>
    <row r="293" spans="1:10" x14ac:dyDescent="0.25">
      <c r="A293" t="str">
        <v>SEROC</v>
      </c>
      <c r="B293" t="str">
        <v>DEP</v>
      </c>
      <c r="C293" t="str">
        <v>3128Q</v>
      </c>
      <c r="D293" t="str">
        <v>-</v>
      </c>
      <c r="E293" t="str">
        <v>STREAM</v>
      </c>
      <c r="F293" t="str">
        <v>3F</v>
      </c>
      <c r="G293" t="str">
        <v>21FLA   27020435</v>
      </c>
      <c r="H293" t="str">
        <v>DR CANAL TO SEB CR. SW OF SEB.</v>
      </c>
      <c r="I293">
        <v>27.758299999999998</v>
      </c>
      <c r="J293">
        <v>-80.485299999999995</v>
      </c>
    </row>
    <row r="294" spans="1:10" x14ac:dyDescent="0.25">
      <c r="A294" t="str">
        <v>SEROC</v>
      </c>
      <c r="B294" t="str">
        <v>DEP</v>
      </c>
      <c r="C294" t="str">
        <v>3129X</v>
      </c>
      <c r="D294" t="str">
        <v>-</v>
      </c>
      <c r="E294" t="str">
        <v>STREAM</v>
      </c>
      <c r="F294" t="str">
        <v>3F</v>
      </c>
      <c r="G294" t="str">
        <v>27.748897, -80.494938</v>
      </c>
      <c r="H294" t="str">
        <v>27.748897, -80.494938</v>
      </c>
      <c r="I294">
        <v>27.748896999999999</v>
      </c>
      <c r="J294">
        <v>-80.494938000000005</v>
      </c>
    </row>
    <row r="295" spans="1:10" x14ac:dyDescent="0.25">
      <c r="A295" t="str">
        <v>SEROC</v>
      </c>
      <c r="B295" t="str">
        <v>DEP</v>
      </c>
      <c r="C295" t="str">
        <v>3129Y</v>
      </c>
      <c r="D295" t="str">
        <v>-</v>
      </c>
      <c r="E295" t="str">
        <v>STREAM</v>
      </c>
      <c r="F295" t="str">
        <v>3F</v>
      </c>
      <c r="G295" t="str">
        <v>27.7488214, -80.4867511</v>
      </c>
      <c r="H295" t="str">
        <v>27.7488214, -80.4867511</v>
      </c>
      <c r="I295">
        <v>27.748821400000001</v>
      </c>
      <c r="J295">
        <v>-80.486751100000006</v>
      </c>
    </row>
    <row r="296" spans="1:10" x14ac:dyDescent="0.25">
      <c r="A296" t="str">
        <v>SEROC</v>
      </c>
      <c r="B296" t="str">
        <v>DEP</v>
      </c>
      <c r="C296" t="str">
        <v>3142A</v>
      </c>
      <c r="D296" t="str">
        <v>-</v>
      </c>
      <c r="E296" t="str">
        <v>STREAM</v>
      </c>
      <c r="F296" t="str">
        <v>3F</v>
      </c>
      <c r="G296" t="str">
        <v>27.8046162, -80.5025669</v>
      </c>
      <c r="H296" t="str">
        <v>27.8046162, -80.5025669</v>
      </c>
      <c r="I296">
        <v>27.804616200000002</v>
      </c>
      <c r="J296">
        <v>-80.502566900000005</v>
      </c>
    </row>
    <row r="297" spans="1:10" x14ac:dyDescent="0.25">
      <c r="A297" t="str">
        <v>CEROC</v>
      </c>
      <c r="B297" t="str">
        <v>DEP</v>
      </c>
      <c r="C297" t="str">
        <v>3087</v>
      </c>
      <c r="D297" t="str">
        <v>-</v>
      </c>
      <c r="E297" t="str">
        <v>STREAM</v>
      </c>
      <c r="F297" t="str">
        <v>3F</v>
      </c>
      <c r="G297" t="str">
        <v>21FLCEN G5CE0070</v>
      </c>
      <c r="H297" t="str">
        <v>Elbow Creek @ 540m DS of Apollo Blvd</v>
      </c>
      <c r="I297">
        <v>28.117743999999998</v>
      </c>
      <c r="J297">
        <v>-80.633996999999994</v>
      </c>
    </row>
    <row r="298" spans="1:10" x14ac:dyDescent="0.25">
      <c r="A298" t="str">
        <v>SEROC</v>
      </c>
      <c r="B298" t="str">
        <v>DEP</v>
      </c>
      <c r="C298" t="str">
        <v>3115</v>
      </c>
      <c r="D298" t="str">
        <v>-</v>
      </c>
      <c r="E298" t="str">
        <v>STREAM</v>
      </c>
      <c r="F298" t="str">
        <v>3F</v>
      </c>
      <c r="G298" t="str">
        <v>21FLWPB G5SE0050</v>
      </c>
      <c r="H298" t="str">
        <v>Kid Creek @ Old Dixie Highway</v>
      </c>
      <c r="I298">
        <v>27.959861</v>
      </c>
      <c r="J298">
        <v>-80.542305999999996</v>
      </c>
    </row>
    <row r="299" spans="1:10" x14ac:dyDescent="0.25">
      <c r="A299" t="str">
        <v>SEROC</v>
      </c>
      <c r="B299" t="str">
        <v>DEP</v>
      </c>
      <c r="C299" t="str">
        <v>3121</v>
      </c>
      <c r="D299" t="str">
        <v>-</v>
      </c>
      <c r="E299" t="str">
        <v>STREAM</v>
      </c>
      <c r="F299" t="str">
        <v>3F</v>
      </c>
      <c r="G299" t="str">
        <v>21FLWPB G5SE0063</v>
      </c>
      <c r="H299" t="str">
        <v>Micco Ditch Wier off Dottie Dr</v>
      </c>
      <c r="I299">
        <v>27.888373001000001</v>
      </c>
      <c r="J299">
        <v>-80.533299</v>
      </c>
    </row>
    <row r="300" spans="1:10" x14ac:dyDescent="0.25">
      <c r="A300" t="str">
        <v>SEROC</v>
      </c>
      <c r="B300" t="str">
        <v>DEP</v>
      </c>
      <c r="C300" t="str">
        <v>3134</v>
      </c>
      <c r="D300" t="str">
        <v>-</v>
      </c>
      <c r="E300" t="str">
        <v>STREAM</v>
      </c>
      <c r="F300" t="str">
        <v>3F</v>
      </c>
      <c r="G300" t="str">
        <v>21FLWPB G5SE0062</v>
      </c>
      <c r="H300" t="str">
        <v>C54 1700m West of I-95</v>
      </c>
      <c r="I300">
        <v>27.823951999999998</v>
      </c>
      <c r="J300">
        <v>-80.576240999999996</v>
      </c>
    </row>
    <row r="301" spans="1:10" x14ac:dyDescent="0.25">
      <c r="A301" t="str">
        <v>SEROC</v>
      </c>
      <c r="B301" t="str">
        <v>DEP</v>
      </c>
      <c r="C301" t="str">
        <v>3136</v>
      </c>
      <c r="D301" t="str">
        <v>-</v>
      </c>
      <c r="E301" t="str">
        <v>STREAM</v>
      </c>
      <c r="F301" t="str">
        <v>3F</v>
      </c>
      <c r="G301" t="str">
        <v>21FLWPB G5SE0085</v>
      </c>
      <c r="H301" t="str">
        <v>Fellsmere Canal W of Spillway</v>
      </c>
      <c r="I301">
        <v>27.829789999999999</v>
      </c>
      <c r="J301">
        <v>-80.536601000000005</v>
      </c>
    </row>
    <row r="302" spans="1:10" x14ac:dyDescent="0.25">
      <c r="A302" t="str">
        <v>CEROC</v>
      </c>
      <c r="B302" t="str">
        <v>DEP</v>
      </c>
      <c r="C302" t="str">
        <v>3085B</v>
      </c>
      <c r="D302" t="str">
        <v>-</v>
      </c>
      <c r="E302" t="str">
        <v>STREAM</v>
      </c>
      <c r="F302" t="str">
        <v>3F</v>
      </c>
      <c r="G302" t="str">
        <v>21FLCEN G5CE0068</v>
      </c>
      <c r="H302" t="str">
        <v>CRANE CREEK AT COUNTRY CLUB ROAD</v>
      </c>
      <c r="I302">
        <v>28.072514000000002</v>
      </c>
      <c r="J302">
        <v>-80.624797000000001</v>
      </c>
    </row>
    <row r="303" spans="1:10" x14ac:dyDescent="0.25">
      <c r="A303" t="str">
        <v>SEROC</v>
      </c>
      <c r="B303" t="str">
        <v>DEP</v>
      </c>
      <c r="C303" t="str">
        <v>3098B</v>
      </c>
      <c r="D303" t="str">
        <v>-</v>
      </c>
      <c r="E303" t="str">
        <v>STREAM</v>
      </c>
      <c r="F303" t="str">
        <v>3F</v>
      </c>
      <c r="G303" t="str">
        <v>21FLCEN 27010200</v>
      </c>
      <c r="H303" t="str">
        <v>Turkey Creek @ Briar Creek Blvd</v>
      </c>
      <c r="I303">
        <v>28.0105194</v>
      </c>
      <c r="J303">
        <v>-80.597350000000006</v>
      </c>
    </row>
    <row r="304" spans="1:10" x14ac:dyDescent="0.25">
      <c r="A304" t="str">
        <v>SEROC</v>
      </c>
      <c r="B304" t="str">
        <v>DEP</v>
      </c>
      <c r="C304" t="str">
        <v>3107B</v>
      </c>
      <c r="D304" t="str">
        <v>-</v>
      </c>
      <c r="E304" t="str">
        <v>STREAM</v>
      </c>
      <c r="F304" t="str">
        <v>3F</v>
      </c>
      <c r="G304" t="str">
        <v>21FLWPB G5SE0080</v>
      </c>
      <c r="H304" t="str">
        <v>Goat Creek @ Gradick</v>
      </c>
      <c r="I304">
        <v>27.964971987999999</v>
      </c>
      <c r="J304">
        <v>-80.568100000000001</v>
      </c>
    </row>
    <row r="305" spans="1:10" x14ac:dyDescent="0.25">
      <c r="A305" t="str">
        <v>SEROC</v>
      </c>
      <c r="B305" t="str">
        <v>DEP</v>
      </c>
      <c r="C305" t="str">
        <v>3128A</v>
      </c>
      <c r="D305" t="str">
        <v>-</v>
      </c>
      <c r="E305" t="str">
        <v>STREAM</v>
      </c>
      <c r="F305" t="str">
        <v>3F</v>
      </c>
      <c r="G305" t="str">
        <v>21FLWPB 20010710</v>
      </c>
      <c r="H305" t="str">
        <v>TRIB North Sebastian Canal @ Wilden Rd</v>
      </c>
      <c r="I305">
        <v>27.8563194</v>
      </c>
      <c r="J305">
        <v>-80.524199999999993</v>
      </c>
    </row>
    <row r="306" spans="1:10" x14ac:dyDescent="0.25">
      <c r="A306" t="str">
        <v>SEROC</v>
      </c>
      <c r="B306" t="str">
        <v>DEP</v>
      </c>
      <c r="C306" t="str">
        <v>3206</v>
      </c>
      <c r="D306" t="str">
        <v>-</v>
      </c>
      <c r="E306" t="str">
        <v>STREAM</v>
      </c>
      <c r="F306" t="str">
        <v>3F</v>
      </c>
      <c r="G306" t="str">
        <v>21FLFTM G4SD0174</v>
      </c>
      <c r="H306" t="str">
        <v>Indian Prairie Canal @ SR 70</v>
      </c>
      <c r="I306">
        <v>27.210277999999999</v>
      </c>
      <c r="J306">
        <v>-81.149444000000003</v>
      </c>
    </row>
    <row r="307" spans="1:10" x14ac:dyDescent="0.25">
      <c r="A307" t="str">
        <v>SEROC</v>
      </c>
      <c r="B307" t="str">
        <v>DEP</v>
      </c>
      <c r="C307" t="str">
        <v>1761C</v>
      </c>
      <c r="D307" t="str">
        <v>-</v>
      </c>
      <c r="E307" t="str">
        <v>STREAM</v>
      </c>
      <c r="F307" t="str">
        <v>3F</v>
      </c>
      <c r="G307" t="str">
        <v>21FLWPB G4SE0149</v>
      </c>
      <c r="H307" t="str">
        <v>Arbuckle Branch at Arbuckle Creek Rd.</v>
      </c>
      <c r="I307">
        <v>27.489329720000001</v>
      </c>
      <c r="J307">
        <v>-81.307133519999994</v>
      </c>
    </row>
    <row r="308" spans="1:10" x14ac:dyDescent="0.25">
      <c r="A308" t="str">
        <v>SEROC</v>
      </c>
      <c r="B308" t="str">
        <v>DEP</v>
      </c>
      <c r="C308" t="str">
        <v>1761D1</v>
      </c>
      <c r="D308" t="str">
        <v>-</v>
      </c>
      <c r="E308" t="str">
        <v>STREAM</v>
      </c>
      <c r="F308" t="str">
        <v>3F</v>
      </c>
      <c r="G308" t="str">
        <v>21FLFTM G4SD0201</v>
      </c>
      <c r="H308" t="str">
        <v>Morgan Hole 4</v>
      </c>
      <c r="I308">
        <v>27.592031048999999</v>
      </c>
      <c r="J308">
        <v>-81.289503030000006</v>
      </c>
    </row>
    <row r="309" spans="1:10" x14ac:dyDescent="0.25">
      <c r="A309" t="str">
        <v>SEROC</v>
      </c>
      <c r="B309" t="str">
        <v>DEP</v>
      </c>
      <c r="C309" t="str">
        <v>1860C</v>
      </c>
      <c r="D309" t="str">
        <v>-</v>
      </c>
      <c r="E309" t="str">
        <v>STREAM</v>
      </c>
      <c r="F309" t="str">
        <v>3F</v>
      </c>
      <c r="G309" t="str">
        <v>21FLWPB G4SE0187</v>
      </c>
      <c r="H309" t="str">
        <v>JACKSON CREEK AT SR66</v>
      </c>
      <c r="I309">
        <v>27.42557</v>
      </c>
      <c r="J309">
        <v>-81.430228999999997</v>
      </c>
    </row>
    <row r="310" spans="1:10" x14ac:dyDescent="0.25">
      <c r="A310" t="str">
        <v>SEROC</v>
      </c>
      <c r="B310" t="str">
        <v>DEP</v>
      </c>
      <c r="C310" t="str">
        <v>3147</v>
      </c>
      <c r="D310" t="str">
        <v>-</v>
      </c>
      <c r="E310" t="str">
        <v>STREAM</v>
      </c>
      <c r="F310" t="str">
        <v>3F</v>
      </c>
      <c r="G310" t="str">
        <v>21FLWPB G5SE0069</v>
      </c>
      <c r="H310" t="str">
        <v>Vero North Canal @ 66th Ave</v>
      </c>
      <c r="I310">
        <v>27.693611000000001</v>
      </c>
      <c r="J310">
        <v>-80.462638999999996</v>
      </c>
    </row>
    <row r="311" spans="1:10" x14ac:dyDescent="0.25">
      <c r="A311" t="str">
        <v>SEROC</v>
      </c>
      <c r="B311" t="str">
        <v>DEP</v>
      </c>
      <c r="C311" t="str">
        <v>3158</v>
      </c>
      <c r="D311" t="str">
        <v>-</v>
      </c>
      <c r="E311" t="str">
        <v>STREAM</v>
      </c>
      <c r="F311" t="str">
        <v>3F</v>
      </c>
      <c r="G311" t="str">
        <v>21FLWPB G5SE0086</v>
      </c>
      <c r="H311" t="str">
        <v>South Canal @ 20th Ave</v>
      </c>
      <c r="I311">
        <v>27.599099987999999</v>
      </c>
      <c r="J311">
        <v>-80.406000000000006</v>
      </c>
    </row>
    <row r="312" spans="1:10" x14ac:dyDescent="0.25">
      <c r="A312" t="str">
        <v>SEROC</v>
      </c>
      <c r="B312" t="str">
        <v>DEP</v>
      </c>
      <c r="C312" t="str">
        <v>3129B2</v>
      </c>
      <c r="D312" t="str">
        <v>-</v>
      </c>
      <c r="E312" t="str">
        <v>STREAM</v>
      </c>
      <c r="F312" t="str">
        <v>3F</v>
      </c>
      <c r="G312" t="str">
        <v>N27.77161,W-80.507601</v>
      </c>
      <c r="H312" t="str">
        <v>South Prong Sebastian Canoe Launch</v>
      </c>
      <c r="I312">
        <v>27.771609999999999</v>
      </c>
      <c r="J312">
        <v>-80.507600999999994</v>
      </c>
    </row>
    <row r="313" spans="1:10" x14ac:dyDescent="0.25">
      <c r="A313" t="str">
        <v>SEROC</v>
      </c>
      <c r="B313" t="str">
        <v>DEP</v>
      </c>
      <c r="C313" t="str">
        <v>3153A</v>
      </c>
      <c r="D313" t="str">
        <v>-</v>
      </c>
      <c r="E313" t="str">
        <v>STREAM</v>
      </c>
      <c r="F313" t="str">
        <v>3F</v>
      </c>
      <c r="G313" t="str">
        <v>21FLWPB G5SE0115</v>
      </c>
      <c r="H313" t="str">
        <v>Main Canal @ Kings Highway</v>
      </c>
      <c r="I313">
        <v>27.633824988000001</v>
      </c>
      <c r="J313">
        <v>-80.447255999999996</v>
      </c>
    </row>
    <row r="314" spans="1:10" x14ac:dyDescent="0.25">
      <c r="A314" t="str">
        <v>SEROC</v>
      </c>
      <c r="B314" t="str">
        <v>DEP</v>
      </c>
      <c r="C314" t="str">
        <v>3302</v>
      </c>
      <c r="D314" t="str">
        <v>-</v>
      </c>
      <c r="E314" t="str">
        <v>STREAM</v>
      </c>
      <c r="F314" t="str">
        <v>3F</v>
      </c>
      <c r="G314" t="str">
        <v>21FLWPB G4SE0066</v>
      </c>
      <c r="H314" t="str">
        <v>MowryCan(C-103) @ 152 Av</v>
      </c>
      <c r="I314">
        <v>25.474499900000001</v>
      </c>
      <c r="J314">
        <v>-80.435833299999999</v>
      </c>
    </row>
    <row r="315" spans="1:10" x14ac:dyDescent="0.25">
      <c r="A315" t="str">
        <v>SEROC</v>
      </c>
      <c r="B315" t="str">
        <v>DEP</v>
      </c>
      <c r="C315" t="str">
        <v>3302</v>
      </c>
      <c r="D315" t="str">
        <v>-</v>
      </c>
      <c r="E315" t="str">
        <v>STREAM</v>
      </c>
      <c r="F315" t="str">
        <v>3F</v>
      </c>
      <c r="G315" t="str">
        <v>N25.4995749,W-80.4189455</v>
      </c>
      <c r="H315" t="str">
        <v>N25.4995749,W-80.4189455</v>
      </c>
      <c r="I315">
        <v>25.499574899999999</v>
      </c>
      <c r="J315">
        <v>-80.418945500000007</v>
      </c>
    </row>
    <row r="316" spans="1:10" x14ac:dyDescent="0.25">
      <c r="A316" t="str">
        <v>SEROC</v>
      </c>
      <c r="B316" t="str">
        <v>DEP</v>
      </c>
      <c r="C316" t="str">
        <v>3189</v>
      </c>
      <c r="D316" t="str">
        <v>-</v>
      </c>
      <c r="E316" t="str">
        <v>STREAM</v>
      </c>
      <c r="F316" t="str">
        <v>3F</v>
      </c>
      <c r="G316" t="str">
        <v>21FLWPB 28042343</v>
      </c>
      <c r="H316" t="str">
        <v>QC1 @Cowbone Crk (SR-68)</v>
      </c>
      <c r="I316">
        <v>27.4503333</v>
      </c>
      <c r="J316">
        <v>-80.718080499999999</v>
      </c>
    </row>
    <row r="317" spans="1:10" x14ac:dyDescent="0.25">
      <c r="A317" t="str">
        <v>SEROC</v>
      </c>
      <c r="B317" t="str">
        <v>DEP</v>
      </c>
      <c r="C317" t="str">
        <v>3154A</v>
      </c>
      <c r="D317" t="str">
        <v>-</v>
      </c>
      <c r="E317" t="str">
        <v>STREAM</v>
      </c>
      <c r="F317" t="str">
        <v>3F</v>
      </c>
      <c r="G317" t="str">
        <v>21FLWPB G3SE0046</v>
      </c>
      <c r="H317" t="str">
        <v>Gomez Creek North @ 441</v>
      </c>
      <c r="I317">
        <v>27.486319000999998</v>
      </c>
      <c r="J317">
        <v>-80.806438</v>
      </c>
    </row>
    <row r="318" spans="1:10" x14ac:dyDescent="0.25">
      <c r="A318" t="str">
        <v>SEROC</v>
      </c>
      <c r="B318" t="str">
        <v>DEP</v>
      </c>
      <c r="C318" t="str">
        <v>3187E</v>
      </c>
      <c r="D318" t="str">
        <v>-</v>
      </c>
      <c r="E318" t="str">
        <v>STREAM</v>
      </c>
      <c r="F318" t="str">
        <v>3F</v>
      </c>
      <c r="G318" t="str">
        <v>21FLWPB G4SE0153</v>
      </c>
      <c r="H318" t="str">
        <v>Sevenmile Slough at Peavine Trail</v>
      </c>
      <c r="I318">
        <v>27.583446888000001</v>
      </c>
      <c r="J318">
        <v>-81.022902999999999</v>
      </c>
    </row>
    <row r="319" spans="1:10" x14ac:dyDescent="0.25">
      <c r="A319" t="str">
        <v>SEROC</v>
      </c>
      <c r="B319" t="str">
        <v>DEP</v>
      </c>
      <c r="C319" t="str">
        <v>3188A</v>
      </c>
      <c r="D319" t="str">
        <v>-</v>
      </c>
      <c r="E319" t="str">
        <v>STREAM</v>
      </c>
      <c r="F319" t="str">
        <v>3F</v>
      </c>
      <c r="G319" t="str">
        <v>21FLWPB G4SE0141</v>
      </c>
      <c r="H319" t="str">
        <v>Chandler Slough @ Northern US98 Culvert</v>
      </c>
      <c r="I319">
        <v>27.381409988000001</v>
      </c>
      <c r="J319">
        <v>-80.991579999999999</v>
      </c>
    </row>
    <row r="320" spans="1:10" x14ac:dyDescent="0.25">
      <c r="A320" t="str">
        <v>SEROC</v>
      </c>
      <c r="B320" t="str">
        <v>DEP</v>
      </c>
      <c r="C320" t="str">
        <v>3192B</v>
      </c>
      <c r="D320" t="str">
        <v>-</v>
      </c>
      <c r="E320" t="str">
        <v>STREAM</v>
      </c>
      <c r="F320" t="str">
        <v>3F</v>
      </c>
      <c r="G320" t="str">
        <v>21FLWPB G4SE0144</v>
      </c>
      <c r="H320" t="str">
        <v>Starvation Slough @ Public Use Trail</v>
      </c>
      <c r="I320">
        <v>27.466659988</v>
      </c>
      <c r="J320">
        <v>-81.144710000000003</v>
      </c>
    </row>
    <row r="321" spans="1:10" x14ac:dyDescent="0.25">
      <c r="A321" t="str">
        <v>SEROC</v>
      </c>
      <c r="B321" t="str">
        <v>DEP</v>
      </c>
      <c r="C321" t="str">
        <v>3192C</v>
      </c>
      <c r="D321" t="str">
        <v>-</v>
      </c>
      <c r="E321" t="str">
        <v>STREAM</v>
      </c>
      <c r="F321" t="str">
        <v>3F</v>
      </c>
      <c r="G321" t="str">
        <v>21FLWPB G4SE0080</v>
      </c>
      <c r="H321" t="str">
        <v>Oak Creek @SR68</v>
      </c>
      <c r="I321">
        <v>27.449958000999999</v>
      </c>
      <c r="J321">
        <v>-81.128573000000003</v>
      </c>
    </row>
    <row r="322" spans="1:10" x14ac:dyDescent="0.25">
      <c r="A322" t="str">
        <v>SEROC</v>
      </c>
      <c r="B322" t="str">
        <v>DEP</v>
      </c>
      <c r="C322" t="str">
        <v>3203A</v>
      </c>
      <c r="D322" t="str">
        <v>-</v>
      </c>
      <c r="E322" t="str">
        <v>STREAM</v>
      </c>
      <c r="F322" t="str">
        <v>3F</v>
      </c>
      <c r="G322" t="str">
        <v>21FLWPB G1SE0004</v>
      </c>
      <c r="H322" t="str">
        <v>Nubbin Slough upstream of STA</v>
      </c>
      <c r="I322">
        <v>27.205753553000001</v>
      </c>
      <c r="J322">
        <v>-80.742199257999999</v>
      </c>
    </row>
    <row r="323" spans="1:10" x14ac:dyDescent="0.25">
      <c r="A323" t="str">
        <v>SEROC</v>
      </c>
      <c r="B323" t="str">
        <v>DEP</v>
      </c>
      <c r="C323" t="str">
        <v>3203A</v>
      </c>
      <c r="D323" t="str">
        <v>-</v>
      </c>
      <c r="E323" t="str">
        <v>STREAM</v>
      </c>
      <c r="F323" t="str">
        <v>3F</v>
      </c>
      <c r="G323" t="str">
        <v>21FLWPB G1SE0031</v>
      </c>
      <c r="H323" t="str">
        <v>Nubbin Slough 1.4 miles upstream of 710</v>
      </c>
      <c r="I323">
        <v>27.218812988</v>
      </c>
      <c r="J323">
        <v>-80.730205999999995</v>
      </c>
    </row>
    <row r="324" spans="1:10" x14ac:dyDescent="0.25">
      <c r="A324" t="str">
        <v>SEROC</v>
      </c>
      <c r="B324" t="str">
        <v>DEP</v>
      </c>
      <c r="C324" t="str">
        <v>3205B</v>
      </c>
      <c r="D324" t="str">
        <v>-</v>
      </c>
      <c r="E324" t="str">
        <v>STREAM</v>
      </c>
      <c r="F324" t="str">
        <v>3F</v>
      </c>
      <c r="G324" t="str">
        <v>21FLWPB G1SE0025</v>
      </c>
      <c r="H324" t="str">
        <v>Taylor Creek @ 98</v>
      </c>
      <c r="I324">
        <v>27.209981000999999</v>
      </c>
      <c r="J324">
        <v>-80.798193999999995</v>
      </c>
    </row>
    <row r="325" spans="1:10" x14ac:dyDescent="0.25">
      <c r="A325" t="str">
        <v>SEROC</v>
      </c>
      <c r="B325" t="str">
        <v>DEP</v>
      </c>
      <c r="C325" t="str">
        <v>3205D</v>
      </c>
      <c r="D325" t="str">
        <v>-</v>
      </c>
      <c r="E325" t="str">
        <v>STREAM</v>
      </c>
      <c r="F325" t="str">
        <v>3F</v>
      </c>
      <c r="G325" t="str">
        <v>21FLWPB G1SE0007</v>
      </c>
      <c r="H325" t="str">
        <v>Otter Creek @ Highway 441</v>
      </c>
      <c r="I325">
        <v>27.401197633999999</v>
      </c>
      <c r="J325">
        <v>-80.815193119</v>
      </c>
    </row>
    <row r="326" spans="1:10" x14ac:dyDescent="0.25">
      <c r="A326" t="str">
        <v>SEROC</v>
      </c>
      <c r="B326" t="str">
        <v>DEP</v>
      </c>
      <c r="C326" t="str">
        <v>3213B</v>
      </c>
      <c r="D326" t="str">
        <v>-</v>
      </c>
      <c r="E326" t="str">
        <v>STREAM</v>
      </c>
      <c r="F326" t="str">
        <v>3F</v>
      </c>
      <c r="G326" t="str">
        <v>21FLWPB G1SE0030</v>
      </c>
      <c r="H326" t="str">
        <v>Henry Creek @ SE 128th Ave</v>
      </c>
      <c r="I326">
        <v>27.184305987999998</v>
      </c>
      <c r="J326">
        <v>-80.694193999999996</v>
      </c>
    </row>
    <row r="327" spans="1:10" x14ac:dyDescent="0.25">
      <c r="A327" t="str">
        <v>SEROC</v>
      </c>
      <c r="B327" t="str">
        <v>DEP</v>
      </c>
      <c r="C327" t="str">
        <v>3238</v>
      </c>
      <c r="D327" t="str">
        <v>-</v>
      </c>
      <c r="E327" t="str">
        <v>STREAM</v>
      </c>
      <c r="F327" t="str">
        <v>3F</v>
      </c>
      <c r="G327" t="str">
        <v>21FLWPB G5SE0091</v>
      </c>
      <c r="H327" t="str">
        <v>Farm Canal @ Hwy 98 and SR 717</v>
      </c>
      <c r="I327">
        <v>26.812835988</v>
      </c>
      <c r="J327">
        <v>-80.563874999999996</v>
      </c>
    </row>
    <row r="328" spans="1:10" x14ac:dyDescent="0.25">
      <c r="A328" t="str">
        <v>SEROC</v>
      </c>
      <c r="B328" t="str">
        <v>DEP</v>
      </c>
      <c r="C328" t="str">
        <v>3244</v>
      </c>
      <c r="D328" t="str">
        <v>-</v>
      </c>
      <c r="E328" t="str">
        <v>STREAM</v>
      </c>
      <c r="F328" t="str">
        <v>3F</v>
      </c>
      <c r="G328" t="str">
        <v>21FLWPB G5SE0059</v>
      </c>
      <c r="H328" t="str">
        <v>East Beach Canal near Pahokee WWTP</v>
      </c>
      <c r="I328">
        <v>26.802778</v>
      </c>
      <c r="J328">
        <v>-80.674999999999997</v>
      </c>
    </row>
    <row r="329" spans="1:10" x14ac:dyDescent="0.25">
      <c r="A329" t="str">
        <v>SEROC</v>
      </c>
      <c r="B329" t="str">
        <v>DEP</v>
      </c>
      <c r="C329" t="str">
        <v>3245F</v>
      </c>
      <c r="D329" t="str">
        <v>-</v>
      </c>
      <c r="E329" t="str">
        <v>STREAM</v>
      </c>
      <c r="F329" t="str">
        <v>3F</v>
      </c>
      <c r="G329" t="str">
        <v>21FLWPB G3SE0053</v>
      </c>
      <c r="H329" t="str">
        <v>C-51 East near Belvedere</v>
      </c>
      <c r="I329">
        <v>26.690506987999999</v>
      </c>
      <c r="J329">
        <v>-80.071377999999996</v>
      </c>
    </row>
    <row r="330" spans="1:10" x14ac:dyDescent="0.25">
      <c r="A330" t="str">
        <v>SEROC</v>
      </c>
      <c r="B330" t="str">
        <v>DEP</v>
      </c>
      <c r="C330" t="str">
        <v>3245F</v>
      </c>
      <c r="D330" t="str">
        <v>-</v>
      </c>
      <c r="E330" t="str">
        <v>STREAM</v>
      </c>
      <c r="F330" t="str">
        <v>3F</v>
      </c>
      <c r="G330" t="str">
        <v>21FLWPB G3SE0072</v>
      </c>
      <c r="H330" t="str">
        <v>Lake Clarke Inflow 1  S. Congress Ave above Collin Dr.</v>
      </c>
      <c r="I330">
        <v>26.661969987999999</v>
      </c>
      <c r="J330">
        <v>-80.088120000000004</v>
      </c>
    </row>
    <row r="331" spans="1:10" x14ac:dyDescent="0.25">
      <c r="A331" t="str">
        <v>SEROC</v>
      </c>
      <c r="B331" t="str">
        <v>DEP</v>
      </c>
      <c r="C331" t="str">
        <v>3245F</v>
      </c>
      <c r="D331" t="str">
        <v>-</v>
      </c>
      <c r="E331" t="str">
        <v>STREAM</v>
      </c>
      <c r="F331" t="str">
        <v>3F</v>
      </c>
      <c r="G331" t="str">
        <v>21FLWPB G3SE0073</v>
      </c>
      <c r="H331" t="str">
        <v>Lake Clarke Inflow 2  S. Congress Ave above Cherokee Rd.</v>
      </c>
      <c r="I331">
        <v>26.654529988</v>
      </c>
      <c r="J331">
        <v>-80.087959999999995</v>
      </c>
    </row>
    <row r="332" spans="1:10" x14ac:dyDescent="0.25">
      <c r="A332" t="str">
        <v>SEROC</v>
      </c>
      <c r="B332" t="str">
        <v>DEP</v>
      </c>
      <c r="C332" t="str">
        <v>3245F</v>
      </c>
      <c r="D332" t="str">
        <v>-</v>
      </c>
      <c r="E332" t="str">
        <v>STREAM</v>
      </c>
      <c r="F332" t="str">
        <v>3F</v>
      </c>
      <c r="G332" t="str">
        <v>21FLWPB G3SE0074</v>
      </c>
      <c r="H332" t="str">
        <v>Lake Clarke Inflow 3  S. Congress Ave below Laura Ln.</v>
      </c>
      <c r="I332">
        <v>26.647179988000001</v>
      </c>
      <c r="J332">
        <v>-80.087850000000003</v>
      </c>
    </row>
    <row r="333" spans="1:10" x14ac:dyDescent="0.25">
      <c r="A333" t="str">
        <v>SEROC</v>
      </c>
      <c r="B333" t="str">
        <v>DEP</v>
      </c>
      <c r="C333" t="str">
        <v>3245F</v>
      </c>
      <c r="D333" t="str">
        <v>-</v>
      </c>
      <c r="E333" t="str">
        <v>STREAM</v>
      </c>
      <c r="F333" t="str">
        <v>3F</v>
      </c>
      <c r="G333" t="str">
        <v>21FLWPB G3SE0075</v>
      </c>
      <c r="H333" t="str">
        <v>Lake Clarke Inflow 4  S. Congress Ave below Lark Rd.</v>
      </c>
      <c r="I333">
        <v>26.639679988000001</v>
      </c>
      <c r="J333">
        <v>-80.088120000000004</v>
      </c>
    </row>
    <row r="334" spans="1:10" x14ac:dyDescent="0.25">
      <c r="A334" t="str">
        <v>SEROC</v>
      </c>
      <c r="B334" t="str">
        <v>DEP</v>
      </c>
      <c r="C334" t="str">
        <v>3245F</v>
      </c>
      <c r="D334" t="str">
        <v>-</v>
      </c>
      <c r="E334" t="str">
        <v>STREAM</v>
      </c>
      <c r="F334" t="str">
        <v>3F</v>
      </c>
      <c r="G334" t="str">
        <v>21FLWPB G3SE0076</v>
      </c>
      <c r="H334" t="str">
        <v>Lake Clarke Inflow 5  S. Congress Ave above Cayman Dr.</v>
      </c>
      <c r="I334">
        <v>26.632229987999999</v>
      </c>
      <c r="J334">
        <v>-80.088390000000004</v>
      </c>
    </row>
    <row r="335" spans="1:10" x14ac:dyDescent="0.25">
      <c r="A335" t="str">
        <v>SEROC</v>
      </c>
      <c r="B335" t="str">
        <v>DEP</v>
      </c>
      <c r="C335" t="str">
        <v>3245F</v>
      </c>
      <c r="D335" t="str">
        <v>-</v>
      </c>
      <c r="E335" t="str">
        <v>STREAM</v>
      </c>
      <c r="F335" t="str">
        <v>3F</v>
      </c>
      <c r="G335" t="str">
        <v>21FLWPB G3SE0077</v>
      </c>
      <c r="H335" t="str">
        <v>Lake Clarke Outflow east of Pine Tree Ln.</v>
      </c>
      <c r="I335">
        <v>26.646493988</v>
      </c>
      <c r="J335">
        <v>-80.072183999999993</v>
      </c>
    </row>
    <row r="336" spans="1:10" x14ac:dyDescent="0.25">
      <c r="A336" t="str">
        <v>SEROC</v>
      </c>
      <c r="B336" t="str">
        <v>DEP</v>
      </c>
      <c r="C336" t="str">
        <v>3252B</v>
      </c>
      <c r="D336" t="str">
        <v>-</v>
      </c>
      <c r="E336" t="str">
        <v>STREAM</v>
      </c>
      <c r="F336" t="str">
        <v>3F</v>
      </c>
      <c r="G336" t="str">
        <v>21FLWPB G5SE0046</v>
      </c>
      <c r="H336" t="str">
        <v>WCA1 North @ G-301</v>
      </c>
      <c r="I336">
        <v>26.675401656999998</v>
      </c>
      <c r="J336">
        <v>-80.380720909000004</v>
      </c>
    </row>
    <row r="337" spans="1:10" x14ac:dyDescent="0.25">
      <c r="A337" t="str">
        <v>SEROC</v>
      </c>
      <c r="B337" t="str">
        <v>DEP</v>
      </c>
      <c r="C337" t="str">
        <v>3264D</v>
      </c>
      <c r="D337" t="str">
        <v>-</v>
      </c>
      <c r="E337" t="str">
        <v>STREAM</v>
      </c>
      <c r="F337" t="str">
        <v>3F</v>
      </c>
      <c r="G337" t="str">
        <v>21FLWPB G3SE0019</v>
      </c>
      <c r="H337" t="str">
        <v>E-4 @ Clint Moore</v>
      </c>
      <c r="I337">
        <v>26.408029669000001</v>
      </c>
      <c r="J337">
        <v>-80.098982930000005</v>
      </c>
    </row>
    <row r="338" spans="1:10" x14ac:dyDescent="0.25">
      <c r="A338" t="str">
        <v>SEROC</v>
      </c>
      <c r="B338" t="str">
        <v>DEP</v>
      </c>
      <c r="C338" t="str">
        <v>3160</v>
      </c>
      <c r="D338" t="str">
        <v>-</v>
      </c>
      <c r="E338" t="str">
        <v>STREAM</v>
      </c>
      <c r="F338" t="str">
        <v>3F</v>
      </c>
      <c r="G338" t="str">
        <v xml:space="preserve">21FLWPB G2SE0057 </v>
      </c>
      <c r="H338" t="str">
        <v>C-25 West of S99</v>
      </c>
      <c r="I338">
        <v>27.470541999999998</v>
      </c>
      <c r="J338">
        <v>-80.472972999999996</v>
      </c>
    </row>
    <row r="339" spans="1:10" x14ac:dyDescent="0.25">
      <c r="A339" t="str">
        <v>SEROC</v>
      </c>
      <c r="B339" t="str">
        <v>DEP</v>
      </c>
      <c r="C339" t="str">
        <v>3163</v>
      </c>
      <c r="D339" t="str">
        <v>-</v>
      </c>
      <c r="E339" t="str">
        <v>STREAM</v>
      </c>
      <c r="F339" t="str">
        <v>3F</v>
      </c>
      <c r="G339" t="str">
        <v>21FLWPB G2SE0002</v>
      </c>
      <c r="H339" t="str">
        <v>Fort Pierce Farms Canal @ Taylor Dairy Rd.</v>
      </c>
      <c r="I339">
        <v>27.476905197000001</v>
      </c>
      <c r="J339">
        <v>-80.390579161000005</v>
      </c>
    </row>
    <row r="340" spans="1:10" x14ac:dyDescent="0.25">
      <c r="A340" t="str">
        <v>SEROC</v>
      </c>
      <c r="B340" t="str">
        <v>DEP</v>
      </c>
      <c r="C340" t="str">
        <v>3163B</v>
      </c>
      <c r="D340" t="str">
        <v>-</v>
      </c>
      <c r="E340" t="str">
        <v>STREAM</v>
      </c>
      <c r="F340" t="str">
        <v>3F</v>
      </c>
      <c r="G340" t="str">
        <v>21FLGW  54908</v>
      </c>
      <c r="H340" t="str">
        <v>Z6-CN-13005 BELCHER CANAL</v>
      </c>
      <c r="I340">
        <v>27.470188889999999</v>
      </c>
      <c r="J340">
        <v>-80.420771669999993</v>
      </c>
    </row>
    <row r="341" spans="1:10" x14ac:dyDescent="0.25">
      <c r="A341" t="str">
        <v>SEROC</v>
      </c>
      <c r="B341" t="str">
        <v>DEP</v>
      </c>
      <c r="C341" t="str">
        <v>3210E</v>
      </c>
      <c r="D341" t="str">
        <v>-</v>
      </c>
      <c r="E341" t="str">
        <v>Tidal Creek</v>
      </c>
      <c r="F341" t="str">
        <v>3F</v>
      </c>
      <c r="G341" t="str">
        <v>Buckskin tr</v>
      </c>
      <c r="H341" t="str">
        <v>Buckskin tr</v>
      </c>
      <c r="I341">
        <v>27.106084561816498</v>
      </c>
      <c r="J341">
        <v>-80.272092599999993</v>
      </c>
    </row>
    <row r="342" spans="1:10" x14ac:dyDescent="0.25">
      <c r="A342" t="str">
        <v>SEROC</v>
      </c>
      <c r="B342" t="str">
        <v>DEP</v>
      </c>
      <c r="C342" t="str">
        <v>3210E</v>
      </c>
      <c r="D342" t="str">
        <v>-</v>
      </c>
      <c r="E342" t="str">
        <v>Tidal Creek</v>
      </c>
      <c r="F342" t="str">
        <v>3F</v>
      </c>
      <c r="G342" t="str">
        <v>SW 96th St</v>
      </c>
      <c r="H342" t="str">
        <v>SW 96th St</v>
      </c>
      <c r="I342">
        <v>27.088013693515599</v>
      </c>
      <c r="J342">
        <v>-80.281104831731696</v>
      </c>
    </row>
    <row r="343" spans="1:10" x14ac:dyDescent="0.25">
      <c r="A343" t="str">
        <v>SEROC</v>
      </c>
      <c r="B343" t="str">
        <v>DEP</v>
      </c>
      <c r="C343" t="str">
        <v>3210E</v>
      </c>
      <c r="D343" t="str">
        <v>-</v>
      </c>
      <c r="E343" t="str">
        <v>Tidal Creek</v>
      </c>
      <c r="F343" t="str">
        <v>3F</v>
      </c>
      <c r="G343" t="str">
        <v>Tropical Ave</v>
      </c>
      <c r="H343" t="str">
        <v>Tropical Ave</v>
      </c>
      <c r="I343">
        <v>27.096478682361401</v>
      </c>
      <c r="J343">
        <v>-80.277396133296406</v>
      </c>
    </row>
    <row r="344" spans="1:10" x14ac:dyDescent="0.25">
      <c r="A344" t="str">
        <v>SEROC</v>
      </c>
      <c r="B344" t="str">
        <v>DEP</v>
      </c>
      <c r="C344" t="str">
        <v>3210E</v>
      </c>
      <c r="D344" t="str">
        <v>-</v>
      </c>
      <c r="E344" t="str">
        <v>Tidal Creek</v>
      </c>
      <c r="F344" t="str">
        <v>3F</v>
      </c>
      <c r="G344" t="str">
        <v>21FLWPB G2SE0029</v>
      </c>
      <c r="H344" t="str">
        <v>Roebuck Creek @ Locks Rd</v>
      </c>
      <c r="I344">
        <v>27.102671001000001</v>
      </c>
      <c r="J344">
        <v>-80.273353</v>
      </c>
    </row>
    <row r="345" spans="1:10" x14ac:dyDescent="0.25">
      <c r="A345" t="str">
        <v>SROC</v>
      </c>
      <c r="B345" t="str">
        <v>Benchmark</v>
      </c>
      <c r="C345" t="str">
        <v>2060A1</v>
      </c>
      <c r="D345" t="str">
        <v>ENRD7</v>
      </c>
      <c r="E345" t="str">
        <v>ESTUARY</v>
      </c>
      <c r="F345" t="str">
        <v>2</v>
      </c>
      <c r="G345" t="str">
        <v>21FLFTM G3SD0073</v>
      </c>
      <c r="H345" t="str">
        <v>MYAKKA CUTOFF (WESTERN PORTION)</v>
      </c>
      <c r="I345">
        <v>26.948955999999999</v>
      </c>
      <c r="J345">
        <v>-82.171424999999999</v>
      </c>
    </row>
    <row r="346" spans="1:10" x14ac:dyDescent="0.25">
      <c r="A346" t="str">
        <v>SROC</v>
      </c>
      <c r="B346" t="str">
        <v>Sanders</v>
      </c>
      <c r="C346" t="str">
        <v>3278U</v>
      </c>
      <c r="D346" t="str">
        <v>ENRE3</v>
      </c>
      <c r="E346" t="str">
        <v>ESTUARY</v>
      </c>
      <c r="F346" t="str">
        <v>2</v>
      </c>
      <c r="G346" t="str">
        <v>21FLFTM G1SD0111</v>
      </c>
      <c r="H346" t="str">
        <v>RookeryCanal@SalinasDr</v>
      </c>
      <c r="I346">
        <v>26.022699986999999</v>
      </c>
      <c r="J346">
        <v>-81.696399999999997</v>
      </c>
    </row>
    <row r="347" spans="1:10" x14ac:dyDescent="0.25">
      <c r="A347" t="str">
        <v>SROC</v>
      </c>
      <c r="B347" t="str">
        <v>Sanders</v>
      </c>
      <c r="C347" t="str">
        <v>3278U</v>
      </c>
      <c r="D347" t="str">
        <v>ENRE3</v>
      </c>
      <c r="E347" t="str">
        <v>ESTUARY</v>
      </c>
      <c r="F347" t="str">
        <v>2</v>
      </c>
      <c r="G347" t="str">
        <v>21FLFTM G1SD0112</v>
      </c>
      <c r="H347" t="str">
        <v>HendersonCrkRookeryDock</v>
      </c>
      <c r="I347">
        <v>26.049426987</v>
      </c>
      <c r="J347">
        <v>-81.701482999999996</v>
      </c>
    </row>
    <row r="348" spans="1:10" x14ac:dyDescent="0.25">
      <c r="A348" t="str">
        <v>SROC</v>
      </c>
      <c r="B348" t="str">
        <v>Sanders</v>
      </c>
      <c r="C348" t="str">
        <v>3240EA</v>
      </c>
      <c r="D348" t="str">
        <v>-</v>
      </c>
      <c r="E348" t="str">
        <v>STREAM</v>
      </c>
      <c r="F348" t="str">
        <v>3F</v>
      </c>
      <c r="G348" t="str">
        <v>21FLFTM 28020330FTM</v>
      </c>
      <c r="H348" t="str">
        <v>EAST YELLOW FEVER CREEK AT DIPLOMAT RD</v>
      </c>
      <c r="I348">
        <v>26.68927</v>
      </c>
      <c r="J348">
        <v>-81.907387999999997</v>
      </c>
    </row>
    <row r="349" spans="1:10" x14ac:dyDescent="0.25">
      <c r="A349" t="str">
        <v>SROC</v>
      </c>
      <c r="B349" t="str">
        <v>Sanders</v>
      </c>
      <c r="C349" t="str">
        <v>3240O</v>
      </c>
      <c r="D349" t="str">
        <v>ENRD6</v>
      </c>
      <c r="E349" t="str">
        <v>ESTUARY</v>
      </c>
      <c r="F349" t="str">
        <v>2</v>
      </c>
      <c r="G349" t="str">
        <v>21FLFTM G2SD0047</v>
      </c>
      <c r="H349" t="str">
        <v>Punta Rassa Cove</v>
      </c>
      <c r="I349">
        <v>26.496819986999999</v>
      </c>
      <c r="J349">
        <v>-82.006280000000004</v>
      </c>
    </row>
    <row r="350" spans="1:10" x14ac:dyDescent="0.25">
      <c r="A350" t="str">
        <v>SROC</v>
      </c>
      <c r="B350" t="str">
        <v>Sanders</v>
      </c>
      <c r="C350" t="str">
        <v>3289C</v>
      </c>
      <c r="D350" t="str">
        <v>ENRE11</v>
      </c>
      <c r="E350" t="str">
        <v>ESTUARY</v>
      </c>
      <c r="F350" t="str">
        <v>2</v>
      </c>
      <c r="G350" t="str">
        <v>21FLFTM G5SD0026</v>
      </c>
      <c r="H350" t="str">
        <v>ENER11 at Huston Bay</v>
      </c>
      <c r="I350">
        <v>25.736590001</v>
      </c>
      <c r="J350">
        <v>-81.232607999999999</v>
      </c>
    </row>
    <row r="351" spans="1:10" x14ac:dyDescent="0.25">
      <c r="A351" t="str">
        <v>SROC</v>
      </c>
      <c r="B351" t="str">
        <v>Benchmark</v>
      </c>
      <c r="C351" t="str">
        <v>1991B</v>
      </c>
      <c r="D351" t="str">
        <v>ENRD7</v>
      </c>
      <c r="E351" t="str">
        <v>ESTUARY</v>
      </c>
      <c r="F351" t="str">
        <v>2</v>
      </c>
      <c r="G351" t="str">
        <v>21FLFTM G3SD0220</v>
      </c>
      <c r="H351" t="str">
        <v>Myakka River East</v>
      </c>
      <c r="I351">
        <v>27.007666987</v>
      </c>
      <c r="J351">
        <v>-82.266000000000005</v>
      </c>
    </row>
    <row r="352" spans="1:10" x14ac:dyDescent="0.25">
      <c r="A352" t="str">
        <v>SROC</v>
      </c>
      <c r="B352" t="str">
        <v>Benchmark</v>
      </c>
      <c r="C352" t="str">
        <v>2056B</v>
      </c>
      <c r="D352" t="str">
        <v>ENRD8</v>
      </c>
      <c r="E352" t="str">
        <v>ESTUARY</v>
      </c>
      <c r="F352" t="str">
        <v>3M</v>
      </c>
      <c r="G352" t="str">
        <v>21FLFTM G3SD0239</v>
      </c>
      <c r="H352" t="str">
        <v>PeaceRiver@PeaceRiverDr</v>
      </c>
      <c r="I352">
        <v>26.979599987</v>
      </c>
      <c r="J352">
        <v>-82.003209999999996</v>
      </c>
    </row>
    <row r="353" spans="1:10" x14ac:dyDescent="0.25">
      <c r="A353" t="str">
        <v>SROC</v>
      </c>
      <c r="B353" t="str">
        <v>Benchmark</v>
      </c>
      <c r="C353" t="str">
        <v>2056C2</v>
      </c>
      <c r="D353" t="str">
        <v>ENRD8</v>
      </c>
      <c r="E353" t="str">
        <v>ESTUARY</v>
      </c>
      <c r="F353" t="str">
        <v>3M</v>
      </c>
      <c r="G353" t="str">
        <v>21FLFTM G3SD0148</v>
      </c>
      <c r="H353" t="str">
        <v>Peace River Estuary @ Harbour Heights</v>
      </c>
      <c r="I353">
        <v>26.988879879999999</v>
      </c>
      <c r="J353">
        <v>-81.993984650000002</v>
      </c>
    </row>
    <row r="354" spans="1:10" x14ac:dyDescent="0.25">
      <c r="A354" t="str">
        <v>SROC</v>
      </c>
      <c r="B354" t="str">
        <v>Sanders</v>
      </c>
      <c r="C354" t="str">
        <v>3259M3</v>
      </c>
      <c r="D354" t="str">
        <v>-</v>
      </c>
      <c r="E354" t="str">
        <v>ESTUARY11</v>
      </c>
      <c r="F354" t="str">
        <v>2</v>
      </c>
      <c r="G354" t="str">
        <v>21FLFTM G1SD0125</v>
      </c>
      <c r="H354" t="str">
        <v>BarronRiverCanalAtUS41</v>
      </c>
      <c r="I354">
        <v>25.910338986999999</v>
      </c>
      <c r="J354">
        <v>-81.363136999999995</v>
      </c>
    </row>
    <row r="355" spans="1:10" x14ac:dyDescent="0.25">
      <c r="A355" t="str">
        <v>SROC</v>
      </c>
      <c r="B355" t="str">
        <v>Sanders</v>
      </c>
      <c r="C355" t="str">
        <v>2082C2</v>
      </c>
      <c r="D355" t="str">
        <v>-</v>
      </c>
      <c r="E355" t="str">
        <v>ESTUARY11</v>
      </c>
      <c r="F355" t="str">
        <v>2</v>
      </c>
      <c r="G355" t="str">
        <v>21FLFTM G2SD0052</v>
      </c>
      <c r="H355" t="str">
        <v>YuccaFlatwoods Mid</v>
      </c>
      <c r="I355">
        <v>26.743787987000001</v>
      </c>
      <c r="J355">
        <v>-82.060558</v>
      </c>
    </row>
    <row r="356" spans="1:10" x14ac:dyDescent="0.25">
      <c r="A356" t="str">
        <v>SROC</v>
      </c>
      <c r="B356" t="str">
        <v>Eurofins</v>
      </c>
      <c r="C356" t="str">
        <v>2048A</v>
      </c>
      <c r="D356" t="str">
        <v>-</v>
      </c>
      <c r="E356" t="str">
        <v>ESTUARY11</v>
      </c>
      <c r="F356" t="str">
        <v>3M</v>
      </c>
      <c r="G356" t="str">
        <v>21FLCHCOMC2048A01</v>
      </c>
      <c r="H356" t="str">
        <v>Trib to Sam Knight Creek at El Jobean Rd</v>
      </c>
      <c r="I356">
        <v>26.995979987999998</v>
      </c>
      <c r="J356">
        <v>-82.19614</v>
      </c>
    </row>
    <row r="357" spans="1:10" x14ac:dyDescent="0.25">
      <c r="A357" t="str">
        <v>SROC</v>
      </c>
      <c r="B357" t="str">
        <v>Benchmark</v>
      </c>
      <c r="C357" t="str">
        <v>2048A</v>
      </c>
      <c r="D357" t="str">
        <v>-</v>
      </c>
      <c r="E357" t="str">
        <v>ESTUARY11</v>
      </c>
      <c r="F357" t="str">
        <v>3M</v>
      </c>
      <c r="G357" t="str">
        <v>21FLCHCOMC2048A01</v>
      </c>
      <c r="H357" t="str">
        <v>Trib to Sam Knight Creek at El Jobean Rd</v>
      </c>
      <c r="I357">
        <v>26.995979987999998</v>
      </c>
      <c r="J357">
        <v>-82.19614</v>
      </c>
    </row>
    <row r="358" spans="1:10" x14ac:dyDescent="0.25">
      <c r="A358" t="str">
        <v>SROC</v>
      </c>
      <c r="B358" t="str">
        <v>Eurofins</v>
      </c>
      <c r="C358" t="str">
        <v>2048A</v>
      </c>
      <c r="D358" t="str">
        <v>-</v>
      </c>
      <c r="E358" t="str">
        <v>ESTUARY11</v>
      </c>
      <c r="F358" t="str">
        <v>3M</v>
      </c>
      <c r="G358" t="str">
        <v>21FLCHCOMC2048A02</v>
      </c>
      <c r="H358" t="str">
        <v>Trib to Myakka River at El Jobean Road</v>
      </c>
      <c r="I358">
        <v>26.999069987999999</v>
      </c>
      <c r="J358">
        <v>-82.187460000000002</v>
      </c>
    </row>
    <row r="359" spans="1:10" x14ac:dyDescent="0.25">
      <c r="A359" t="str">
        <v>SROC</v>
      </c>
      <c r="B359" t="str">
        <v>Benchmark</v>
      </c>
      <c r="C359" t="str">
        <v>2048A</v>
      </c>
      <c r="D359" t="str">
        <v>-</v>
      </c>
      <c r="E359" t="str">
        <v>ESTUARY11</v>
      </c>
      <c r="F359" t="str">
        <v>3M</v>
      </c>
      <c r="G359" t="str">
        <v>21FLCHCOMC2048A02</v>
      </c>
      <c r="H359" t="str">
        <v>Trib to Myakka River at El Jobean Road</v>
      </c>
      <c r="I359">
        <v>26.999069987999999</v>
      </c>
      <c r="J359">
        <v>-82.187460000000002</v>
      </c>
    </row>
    <row r="360" spans="1:10" x14ac:dyDescent="0.25">
      <c r="A360" t="str">
        <v>SROC</v>
      </c>
      <c r="B360" t="str">
        <v>Benchmark</v>
      </c>
      <c r="C360" t="str">
        <v>2048B</v>
      </c>
      <c r="D360" t="str">
        <v>-</v>
      </c>
      <c r="E360" t="str">
        <v>ESTUARY11</v>
      </c>
      <c r="F360" t="str">
        <v>3M</v>
      </c>
      <c r="G360" t="str">
        <v>21FLCHCOMC2048B02</v>
      </c>
      <c r="H360" t="str">
        <v>East Pond Outfall at Charlotte Sports Park</v>
      </c>
      <c r="I360">
        <v>26.996869988</v>
      </c>
      <c r="J360">
        <v>-82.179169999999999</v>
      </c>
    </row>
    <row r="361" spans="1:10" x14ac:dyDescent="0.25">
      <c r="A361" t="str">
        <v>SROC</v>
      </c>
      <c r="B361" t="str">
        <v>Benchmark</v>
      </c>
      <c r="C361" t="str">
        <v>2047</v>
      </c>
      <c r="D361" t="str">
        <v>-</v>
      </c>
      <c r="E361" t="str">
        <v>ESTUARY11</v>
      </c>
      <c r="F361" t="str">
        <v>3M</v>
      </c>
      <c r="G361" t="str">
        <v>21FLFTM 25020605FTM</v>
      </c>
      <c r="H361" t="str">
        <v>COMO WATERWAY SITE 4</v>
      </c>
      <c r="I361">
        <v>26.9688333</v>
      </c>
      <c r="J361">
        <v>-82.174233299999997</v>
      </c>
    </row>
    <row r="362" spans="1:10" x14ac:dyDescent="0.25">
      <c r="A362" t="str">
        <v>SROC</v>
      </c>
      <c r="B362" t="str">
        <v>Benchmark</v>
      </c>
      <c r="C362" t="str">
        <v>2061</v>
      </c>
      <c r="D362" t="str">
        <v>-</v>
      </c>
      <c r="E362" t="str">
        <v>ESTUARY11</v>
      </c>
      <c r="F362" t="str">
        <v>3M</v>
      </c>
      <c r="G362" t="str">
        <v>21FLFTM G3SD0216</v>
      </c>
      <c r="H362" t="str">
        <v>Emerald Pointe Canal</v>
      </c>
      <c r="I362">
        <v>26.948299986999999</v>
      </c>
      <c r="J362">
        <v>-82.031099999999995</v>
      </c>
    </row>
    <row r="363" spans="1:10" x14ac:dyDescent="0.25">
      <c r="A363" t="str">
        <v>SROC</v>
      </c>
      <c r="B363" t="str">
        <v>Benchmark</v>
      </c>
      <c r="C363" t="str">
        <v>2066</v>
      </c>
      <c r="D363" t="str">
        <v>-</v>
      </c>
      <c r="E363" t="str">
        <v>ESTUARY11</v>
      </c>
      <c r="F363" t="str">
        <v>3M</v>
      </c>
      <c r="G363" t="str">
        <v>21FLCCSWSGC_03</v>
      </c>
      <c r="H363" t="str">
        <v>sgc_03 canal outlet .2 miles E St Paul Dr N bridge WBID 2066</v>
      </c>
      <c r="I363">
        <v>26.898633</v>
      </c>
      <c r="J363">
        <v>-82.187332999999995</v>
      </c>
    </row>
    <row r="364" spans="1:10" x14ac:dyDescent="0.25">
      <c r="A364" t="str">
        <v>SROC</v>
      </c>
      <c r="B364" t="str">
        <v>Benchmark</v>
      </c>
      <c r="C364" t="str">
        <v>2056C1</v>
      </c>
      <c r="D364" t="str">
        <v>-</v>
      </c>
      <c r="E364" t="str">
        <v>ESTUARY11</v>
      </c>
      <c r="F364" t="str">
        <v>3M</v>
      </c>
      <c r="G364" t="str">
        <v>21FLFTM G3SD0241</v>
      </c>
      <c r="H364" t="str">
        <v>PeaceRiverNearHunterCrk</v>
      </c>
      <c r="I364">
        <v>27.021542987</v>
      </c>
      <c r="J364">
        <v>-81.989570000000001</v>
      </c>
    </row>
    <row r="365" spans="1:10" x14ac:dyDescent="0.25">
      <c r="A365" t="str">
        <v>SROC</v>
      </c>
      <c r="B365" t="str">
        <v>Sanders</v>
      </c>
      <c r="C365" t="str">
        <v>2082B2</v>
      </c>
      <c r="D365" t="str">
        <v>-</v>
      </c>
      <c r="E365" t="str">
        <v>ESTUARY11</v>
      </c>
      <c r="F365" t="str">
        <v>3M</v>
      </c>
      <c r="G365" t="str">
        <v>21FLFTM G2SD0015</v>
      </c>
      <c r="H365" t="str">
        <v>Yucca Pen Marine @ N of Old Burntstore</v>
      </c>
      <c r="I365">
        <v>26.753070000000001</v>
      </c>
      <c r="J365">
        <v>-82.054820000000007</v>
      </c>
    </row>
    <row r="366" spans="1:10" x14ac:dyDescent="0.25">
      <c r="A366" t="str">
        <v>SROC</v>
      </c>
      <c r="B366" t="str">
        <v>Benchmark</v>
      </c>
      <c r="C366" t="str">
        <v>2015</v>
      </c>
      <c r="D366" t="str">
        <v>-</v>
      </c>
      <c r="E366" t="str">
        <v>ESTUARY11</v>
      </c>
      <c r="F366" t="str">
        <v>3M</v>
      </c>
      <c r="G366" t="str">
        <v>21FLFTM G3SD0191</v>
      </c>
      <c r="H366" t="str">
        <v>Hatchett Creek Tidal 1</v>
      </c>
      <c r="I366">
        <v>27.103299987</v>
      </c>
      <c r="J366">
        <v>-82.442800000000005</v>
      </c>
    </row>
    <row r="367" spans="1:10" x14ac:dyDescent="0.25">
      <c r="A367" t="str">
        <v>SROC</v>
      </c>
      <c r="B367" t="str">
        <v>Benchmark</v>
      </c>
      <c r="C367" t="str">
        <v>2030</v>
      </c>
      <c r="D367" t="str">
        <v>-</v>
      </c>
      <c r="E367" t="str">
        <v>ESTUARY11</v>
      </c>
      <c r="F367" t="str">
        <v>3M</v>
      </c>
      <c r="G367" t="str">
        <v>21FLFTM G2SD0025</v>
      </c>
      <c r="H367" t="str">
        <v>ALLIGATOR TIDAL @ US 41</v>
      </c>
      <c r="I367">
        <v>27.05762</v>
      </c>
      <c r="J367">
        <v>-82.41292</v>
      </c>
    </row>
    <row r="368" spans="1:10" x14ac:dyDescent="0.25">
      <c r="A368" t="str">
        <v>SROC</v>
      </c>
      <c r="B368" t="str">
        <v>Benchmark</v>
      </c>
      <c r="C368" t="str">
        <v>2049</v>
      </c>
      <c r="D368" t="str">
        <v>-</v>
      </c>
      <c r="E368" t="str">
        <v>ESTUARY11</v>
      </c>
      <c r="F368" t="str">
        <v>3M</v>
      </c>
      <c r="G368" t="str">
        <v>21FLFTM G2SD0028</v>
      </c>
      <c r="H368" t="str">
        <v>GOTTFRIED CREEK @ DEER CREEK MOBILE HOME</v>
      </c>
      <c r="I368">
        <v>26.947084</v>
      </c>
      <c r="J368">
        <v>-82.346328</v>
      </c>
    </row>
    <row r="369" spans="1:10" x14ac:dyDescent="0.25">
      <c r="A369" t="str">
        <v>SROC</v>
      </c>
      <c r="B369" t="str">
        <v>Benchmark</v>
      </c>
      <c r="C369" t="str">
        <v>1976C</v>
      </c>
      <c r="D369" t="str">
        <v>-</v>
      </c>
      <c r="E369" t="str">
        <v>ESTUARY11</v>
      </c>
      <c r="F369" t="str">
        <v>3M</v>
      </c>
      <c r="G369" t="str">
        <v>21FLFTM G3SD0161</v>
      </c>
      <c r="H369" t="str">
        <v>Big Slough Canal</v>
      </c>
      <c r="I369">
        <v>27.039397307000002</v>
      </c>
      <c r="J369">
        <v>-82.244778100000005</v>
      </c>
    </row>
    <row r="370" spans="1:10" x14ac:dyDescent="0.25">
      <c r="A370" t="str">
        <v>SROC</v>
      </c>
      <c r="B370" t="str">
        <v>Benchmark</v>
      </c>
      <c r="C370" t="str">
        <v>2009B</v>
      </c>
      <c r="D370" t="str">
        <v>-</v>
      </c>
      <c r="E370" t="str">
        <v>ESTUARY11</v>
      </c>
      <c r="F370" t="str">
        <v>3M</v>
      </c>
      <c r="G370" t="str">
        <v>21FLFTM G3SD0066</v>
      </c>
      <c r="H370" t="str">
        <v>CURRY CREEK (TIDAL) @ ALBEE FARM RD</v>
      </c>
      <c r="I370">
        <v>27.117570000000001</v>
      </c>
      <c r="J370">
        <v>-82.432693999999998</v>
      </c>
    </row>
    <row r="371" spans="1:10" x14ac:dyDescent="0.25">
      <c r="A371" t="str">
        <v>SROC</v>
      </c>
      <c r="B371" t="str">
        <v>Benchmark</v>
      </c>
      <c r="C371" t="str">
        <v>2041B</v>
      </c>
      <c r="D371" t="str">
        <v>-</v>
      </c>
      <c r="E371" t="str">
        <v>LAKE</v>
      </c>
      <c r="F371" t="str">
        <v>1</v>
      </c>
      <c r="G371" t="str">
        <v>21FLFTM G3SD0204</v>
      </c>
      <c r="H371" t="str">
        <v>ShellCreekReservoirMid</v>
      </c>
      <c r="I371">
        <v>26.982669987000001</v>
      </c>
      <c r="J371">
        <v>-81.933080000000004</v>
      </c>
    </row>
    <row r="372" spans="1:10" x14ac:dyDescent="0.25">
      <c r="A372" t="str">
        <v>SROC</v>
      </c>
      <c r="B372" t="str">
        <v>Benchmark</v>
      </c>
      <c r="C372" t="str">
        <v>1981</v>
      </c>
      <c r="D372" t="str">
        <v>-</v>
      </c>
      <c r="E372" t="str">
        <v>LAKE</v>
      </c>
      <c r="F372" t="str">
        <v>1</v>
      </c>
      <c r="G372" t="str">
        <v>21FLFTM G3SD0107</v>
      </c>
      <c r="H372" t="str">
        <v>LAKE MYAKKA (LOWER) @ MIDDLE</v>
      </c>
      <c r="I372">
        <v>27.219169999999998</v>
      </c>
      <c r="J372">
        <v>-82.324015000000003</v>
      </c>
    </row>
    <row r="373" spans="1:10" x14ac:dyDescent="0.25">
      <c r="A373" t="str">
        <v>SROC</v>
      </c>
      <c r="B373" t="str">
        <v>DEP</v>
      </c>
      <c r="C373" t="str">
        <v>1813G</v>
      </c>
      <c r="D373" t="str">
        <v>-</v>
      </c>
      <c r="E373" t="str">
        <v>LAKE</v>
      </c>
      <c r="F373" t="str">
        <v>3F</v>
      </c>
      <c r="G373" t="str">
        <v>21FLFTM G4SD0169</v>
      </c>
      <c r="H373" t="str">
        <v>Little Bonnet Lake @ Middle</v>
      </c>
      <c r="I373">
        <v>27.560833330000001</v>
      </c>
      <c r="J373">
        <v>-81.475555</v>
      </c>
    </row>
    <row r="374" spans="1:10" x14ac:dyDescent="0.25">
      <c r="A374" t="str">
        <v>SROC</v>
      </c>
      <c r="B374" t="str">
        <v>DEP</v>
      </c>
      <c r="C374" t="str">
        <v>1813L</v>
      </c>
      <c r="D374" t="str">
        <v>-</v>
      </c>
      <c r="E374" t="str">
        <v>LAKE</v>
      </c>
      <c r="F374" t="str">
        <v>3F</v>
      </c>
      <c r="G374" t="str">
        <v>21FLFTM G4SD0179</v>
      </c>
      <c r="H374" t="str">
        <v>Lake Glenada</v>
      </c>
      <c r="I374">
        <v>27.563719986999999</v>
      </c>
      <c r="J374">
        <v>-81.506230000000002</v>
      </c>
    </row>
    <row r="375" spans="1:10" x14ac:dyDescent="0.25">
      <c r="A375" t="str">
        <v>SROC</v>
      </c>
      <c r="B375" t="str">
        <v>DEP</v>
      </c>
      <c r="C375" t="str">
        <v>1932M</v>
      </c>
      <c r="D375" t="str">
        <v>-</v>
      </c>
      <c r="E375" t="str">
        <v>LAKE</v>
      </c>
      <c r="F375" t="str">
        <v>3F</v>
      </c>
      <c r="G375" t="str">
        <v>21FLFTM G4SD0157</v>
      </c>
      <c r="H375" t="str">
        <v>Blue Lake @ Center</v>
      </c>
      <c r="I375">
        <v>27.314490000999999</v>
      </c>
      <c r="J375">
        <v>-81.357434999999995</v>
      </c>
    </row>
    <row r="376" spans="1:10" x14ac:dyDescent="0.25">
      <c r="A376" t="str">
        <v>SROC</v>
      </c>
      <c r="B376" t="str">
        <v>DEP</v>
      </c>
      <c r="C376" t="str">
        <v>1938A</v>
      </c>
      <c r="D376" t="str">
        <v>-</v>
      </c>
      <c r="E376" t="str">
        <v>LAKE</v>
      </c>
      <c r="F376" t="str">
        <v>3F</v>
      </c>
      <c r="G376" t="str">
        <v>21FLFTM G4SD0186</v>
      </c>
      <c r="H376" t="str">
        <v>Lake June In Winter</v>
      </c>
      <c r="I376">
        <v>27.299124977000002</v>
      </c>
      <c r="J376">
        <v>-81.402140070000002</v>
      </c>
    </row>
    <row r="377" spans="1:10" x14ac:dyDescent="0.25">
      <c r="A377" t="str">
        <v>SROC</v>
      </c>
      <c r="B377" t="str">
        <v>DEP</v>
      </c>
      <c r="C377" t="str">
        <v>1938F</v>
      </c>
      <c r="D377" t="str">
        <v>-</v>
      </c>
      <c r="E377" t="str">
        <v>LAKE</v>
      </c>
      <c r="F377" t="str">
        <v>3F</v>
      </c>
      <c r="G377" t="str">
        <v>21FLFTM G4SD0224</v>
      </c>
      <c r="H377" t="str">
        <v>Red Water Lake At Mid</v>
      </c>
      <c r="I377">
        <v>27.346779987000001</v>
      </c>
      <c r="J377">
        <v>-81.395030000000006</v>
      </c>
    </row>
    <row r="378" spans="1:10" x14ac:dyDescent="0.25">
      <c r="A378" t="str">
        <v>SROC</v>
      </c>
      <c r="B378" t="str">
        <v>Benchmark</v>
      </c>
      <c r="C378" t="str">
        <v>2074</v>
      </c>
      <c r="D378" t="str">
        <v>-</v>
      </c>
      <c r="E378" t="str">
        <v>STREAM</v>
      </c>
      <c r="F378" t="str">
        <v>1</v>
      </c>
      <c r="G378" t="str">
        <v>21FLCHCOSC207401</v>
      </c>
      <c r="H378" t="str">
        <v>Alligator Creek at Taylor Rd</v>
      </c>
      <c r="I378">
        <v>26.885796987999999</v>
      </c>
      <c r="J378">
        <v>-82.005874000000006</v>
      </c>
    </row>
    <row r="379" spans="1:10" x14ac:dyDescent="0.25">
      <c r="A379" t="str">
        <v>SROC</v>
      </c>
      <c r="B379" t="str">
        <v>Benchmark</v>
      </c>
      <c r="C379" t="str">
        <v>1962</v>
      </c>
      <c r="D379" t="str">
        <v>-</v>
      </c>
      <c r="E379" t="str">
        <v>STREAM</v>
      </c>
      <c r="F379" t="str">
        <v>1</v>
      </c>
      <c r="G379" t="str">
        <v>21FLFTM G3SD0067</v>
      </c>
      <c r="H379" t="str">
        <v>PRAIRIE CREEK @ WASHINGTON LOOP</v>
      </c>
      <c r="I379">
        <v>26.990629999999999</v>
      </c>
      <c r="J379">
        <v>-81.894620000000003</v>
      </c>
    </row>
    <row r="380" spans="1:10" x14ac:dyDescent="0.25">
      <c r="A380" t="str">
        <v>SROC</v>
      </c>
      <c r="B380" t="str">
        <v>Benchmark</v>
      </c>
      <c r="C380" t="str">
        <v>2040</v>
      </c>
      <c r="D380" t="str">
        <v>-</v>
      </c>
      <c r="E380" t="str">
        <v>STREAM</v>
      </c>
      <c r="F380" t="str">
        <v>1</v>
      </c>
      <c r="G380" t="str">
        <v>21FLFTM G3SD0097</v>
      </c>
      <c r="H380" t="str">
        <v>MYRTLE SLOUGH @ SR 31</v>
      </c>
      <c r="I380">
        <v>27.00873</v>
      </c>
      <c r="J380">
        <v>-81.760490000000004</v>
      </c>
    </row>
    <row r="381" spans="1:10" x14ac:dyDescent="0.25">
      <c r="A381" t="str">
        <v>SROC</v>
      </c>
      <c r="B381" t="str">
        <v>Benchmark</v>
      </c>
      <c r="C381" t="str">
        <v>2071</v>
      </c>
      <c r="D381" t="str">
        <v>-</v>
      </c>
      <c r="E381" t="str">
        <v>STREAM</v>
      </c>
      <c r="F381" t="str">
        <v>1</v>
      </c>
      <c r="G381" t="str">
        <v>21FLFTM G2SD0032</v>
      </c>
      <c r="H381" t="str">
        <v>ALLIGATOR NORTH @ JONES LOOP RD</v>
      </c>
      <c r="I381">
        <v>26.894839999999999</v>
      </c>
      <c r="J381">
        <v>-81.975132000000002</v>
      </c>
    </row>
    <row r="382" spans="1:10" x14ac:dyDescent="0.25">
      <c r="A382" t="str">
        <v>SROC</v>
      </c>
      <c r="B382" t="str">
        <v>Benchmark</v>
      </c>
      <c r="C382" t="str">
        <v>2056EA</v>
      </c>
      <c r="D382" t="str">
        <v>-</v>
      </c>
      <c r="E382" t="str">
        <v>STREAM</v>
      </c>
      <c r="F382" t="str">
        <v>1</v>
      </c>
      <c r="G382" t="str">
        <v>21FLFTM HAB-SD-0135</v>
      </c>
      <c r="H382" t="str">
        <v>Niagara Waterway - Conway and Depew</v>
      </c>
      <c r="I382">
        <v>26.982199987000001</v>
      </c>
      <c r="J382">
        <v>-82.088170000000005</v>
      </c>
    </row>
    <row r="383" spans="1:10" x14ac:dyDescent="0.25">
      <c r="A383" t="str">
        <v>SROC</v>
      </c>
      <c r="B383" t="str">
        <v>Benchmark</v>
      </c>
      <c r="C383" t="str">
        <v>1995</v>
      </c>
      <c r="D383" t="str">
        <v>-</v>
      </c>
      <c r="E383" t="str">
        <v>STREAM</v>
      </c>
      <c r="F383" t="str">
        <v>1</v>
      </c>
      <c r="G383" t="str">
        <v>21FLFTM G3SD0095</v>
      </c>
      <c r="H383" t="str">
        <v>MYRTLE SLOUGH @ CULVERT UNDER PINE ISLAND</v>
      </c>
      <c r="I383">
        <v>27.08419</v>
      </c>
      <c r="J383">
        <v>-81.762299999999996</v>
      </c>
    </row>
    <row r="384" spans="1:10" x14ac:dyDescent="0.25">
      <c r="A384" t="str">
        <v>SROC</v>
      </c>
      <c r="B384" t="str">
        <v>Benchmark</v>
      </c>
      <c r="C384" t="str">
        <v>1976B</v>
      </c>
      <c r="D384" t="str">
        <v>-</v>
      </c>
      <c r="E384" t="str">
        <v>STREAM</v>
      </c>
      <c r="F384" t="str">
        <v>1</v>
      </c>
      <c r="G384" t="str">
        <v>21FLFTM G3SD0168</v>
      </c>
      <c r="H384" t="str">
        <v>Big Slough @ Butler Park</v>
      </c>
      <c r="I384">
        <v>27.067885886999999</v>
      </c>
      <c r="J384">
        <v>-82.221780960000004</v>
      </c>
    </row>
    <row r="385" spans="1:10" x14ac:dyDescent="0.25">
      <c r="A385" t="str">
        <v>SROC</v>
      </c>
      <c r="B385" t="str">
        <v>Benchmark</v>
      </c>
      <c r="C385" t="str">
        <v>2086</v>
      </c>
      <c r="D385" t="str">
        <v>-</v>
      </c>
      <c r="E385" t="str">
        <v>STREAM</v>
      </c>
      <c r="F385" t="str">
        <v>3F</v>
      </c>
      <c r="G385" t="str">
        <v>21FLCHCOSC208601</v>
      </c>
      <c r="H385" t="str">
        <v>Trib to Charlotte Harbor at Heritage Landing Blvd</v>
      </c>
      <c r="I385">
        <v>26.822477987999999</v>
      </c>
      <c r="J385">
        <v>-82.030370000000005</v>
      </c>
    </row>
    <row r="386" spans="1:10" x14ac:dyDescent="0.25">
      <c r="A386" t="str">
        <v>SROC</v>
      </c>
      <c r="B386" t="str">
        <v>Benchmark</v>
      </c>
      <c r="C386" t="str">
        <v>2035</v>
      </c>
      <c r="D386" t="str">
        <v>-</v>
      </c>
      <c r="E386" t="str">
        <v>STREAM</v>
      </c>
      <c r="F386" t="str">
        <v>3F</v>
      </c>
      <c r="G386" t="str">
        <v>21FLFTM G3SD0212</v>
      </c>
      <c r="H386" t="str">
        <v>LeeBranchAtRailroad</v>
      </c>
      <c r="I386">
        <v>27.017582987000001</v>
      </c>
      <c r="J386">
        <v>-81.966949999999997</v>
      </c>
    </row>
    <row r="387" spans="1:10" x14ac:dyDescent="0.25">
      <c r="A387" t="str">
        <v>SROC</v>
      </c>
      <c r="B387" t="str">
        <v>Benchmark</v>
      </c>
      <c r="C387" t="str">
        <v>1939</v>
      </c>
      <c r="D387" t="str">
        <v>-</v>
      </c>
      <c r="E387" t="str">
        <v>STREAM</v>
      </c>
      <c r="F387" t="str">
        <v>3F</v>
      </c>
      <c r="G387" t="str">
        <v>21FLFTM G3SD0083</v>
      </c>
      <c r="H387" t="str">
        <v>BRANDY BRANCH @ SR 70</v>
      </c>
      <c r="I387">
        <v>27.260919999999999</v>
      </c>
      <c r="J387">
        <v>-81.981340000000003</v>
      </c>
    </row>
    <row r="388" spans="1:10" x14ac:dyDescent="0.25">
      <c r="A388" t="str">
        <v>SROC</v>
      </c>
      <c r="B388" t="str">
        <v>Benchmark</v>
      </c>
      <c r="C388" t="str">
        <v>1944</v>
      </c>
      <c r="D388" t="str">
        <v>-</v>
      </c>
      <c r="E388" t="str">
        <v>STREAM</v>
      </c>
      <c r="F388" t="str">
        <v>3F</v>
      </c>
      <c r="G388" t="str">
        <v>21FLFTM G3SD0173</v>
      </c>
      <c r="H388" t="str">
        <v>Buzzard Roost Branch @ SR70</v>
      </c>
      <c r="I388">
        <v>27.268616999999999</v>
      </c>
      <c r="J388">
        <v>-82.001266000000001</v>
      </c>
    </row>
    <row r="389" spans="1:10" x14ac:dyDescent="0.25">
      <c r="A389" t="str">
        <v>SROC</v>
      </c>
      <c r="B389" t="str">
        <v>Benchmark</v>
      </c>
      <c r="C389" t="str">
        <v>1997</v>
      </c>
      <c r="D389" t="str">
        <v>-</v>
      </c>
      <c r="E389" t="str">
        <v>STREAM</v>
      </c>
      <c r="F389" t="str">
        <v>3F</v>
      </c>
      <c r="G389" t="str">
        <v>21FLFTM G3SD0011</v>
      </c>
      <c r="H389" t="str">
        <v>Hawthorne Creek @ Reynolds St.</v>
      </c>
      <c r="I389">
        <v>27.157880000999999</v>
      </c>
      <c r="J389">
        <v>-81.861998</v>
      </c>
    </row>
    <row r="390" spans="1:10" x14ac:dyDescent="0.25">
      <c r="A390" t="str">
        <v>SROC</v>
      </c>
      <c r="B390" t="str">
        <v>Benchmark</v>
      </c>
      <c r="C390" t="str">
        <v>2001</v>
      </c>
      <c r="D390" t="str">
        <v>-</v>
      </c>
      <c r="E390" t="str">
        <v>STREAM</v>
      </c>
      <c r="F390" t="str">
        <v>3F</v>
      </c>
      <c r="G390" t="str">
        <v>21FLFTM G3SD0096</v>
      </c>
      <c r="H390" t="str">
        <v>HOG BAY  @ CR 763</v>
      </c>
      <c r="I390">
        <v>27.108599999999999</v>
      </c>
      <c r="J390">
        <v>-81.827420000000004</v>
      </c>
    </row>
    <row r="391" spans="1:10" x14ac:dyDescent="0.25">
      <c r="A391" t="str">
        <v>SROC</v>
      </c>
      <c r="B391" t="str">
        <v>Benchmark</v>
      </c>
      <c r="C391" t="str">
        <v>2028</v>
      </c>
      <c r="D391" t="str">
        <v>-</v>
      </c>
      <c r="E391" t="str">
        <v>STREAM</v>
      </c>
      <c r="F391" t="str">
        <v>3F</v>
      </c>
      <c r="G391" t="str">
        <v>21FLFTM G3SD0132</v>
      </c>
      <c r="H391" t="str">
        <v>RUNOFF TO PEACE RIVER SITE 3</v>
      </c>
      <c r="I391">
        <v>27.075849999999999</v>
      </c>
      <c r="J391">
        <v>-82.016482999999994</v>
      </c>
    </row>
    <row r="392" spans="1:10" x14ac:dyDescent="0.25">
      <c r="A392" t="str">
        <v>SROC</v>
      </c>
      <c r="B392" t="str">
        <v>Benchmark</v>
      </c>
      <c r="C392" t="str">
        <v>1623B</v>
      </c>
      <c r="D392" t="str">
        <v>-</v>
      </c>
      <c r="E392" t="str">
        <v>STREAM</v>
      </c>
      <c r="F392" t="str">
        <v>3F</v>
      </c>
      <c r="G392" t="str">
        <v>21FLFTM G3SD0154</v>
      </c>
      <c r="H392" t="str">
        <v>Peace River Above Horse Creek 2</v>
      </c>
      <c r="I392">
        <v>27.104448999999999</v>
      </c>
      <c r="J392">
        <v>-81.981847000000002</v>
      </c>
    </row>
    <row r="393" spans="1:10" x14ac:dyDescent="0.25">
      <c r="A393" t="str">
        <v>SROC</v>
      </c>
      <c r="B393" t="str">
        <v>Benchmark</v>
      </c>
      <c r="C393" t="str">
        <v>1787A1</v>
      </c>
      <c r="D393" t="str">
        <v>-</v>
      </c>
      <c r="E393" t="str">
        <v>STREAM</v>
      </c>
      <c r="F393" t="str">
        <v>3F</v>
      </c>
      <c r="G393" t="str">
        <v>21FLFTM G3SD0157</v>
      </c>
      <c r="H393" t="str">
        <v>Horse Creek</v>
      </c>
      <c r="I393">
        <v>27.199799900999999</v>
      </c>
      <c r="J393">
        <v>-81.98777364</v>
      </c>
    </row>
    <row r="394" spans="1:10" x14ac:dyDescent="0.25">
      <c r="A394" t="str">
        <v>SROC</v>
      </c>
      <c r="B394" t="str">
        <v>Benchmark</v>
      </c>
      <c r="C394" t="str">
        <v>1950A</v>
      </c>
      <c r="D394" t="str">
        <v>-</v>
      </c>
      <c r="E394" t="str">
        <v>STREAM</v>
      </c>
      <c r="F394" t="str">
        <v>3F</v>
      </c>
      <c r="G394" t="str">
        <v>21FLFTM G3SD0184</v>
      </c>
      <c r="H394" t="str">
        <v>JoshuaCreek@AirportAve</v>
      </c>
      <c r="I394">
        <v>27.167699986999999</v>
      </c>
      <c r="J394">
        <v>-81.844899999999996</v>
      </c>
    </row>
    <row r="395" spans="1:10" x14ac:dyDescent="0.25">
      <c r="A395" t="str">
        <v>SROC</v>
      </c>
      <c r="B395" t="str">
        <v>Sanders</v>
      </c>
      <c r="C395" t="str">
        <v>3227</v>
      </c>
      <c r="D395" t="str">
        <v>-</v>
      </c>
      <c r="E395" t="str">
        <v>STREAM</v>
      </c>
      <c r="F395" t="str">
        <v>3F</v>
      </c>
      <c r="G395" t="str">
        <v>21FLFTM G4SD0194</v>
      </c>
      <c r="H395" t="str">
        <v>L-61W</v>
      </c>
      <c r="I395">
        <v>26.965740062999998</v>
      </c>
      <c r="J395">
        <v>-81.136680369999993</v>
      </c>
    </row>
    <row r="396" spans="1:10" x14ac:dyDescent="0.25">
      <c r="A396" t="str">
        <v>SROC</v>
      </c>
      <c r="B396" t="str">
        <v>Sanders</v>
      </c>
      <c r="C396" t="str">
        <v>3201E</v>
      </c>
      <c r="D396" t="str">
        <v>-</v>
      </c>
      <c r="E396" t="str">
        <v>STREAM</v>
      </c>
      <c r="F396" t="str">
        <v>3F</v>
      </c>
      <c r="G396" t="str">
        <v>21FLFTM G4SD0111</v>
      </c>
      <c r="H396" t="str">
        <v>Rainey Slough @ Farabee Road</v>
      </c>
      <c r="I396">
        <v>26.978634</v>
      </c>
      <c r="J396">
        <v>-81.492034000000004</v>
      </c>
    </row>
    <row r="397" spans="1:10" x14ac:dyDescent="0.25">
      <c r="A397" t="str">
        <v>SROC</v>
      </c>
      <c r="B397" t="str">
        <v>Sanders</v>
      </c>
      <c r="C397" t="str">
        <v>3201H</v>
      </c>
      <c r="D397" t="str">
        <v>-</v>
      </c>
      <c r="E397" t="str">
        <v>STREAM</v>
      </c>
      <c r="F397" t="str">
        <v>3F</v>
      </c>
      <c r="G397" t="str">
        <v>21FLFTM G4SD0215</v>
      </c>
      <c r="H397" t="str">
        <v>JohnHenrySlough AtCR7321</v>
      </c>
      <c r="I397">
        <v>27.028824987</v>
      </c>
      <c r="J397">
        <v>-81.457566</v>
      </c>
    </row>
    <row r="398" spans="1:10" x14ac:dyDescent="0.25">
      <c r="A398" t="str">
        <v>SROC</v>
      </c>
      <c r="B398" t="str">
        <v>Sanders</v>
      </c>
      <c r="C398" t="str">
        <v>3201J</v>
      </c>
      <c r="D398" t="str">
        <v>-</v>
      </c>
      <c r="E398" t="str">
        <v>STREAM</v>
      </c>
      <c r="F398" t="str">
        <v>3F</v>
      </c>
      <c r="G398" t="str">
        <v>21FLFTM G4SD0216</v>
      </c>
      <c r="H398" t="str">
        <v>Gopher Gully At US27</v>
      </c>
      <c r="I398">
        <v>27.026388987000001</v>
      </c>
      <c r="J398">
        <v>-81.341110999999998</v>
      </c>
    </row>
    <row r="399" spans="1:10" x14ac:dyDescent="0.25">
      <c r="A399" t="str">
        <v>SROC</v>
      </c>
      <c r="B399" t="str">
        <v>Sanders</v>
      </c>
      <c r="C399" t="str">
        <v>3235B2</v>
      </c>
      <c r="D399" t="str">
        <v>-</v>
      </c>
      <c r="E399" t="str">
        <v>STREAM</v>
      </c>
      <c r="F399" t="str">
        <v>3F</v>
      </c>
      <c r="G399" t="str">
        <v>21FLFTM G3SD0178</v>
      </c>
      <c r="H399" t="str">
        <v>CaloosaAboveBridgeSt</v>
      </c>
      <c r="I399">
        <v>26.769289987000001</v>
      </c>
      <c r="J399">
        <v>-81.433539999999994</v>
      </c>
    </row>
    <row r="400" spans="1:10" x14ac:dyDescent="0.25">
      <c r="A400" t="str">
        <v>SROC</v>
      </c>
      <c r="B400" t="str">
        <v>Sanders</v>
      </c>
      <c r="C400" t="str">
        <v>3235E</v>
      </c>
      <c r="D400" t="str">
        <v>-</v>
      </c>
      <c r="E400" t="str">
        <v>STREAM</v>
      </c>
      <c r="F400" t="str">
        <v>3F</v>
      </c>
      <c r="G400" t="str">
        <v>21FLFTM G3SD0085</v>
      </c>
      <c r="H400" t="str">
        <v>BEE BRANCH @ LOBLOLLY BAY RD</v>
      </c>
      <c r="I400">
        <v>26.827582799000002</v>
      </c>
      <c r="J400">
        <v>-81.488991139999996</v>
      </c>
    </row>
    <row r="401" spans="1:10" x14ac:dyDescent="0.25">
      <c r="A401" t="str">
        <v>SROC</v>
      </c>
      <c r="B401" t="str">
        <v>Sanders</v>
      </c>
      <c r="C401" t="str">
        <v>3235G</v>
      </c>
      <c r="D401" t="str">
        <v>-</v>
      </c>
      <c r="E401" t="str">
        <v>STREAM</v>
      </c>
      <c r="F401" t="str">
        <v>3F</v>
      </c>
      <c r="G401" t="str">
        <v>21FLFTM G3SD0223</v>
      </c>
      <c r="H401" t="str">
        <v>Cypress Branch At SR78</v>
      </c>
      <c r="I401">
        <v>26.813610987000001</v>
      </c>
      <c r="J401">
        <v>-81.335278000000002</v>
      </c>
    </row>
    <row r="402" spans="1:10" x14ac:dyDescent="0.25">
      <c r="A402" t="str">
        <v>SROC</v>
      </c>
      <c r="B402" t="str">
        <v>Sanders</v>
      </c>
      <c r="C402" t="str">
        <v>3235G</v>
      </c>
      <c r="D402" t="str">
        <v>-</v>
      </c>
      <c r="E402" t="str">
        <v>STREAM</v>
      </c>
      <c r="F402" t="str">
        <v>3F</v>
      </c>
      <c r="G402" t="str">
        <v>21FLFTM G3SD0224</v>
      </c>
      <c r="H402" t="str">
        <v>ChaparralSloughAtSR29</v>
      </c>
      <c r="I402">
        <v>26.862971987000002</v>
      </c>
      <c r="J402">
        <v>-81.369083000000003</v>
      </c>
    </row>
    <row r="403" spans="1:10" x14ac:dyDescent="0.25">
      <c r="A403" t="str">
        <v>SROC</v>
      </c>
      <c r="B403" t="str">
        <v>Sanders</v>
      </c>
      <c r="C403" t="str">
        <v>3237A</v>
      </c>
      <c r="D403" t="str">
        <v>-</v>
      </c>
      <c r="E403" t="str">
        <v>STREAM</v>
      </c>
      <c r="F403" t="str">
        <v>3F</v>
      </c>
      <c r="G403" t="str">
        <v>21FLFTM G3SD0150</v>
      </c>
      <c r="H403" t="str">
        <v>Caloosahatchee River Above S-78</v>
      </c>
      <c r="I403">
        <v>26.789538</v>
      </c>
      <c r="J403">
        <v>-81.301462000000001</v>
      </c>
    </row>
    <row r="404" spans="1:10" x14ac:dyDescent="0.25">
      <c r="A404" t="str">
        <v>SROC</v>
      </c>
      <c r="B404" t="str">
        <v>Sanders</v>
      </c>
      <c r="C404" t="str">
        <v>3237E</v>
      </c>
      <c r="D404" t="str">
        <v>-</v>
      </c>
      <c r="E404" t="str">
        <v>STREAM</v>
      </c>
      <c r="F404" t="str">
        <v>3F</v>
      </c>
      <c r="G404" t="str">
        <v>21FLFTM G3SD0162</v>
      </c>
      <c r="H404" t="str">
        <v>C-19 CANAL</v>
      </c>
      <c r="I404">
        <v>26.833593347000001</v>
      </c>
      <c r="J404">
        <v>-81.088876999999997</v>
      </c>
    </row>
    <row r="405" spans="1:10" x14ac:dyDescent="0.25">
      <c r="A405" t="str">
        <v>SROC</v>
      </c>
      <c r="B405" t="str">
        <v>Sanders</v>
      </c>
      <c r="C405" t="str">
        <v>3235B1</v>
      </c>
      <c r="D405" t="str">
        <v>-</v>
      </c>
      <c r="E405" t="str">
        <v>STREAM</v>
      </c>
      <c r="F405" t="str">
        <v>3F</v>
      </c>
      <c r="G405" t="str">
        <v>21FLSCCFCLEW04</v>
      </c>
      <c r="H405" t="str">
        <v>Caloosahatchee River Canal Near Caloosa Preserve</v>
      </c>
      <c r="I405">
        <v>26.713929988</v>
      </c>
      <c r="J405">
        <v>-81.562659999999994</v>
      </c>
    </row>
    <row r="406" spans="1:10" x14ac:dyDescent="0.25">
      <c r="A406" t="str">
        <v>SROC</v>
      </c>
      <c r="B406" t="str">
        <v>Sanders</v>
      </c>
      <c r="C406" t="str">
        <v>3235D</v>
      </c>
      <c r="D406" t="str">
        <v>-</v>
      </c>
      <c r="E406" t="str">
        <v>STREAM</v>
      </c>
      <c r="F406" t="str">
        <v>3F</v>
      </c>
      <c r="G406" t="str">
        <v>21FLFTM G3SD0176</v>
      </c>
      <c r="H406" t="str">
        <v>Jacks Branch</v>
      </c>
      <c r="I406">
        <v>26.755982986999999</v>
      </c>
      <c r="J406">
        <v>-81.534149970000001</v>
      </c>
    </row>
    <row r="407" spans="1:10" x14ac:dyDescent="0.25">
      <c r="A407" t="str">
        <v>SROC</v>
      </c>
      <c r="B407" t="str">
        <v>Sanders</v>
      </c>
      <c r="C407" t="str">
        <v>3235E</v>
      </c>
      <c r="D407" t="str">
        <v>-</v>
      </c>
      <c r="E407" t="str">
        <v>STREAM</v>
      </c>
      <c r="F407" t="str">
        <v>3F</v>
      </c>
      <c r="G407" t="str">
        <v>21FLFTM G3SD0226</v>
      </c>
      <c r="H407" t="str">
        <v>Bee Branch At CR78</v>
      </c>
      <c r="I407">
        <v>26.753555986999999</v>
      </c>
      <c r="J407">
        <v>-81.481971999999999</v>
      </c>
    </row>
    <row r="408" spans="1:10" x14ac:dyDescent="0.25">
      <c r="A408" t="str">
        <v>SROC</v>
      </c>
      <c r="B408" t="str">
        <v>Sanders</v>
      </c>
      <c r="C408" t="str">
        <v>3235F</v>
      </c>
      <c r="D408" t="str">
        <v>-</v>
      </c>
      <c r="E408" t="str">
        <v>STREAM</v>
      </c>
      <c r="F408" t="str">
        <v>3F</v>
      </c>
      <c r="G408" t="str">
        <v>21FLFTM G3SD0098</v>
      </c>
      <c r="H408" t="str">
        <v>POLLYWOG CREEK @ SR 78</v>
      </c>
      <c r="I408">
        <v>26.768899999999999</v>
      </c>
      <c r="J408">
        <v>-81.458619999999996</v>
      </c>
    </row>
    <row r="409" spans="1:10" x14ac:dyDescent="0.25">
      <c r="A409" t="str">
        <v>SROC</v>
      </c>
      <c r="B409" t="str">
        <v>Sanders</v>
      </c>
      <c r="C409" t="str">
        <v>3235K1</v>
      </c>
      <c r="D409" t="str">
        <v>-</v>
      </c>
      <c r="E409" t="str">
        <v>STREAM</v>
      </c>
      <c r="F409" t="str">
        <v>3F</v>
      </c>
      <c r="G409" t="str">
        <v>21FLFTM G3SD0230</v>
      </c>
      <c r="H409" t="str">
        <v>FortSimmonsBranchAtSR80</v>
      </c>
      <c r="I409">
        <v>26.709750987</v>
      </c>
      <c r="J409">
        <v>-81.511854999999997</v>
      </c>
    </row>
    <row r="410" spans="1:10" x14ac:dyDescent="0.25">
      <c r="A410" t="str">
        <v>SROC</v>
      </c>
      <c r="B410" t="str">
        <v>Sanders</v>
      </c>
      <c r="C410" t="str">
        <v>3235L</v>
      </c>
      <c r="D410" t="str">
        <v>-</v>
      </c>
      <c r="E410" t="str">
        <v>STREAM</v>
      </c>
      <c r="F410" t="str">
        <v>3F</v>
      </c>
      <c r="G410" t="str">
        <v>21FLFTM G3SD0221</v>
      </c>
      <c r="H410" t="str">
        <v>TownsendCanalatChurchRd</v>
      </c>
      <c r="I410">
        <v>26.557882986999999</v>
      </c>
      <c r="J410">
        <v>-81.463783000000006</v>
      </c>
    </row>
    <row r="411" spans="1:10" x14ac:dyDescent="0.25">
      <c r="A411" t="str">
        <v>SROC</v>
      </c>
      <c r="B411" t="str">
        <v>Sanders</v>
      </c>
      <c r="C411" t="str">
        <v>3237D</v>
      </c>
      <c r="D411" t="str">
        <v>-</v>
      </c>
      <c r="E411" t="str">
        <v>STREAM</v>
      </c>
      <c r="F411" t="str">
        <v>3F</v>
      </c>
      <c r="G411" t="str">
        <v>21FLFTM G3SD0088</v>
      </c>
      <c r="H411" t="str">
        <v>NINE MILE CANAL @ SR 80</v>
      </c>
      <c r="I411">
        <v>26.75328</v>
      </c>
      <c r="J411">
        <v>-81.113219999999998</v>
      </c>
    </row>
    <row r="412" spans="1:10" x14ac:dyDescent="0.25">
      <c r="A412" t="str">
        <v>SROC</v>
      </c>
      <c r="B412" t="str">
        <v>DEP</v>
      </c>
      <c r="C412" t="str">
        <v>1761I</v>
      </c>
      <c r="D412" t="str">
        <v>-</v>
      </c>
      <c r="E412" t="str">
        <v>STREAM</v>
      </c>
      <c r="F412" t="str">
        <v>3F</v>
      </c>
      <c r="G412" t="str">
        <v>21FLFTM G4SD0107</v>
      </c>
      <c r="H412" t="str">
        <v>Bonnet Cr. @ Thomas Property</v>
      </c>
      <c r="I412">
        <v>27.640948602000002</v>
      </c>
      <c r="J412">
        <v>-81.409687289999994</v>
      </c>
    </row>
    <row r="413" spans="1:10" x14ac:dyDescent="0.25">
      <c r="A413" t="str">
        <v>SROC</v>
      </c>
      <c r="B413" t="str">
        <v>DEP</v>
      </c>
      <c r="C413" t="str">
        <v>1761I</v>
      </c>
      <c r="D413" t="str">
        <v>-</v>
      </c>
      <c r="E413" t="str">
        <v>STREAM</v>
      </c>
      <c r="F413" t="str">
        <v>3F</v>
      </c>
      <c r="G413" t="str">
        <v>21FLFTM G4SD0211</v>
      </c>
      <c r="H413" t="str">
        <v>BonnetCreekAtOldBmbngRd</v>
      </c>
      <c r="I413">
        <v>27.626519986999998</v>
      </c>
      <c r="J413">
        <v>-81.439499999999995</v>
      </c>
    </row>
    <row r="414" spans="1:10" x14ac:dyDescent="0.25">
      <c r="A414" t="str">
        <v>SROC</v>
      </c>
      <c r="B414" t="str">
        <v>Benchmark</v>
      </c>
      <c r="C414" t="str">
        <v>1938Y</v>
      </c>
      <c r="D414" t="str">
        <v>-</v>
      </c>
      <c r="E414" t="str">
        <v>STREAM</v>
      </c>
      <c r="F414" t="str">
        <v>3F</v>
      </c>
      <c r="G414" t="str">
        <v>21FLFTM G4SD0213</v>
      </c>
      <c r="H414" t="str">
        <v>LakePlacidOutletAtSR70W</v>
      </c>
      <c r="I414">
        <v>27.208493987000001</v>
      </c>
      <c r="J414">
        <v>-81.379648000000003</v>
      </c>
    </row>
    <row r="415" spans="1:10" x14ac:dyDescent="0.25">
      <c r="A415" t="str">
        <v>SROC</v>
      </c>
      <c r="B415" t="str">
        <v>Benchmark</v>
      </c>
      <c r="C415" t="str">
        <v>3201B</v>
      </c>
      <c r="D415" t="str">
        <v>-</v>
      </c>
      <c r="E415" t="str">
        <v>STREAM</v>
      </c>
      <c r="F415" t="str">
        <v>3F</v>
      </c>
      <c r="G415" t="str">
        <v>21FLFTM G4SD0214</v>
      </c>
      <c r="H415" t="str">
        <v>Gator Slough At US27</v>
      </c>
      <c r="I415">
        <v>27.103483987000001</v>
      </c>
      <c r="J415">
        <v>-81.332982000000001</v>
      </c>
    </row>
    <row r="416" spans="1:10" x14ac:dyDescent="0.25">
      <c r="A416" t="str">
        <v>SROC</v>
      </c>
      <c r="B416" t="str">
        <v>Benchmark</v>
      </c>
      <c r="C416" t="str">
        <v>3201F</v>
      </c>
      <c r="D416" t="str">
        <v>-</v>
      </c>
      <c r="E416" t="str">
        <v>STREAM</v>
      </c>
      <c r="F416" t="str">
        <v>3F</v>
      </c>
      <c r="G416" t="str">
        <v>21FLFTM G4SD0105</v>
      </c>
      <c r="H416" t="str">
        <v>Bootheel Creek East Branch</v>
      </c>
      <c r="I416">
        <v>27.11589</v>
      </c>
      <c r="J416">
        <v>-81.414119999999997</v>
      </c>
    </row>
    <row r="417" spans="1:10" x14ac:dyDescent="0.25">
      <c r="A417" t="str">
        <v>SROC</v>
      </c>
      <c r="B417" t="str">
        <v>Sanders</v>
      </c>
      <c r="C417" t="str">
        <v>3240V</v>
      </c>
      <c r="D417" t="str">
        <v>-</v>
      </c>
      <c r="E417" t="str">
        <v>STREAM</v>
      </c>
      <c r="F417" t="str">
        <v>3F</v>
      </c>
      <c r="G417" t="str">
        <v>21FLFTM G1SD0070</v>
      </c>
      <c r="H417" t="str">
        <v>Manuel Branch @ Neighborhood Park</v>
      </c>
      <c r="I417">
        <v>26.627447</v>
      </c>
      <c r="J417">
        <v>-81.880039999999994</v>
      </c>
    </row>
    <row r="418" spans="1:10" x14ac:dyDescent="0.25">
      <c r="A418" t="str">
        <v>SROC</v>
      </c>
      <c r="B418" t="str">
        <v>Benchmark</v>
      </c>
      <c r="C418" t="str">
        <v>1955</v>
      </c>
      <c r="D418" t="str">
        <v>-</v>
      </c>
      <c r="E418" t="str">
        <v>STREAM</v>
      </c>
      <c r="F418" t="str">
        <v>3F</v>
      </c>
      <c r="G418" t="str">
        <v>21FLTPA 271410308206241</v>
      </c>
      <c r="H418" t="str">
        <v>Wildcat Slough @ Mosaic S2</v>
      </c>
      <c r="I418">
        <v>27.236194399999999</v>
      </c>
      <c r="J418">
        <v>-82.106694399999995</v>
      </c>
    </row>
    <row r="419" spans="1:10" x14ac:dyDescent="0.25">
      <c r="A419" t="str">
        <v>SROC</v>
      </c>
      <c r="B419" t="str">
        <v>Sanders</v>
      </c>
      <c r="C419" t="str">
        <v>1967</v>
      </c>
      <c r="D419" t="str">
        <v>-</v>
      </c>
      <c r="E419" t="str">
        <v>STREAM</v>
      </c>
      <c r="F419" t="str">
        <v>3F</v>
      </c>
      <c r="G419" t="str">
        <v>21FLMANABU01A</v>
      </c>
      <c r="H419" t="str">
        <v>BU01A</v>
      </c>
      <c r="I419">
        <v>27.273759999999999</v>
      </c>
      <c r="J419">
        <v>-82.127920000000003</v>
      </c>
    </row>
    <row r="420" spans="1:10" x14ac:dyDescent="0.25">
      <c r="A420" t="str">
        <v>SROC</v>
      </c>
      <c r="B420" t="str">
        <v>Sanders</v>
      </c>
      <c r="C420" t="str">
        <v>1967</v>
      </c>
      <c r="D420" t="str">
        <v>-</v>
      </c>
      <c r="E420" t="str">
        <v>STREAM</v>
      </c>
      <c r="F420" t="str">
        <v>3F</v>
      </c>
      <c r="G420" t="str">
        <v>21FLSWFD25789</v>
      </c>
      <c r="H420" t="str">
        <v>BUD SLOUGH AT SUGAR BOWL ROAD</v>
      </c>
      <c r="I420">
        <v>27.262538800000002</v>
      </c>
      <c r="J420">
        <v>-82.120277000000002</v>
      </c>
    </row>
    <row r="421" spans="1:10" x14ac:dyDescent="0.25">
      <c r="A421" t="str">
        <v>SROC</v>
      </c>
      <c r="B421" t="str">
        <v>Sanders</v>
      </c>
      <c r="C421" t="str">
        <v>3253</v>
      </c>
      <c r="D421" t="str">
        <v>-</v>
      </c>
      <c r="E421" t="str">
        <v>STREAM</v>
      </c>
      <c r="F421" t="str">
        <v>3F</v>
      </c>
      <c r="G421" t="str">
        <v>21FLWPB G5SE0029</v>
      </c>
      <c r="H421" t="str">
        <v>SFWMD C2444 Canal at Bridge to House off Corkscrew Rd.</v>
      </c>
      <c r="I421">
        <v>26.682361100000001</v>
      </c>
      <c r="J421">
        <v>-80.759611100000001</v>
      </c>
    </row>
    <row r="422" spans="1:10" x14ac:dyDescent="0.25">
      <c r="A422" t="str">
        <v>SROC</v>
      </c>
      <c r="B422" t="str">
        <v>Benchmark</v>
      </c>
      <c r="C422" t="str">
        <v>2015A</v>
      </c>
      <c r="D422" t="str">
        <v>-</v>
      </c>
      <c r="E422" t="str">
        <v>STREAM</v>
      </c>
      <c r="F422" t="str">
        <v>3F</v>
      </c>
      <c r="G422" t="str">
        <v>21FLFTM G3SD0103</v>
      </c>
      <c r="H422" t="str">
        <v>HATCHETT CREEK @ PINEBROOK RD</v>
      </c>
      <c r="I422">
        <v>27.089680000000001</v>
      </c>
      <c r="J422">
        <v>-82.415559999999999</v>
      </c>
    </row>
    <row r="423" spans="1:10" x14ac:dyDescent="0.25">
      <c r="A423" t="str">
        <v>SROC</v>
      </c>
      <c r="B423" t="str">
        <v>Benchmark</v>
      </c>
      <c r="C423" t="str">
        <v>2030A</v>
      </c>
      <c r="D423" t="str">
        <v>-</v>
      </c>
      <c r="E423" t="str">
        <v>STREAM</v>
      </c>
      <c r="F423" t="str">
        <v>3F</v>
      </c>
      <c r="G423" t="str">
        <v>21FLFTM G2SD0026</v>
      </c>
      <c r="H423" t="str">
        <v>ALLIGATOR @JACARANDA</v>
      </c>
      <c r="I423">
        <v>27.05836</v>
      </c>
      <c r="J423">
        <v>-82.395129999999995</v>
      </c>
    </row>
    <row r="424" spans="1:10" x14ac:dyDescent="0.25">
      <c r="A424" t="str">
        <v>SWROC</v>
      </c>
      <c r="B424" t="str">
        <v>DEP</v>
      </c>
      <c r="C424" t="str">
        <v>1361</v>
      </c>
      <c r="D424" t="str">
        <v>ENRW6</v>
      </c>
      <c r="E424" t="str">
        <v>ESTUARY</v>
      </c>
      <c r="F424" t="str">
        <v>2</v>
      </c>
      <c r="G424" t="str">
        <v>21FLTPA G5SW0065</v>
      </c>
      <c r="H424" t="str">
        <v>Chassahowitzka River Downstream of Houses</v>
      </c>
      <c r="I424">
        <v>28.7148</v>
      </c>
      <c r="J424">
        <v>-82.608699999999999</v>
      </c>
    </row>
    <row r="425" spans="1:10" x14ac:dyDescent="0.25">
      <c r="A425" t="str">
        <v>SWROC</v>
      </c>
      <c r="B425" t="str">
        <v>DEP</v>
      </c>
      <c r="C425" t="str">
        <v>1345F</v>
      </c>
      <c r="D425" t="str">
        <v>ENRW10</v>
      </c>
      <c r="E425" t="str">
        <v>ESTUARY</v>
      </c>
      <c r="F425" t="str">
        <v>2</v>
      </c>
      <c r="G425" t="str">
        <v>21FLTPA G5SW0189</v>
      </c>
      <c r="H425" t="str">
        <v>Homosassa River DownRiver/Stream of Boat Ramp</v>
      </c>
      <c r="I425">
        <v>28.783495188</v>
      </c>
      <c r="J425">
        <v>-82.627688800000001</v>
      </c>
    </row>
    <row r="426" spans="1:10" x14ac:dyDescent="0.25">
      <c r="A426" t="str">
        <v>SWROC</v>
      </c>
      <c r="B426" t="str">
        <v>DEP</v>
      </c>
      <c r="C426" t="str">
        <v>1409C</v>
      </c>
      <c r="D426" t="str">
        <v>ENRW12</v>
      </c>
      <c r="E426" t="str">
        <v>ESTUARY</v>
      </c>
      <c r="F426" t="str">
        <v>3M</v>
      </c>
      <c r="G426" t="str">
        <v>21FLTPA G5SW0029</v>
      </c>
      <c r="H426" t="str">
        <v>PR16 -Pithlachascotee River</v>
      </c>
      <c r="I426">
        <v>28.273166700000001</v>
      </c>
      <c r="J426">
        <v>-82.734277800000001</v>
      </c>
    </row>
    <row r="427" spans="1:10" x14ac:dyDescent="0.25">
      <c r="A427" t="str">
        <v>SWROC</v>
      </c>
      <c r="B427" t="str">
        <v>DEP</v>
      </c>
      <c r="C427" t="str">
        <v>8044E</v>
      </c>
      <c r="D427" t="str">
        <v>ENRW11</v>
      </c>
      <c r="E427" t="str">
        <v>ESTUARY</v>
      </c>
      <c r="F427" t="str">
        <v>3M</v>
      </c>
      <c r="G427" t="str">
        <v>21FLTPA G5SW0059</v>
      </c>
      <c r="H427" t="str">
        <v>Gulf of Mexico (Port Richey) NE</v>
      </c>
      <c r="I427">
        <v>28.29</v>
      </c>
      <c r="J427">
        <v>-82.75</v>
      </c>
    </row>
    <row r="428" spans="1:10" x14ac:dyDescent="0.25">
      <c r="A428" t="str">
        <v>SWROC</v>
      </c>
      <c r="B428" t="str">
        <v>DEP</v>
      </c>
      <c r="C428" t="str">
        <v>8044E</v>
      </c>
      <c r="D428" t="str">
        <v>ENRW11</v>
      </c>
      <c r="E428" t="str">
        <v>ESTUARY</v>
      </c>
      <c r="F428" t="str">
        <v>3M</v>
      </c>
      <c r="G428" t="str">
        <v>21FLTPA G5SW0061</v>
      </c>
      <c r="H428" t="str">
        <v>Gulf of Mexico (Port Richey) SE</v>
      </c>
      <c r="I428">
        <v>28.27</v>
      </c>
      <c r="J428">
        <v>-82.75</v>
      </c>
    </row>
    <row r="429" spans="1:10" x14ac:dyDescent="0.25">
      <c r="A429" t="str">
        <v>SWROC</v>
      </c>
      <c r="B429" t="str">
        <v>DEP</v>
      </c>
      <c r="C429" t="str">
        <v>1512</v>
      </c>
      <c r="D429" t="str">
        <v>ENRA1</v>
      </c>
      <c r="E429" t="str">
        <v>ESTUARY</v>
      </c>
      <c r="F429" t="str">
        <v>3M</v>
      </c>
      <c r="G429" t="str">
        <v>21FLTPA G5SW0080</v>
      </c>
      <c r="H429" t="str">
        <v>Boggy Bayou North</v>
      </c>
      <c r="I429">
        <v>28.109500000000001</v>
      </c>
      <c r="J429">
        <v>-82.777100000000004</v>
      </c>
    </row>
    <row r="430" spans="1:10" x14ac:dyDescent="0.25">
      <c r="A430" t="str">
        <v>SWROC</v>
      </c>
      <c r="B430" t="str">
        <v>DEP</v>
      </c>
      <c r="C430" t="str">
        <v>1512</v>
      </c>
      <c r="D430" t="str">
        <v>ENRA1</v>
      </c>
      <c r="E430" t="str">
        <v>ESTUARY</v>
      </c>
      <c r="F430" t="str">
        <v>3M</v>
      </c>
      <c r="G430" t="str">
        <v>21FLTPA G5SW0081</v>
      </c>
      <c r="H430" t="str">
        <v>Boggy Bayou South</v>
      </c>
      <c r="I430">
        <v>28.104600000000001</v>
      </c>
      <c r="J430">
        <v>-82.778599999999997</v>
      </c>
    </row>
    <row r="431" spans="1:10" x14ac:dyDescent="0.25">
      <c r="A431" t="str">
        <v>SWROC</v>
      </c>
      <c r="B431" t="str">
        <v>DEP</v>
      </c>
      <c r="C431" t="str">
        <v>1507A</v>
      </c>
      <c r="D431" t="str">
        <v>-</v>
      </c>
      <c r="E431" t="str">
        <v>ESTUARY11</v>
      </c>
      <c r="F431" t="str">
        <v>2</v>
      </c>
      <c r="G431" t="str">
        <v>21FLHILL102</v>
      </c>
      <c r="H431" t="str">
        <v>Channel A at SR 580 bridge</v>
      </c>
      <c r="I431">
        <v>28.010598999999999</v>
      </c>
      <c r="J431">
        <v>-82.607803000000004</v>
      </c>
    </row>
    <row r="432" spans="1:10" x14ac:dyDescent="0.25">
      <c r="A432" t="str">
        <v>SWROC</v>
      </c>
      <c r="B432" t="str">
        <v>DEP</v>
      </c>
      <c r="C432" t="str">
        <v>1683</v>
      </c>
      <c r="D432" t="str">
        <v>-</v>
      </c>
      <c r="E432" t="str">
        <v>ESTUARY11</v>
      </c>
      <c r="F432" t="str">
        <v>2</v>
      </c>
      <c r="G432" t="str">
        <v>21FLCOSP32-03</v>
      </c>
      <c r="H432" t="str">
        <v>Smack's Bayou, 40th Avenue Northeast</v>
      </c>
      <c r="I432">
        <v>27.808693999999999</v>
      </c>
      <c r="J432">
        <v>-82.616221999999993</v>
      </c>
    </row>
    <row r="433" spans="1:10" x14ac:dyDescent="0.25">
      <c r="A433" t="str">
        <v>SWROC</v>
      </c>
      <c r="B433" t="str">
        <v>DEP</v>
      </c>
      <c r="C433" t="str">
        <v>1700</v>
      </c>
      <c r="D433" t="str">
        <v>-</v>
      </c>
      <c r="E433" t="str">
        <v>ESTUARY11</v>
      </c>
      <c r="F433" t="str">
        <v>2</v>
      </c>
      <c r="G433" t="str">
        <v>21FLPDEM44-02</v>
      </c>
      <c r="H433" t="str">
        <v>Coffee Pot Bayou, Tidal</v>
      </c>
      <c r="I433">
        <v>27.792266000000001</v>
      </c>
      <c r="J433">
        <v>-82.626583999999994</v>
      </c>
    </row>
    <row r="434" spans="1:10" x14ac:dyDescent="0.25">
      <c r="A434" t="str">
        <v>SWROC</v>
      </c>
      <c r="B434" t="str">
        <v>DEP</v>
      </c>
      <c r="C434" t="str">
        <v>1605D</v>
      </c>
      <c r="D434" t="str">
        <v>-</v>
      </c>
      <c r="E434" t="str">
        <v>ESTUARY11</v>
      </c>
      <c r="F434" t="str">
        <v>3M</v>
      </c>
      <c r="G434" t="str">
        <v>N27.9149847, W-82.402151</v>
      </c>
      <c r="H434" t="str">
        <v>US Hwy 41 and Raleigh St.</v>
      </c>
      <c r="I434">
        <v>27.914984700000002</v>
      </c>
      <c r="J434">
        <v>-82.402151000000003</v>
      </c>
    </row>
    <row r="435" spans="1:10" x14ac:dyDescent="0.25">
      <c r="A435" t="str">
        <v>SWROC</v>
      </c>
      <c r="B435" t="str">
        <v>DEP</v>
      </c>
      <c r="C435" t="str">
        <v>1615</v>
      </c>
      <c r="D435" t="str">
        <v>-</v>
      </c>
      <c r="E435" t="str">
        <v>ESTUARY11</v>
      </c>
      <c r="F435" t="str">
        <v>3M</v>
      </c>
      <c r="G435" t="str">
        <v>N27.9245,w-82.40814</v>
      </c>
      <c r="H435" t="str">
        <v>N27.9245,w-82.40814</v>
      </c>
      <c r="I435">
        <v>27.924569999999999</v>
      </c>
      <c r="J435">
        <v>-82.408143499999994</v>
      </c>
    </row>
    <row r="436" spans="1:10" x14ac:dyDescent="0.25">
      <c r="A436" t="str">
        <v>SWROC</v>
      </c>
      <c r="B436" t="str">
        <v>DEP</v>
      </c>
      <c r="C436" t="str">
        <v>1771</v>
      </c>
      <c r="D436" t="str">
        <v>-</v>
      </c>
      <c r="E436" t="str">
        <v>ESTUARY11</v>
      </c>
      <c r="F436" t="str">
        <v>3M</v>
      </c>
      <c r="G436" t="str">
        <v>21FLTPA G2SW0138</v>
      </c>
      <c r="H436" t="str">
        <v>Heritage Park Creek</v>
      </c>
      <c r="I436">
        <v>27.692795988</v>
      </c>
      <c r="J436">
        <v>-82.459019999999995</v>
      </c>
    </row>
    <row r="437" spans="1:10" x14ac:dyDescent="0.25">
      <c r="A437" t="str">
        <v>SWROC</v>
      </c>
      <c r="B437" t="str">
        <v>DEP</v>
      </c>
      <c r="C437" t="str">
        <v>1587A</v>
      </c>
      <c r="D437" t="str">
        <v>-</v>
      </c>
      <c r="E437" t="str">
        <v>ESTUARY11</v>
      </c>
      <c r="F437" t="str">
        <v>3M</v>
      </c>
      <c r="G437" t="str">
        <v>21FLTPA G1SW0137</v>
      </c>
      <c r="H437" t="str">
        <v>Woods Creek</v>
      </c>
      <c r="I437">
        <v>27.993609987999999</v>
      </c>
      <c r="J437">
        <v>-82.580789999999993</v>
      </c>
    </row>
    <row r="438" spans="1:10" x14ac:dyDescent="0.25">
      <c r="A438" t="str">
        <v>SWROC</v>
      </c>
      <c r="B438" t="str">
        <v>DEP</v>
      </c>
      <c r="C438" t="str">
        <v>1725B</v>
      </c>
      <c r="D438" t="str">
        <v>-</v>
      </c>
      <c r="E438" t="str">
        <v>ESTUARY11</v>
      </c>
      <c r="F438" t="str">
        <v>3M</v>
      </c>
      <c r="G438" t="str">
        <v>21FLTPA G1SW0092</v>
      </c>
      <c r="H438" t="str">
        <v>Wolf Branch Canal @ Manns Harbor Dr Boatlift</v>
      </c>
      <c r="I438">
        <v>27.755020000999998</v>
      </c>
      <c r="J438">
        <v>-82.430779999999999</v>
      </c>
    </row>
    <row r="439" spans="1:10" x14ac:dyDescent="0.25">
      <c r="A439" t="str">
        <v>SWROC</v>
      </c>
      <c r="B439" t="str">
        <v>Benchmark</v>
      </c>
      <c r="C439" t="str">
        <v>1876</v>
      </c>
      <c r="D439" t="str">
        <v>-</v>
      </c>
      <c r="E439" t="str">
        <v>ESTUARY11</v>
      </c>
      <c r="F439" t="str">
        <v>3M</v>
      </c>
      <c r="G439" t="str">
        <v>21FLTPA G2SW0111</v>
      </c>
      <c r="H439" t="str">
        <v>Braden River Below Ward Lake@ramp</v>
      </c>
      <c r="I439">
        <v>27.496000000999999</v>
      </c>
      <c r="J439">
        <v>-82.525400000000005</v>
      </c>
    </row>
    <row r="440" spans="1:10" x14ac:dyDescent="0.25">
      <c r="A440" t="str">
        <v>SWROC</v>
      </c>
      <c r="B440" t="str">
        <v>Benchmark</v>
      </c>
      <c r="C440" t="str">
        <v>1887</v>
      </c>
      <c r="D440" t="str">
        <v>-</v>
      </c>
      <c r="E440" t="str">
        <v>ESTUARY11</v>
      </c>
      <c r="F440" t="str">
        <v>3M</v>
      </c>
      <c r="G440" t="str">
        <v>21FLTPA G2SW0163</v>
      </c>
      <c r="H440" t="str">
        <v>Sugarhouse Creek @ 26th Avenue East</v>
      </c>
      <c r="I440">
        <v>27.476689988</v>
      </c>
      <c r="J440">
        <v>-82.519509999999997</v>
      </c>
    </row>
    <row r="441" spans="1:10" x14ac:dyDescent="0.25">
      <c r="A441" t="str">
        <v>SWROC</v>
      </c>
      <c r="B441" t="str">
        <v>Benchmark</v>
      </c>
      <c r="C441" t="str">
        <v>1896</v>
      </c>
      <c r="D441" t="str">
        <v>-</v>
      </c>
      <c r="E441" t="str">
        <v>ESTUARY11</v>
      </c>
      <c r="F441" t="str">
        <v>3M</v>
      </c>
      <c r="G441" t="str">
        <v>21FLMANABC2</v>
      </c>
      <c r="H441" t="str">
        <v>BC2</v>
      </c>
      <c r="I441">
        <v>27.422431</v>
      </c>
      <c r="J441">
        <v>-82.550352000000004</v>
      </c>
    </row>
    <row r="442" spans="1:10" x14ac:dyDescent="0.25">
      <c r="A442" t="str">
        <v>SWROC</v>
      </c>
      <c r="B442" t="str">
        <v>Benchmark</v>
      </c>
      <c r="C442" t="str">
        <v>1848D1</v>
      </c>
      <c r="D442" t="str">
        <v>-</v>
      </c>
      <c r="E442" t="str">
        <v>ESTUARY11</v>
      </c>
      <c r="F442" t="str">
        <v>3M</v>
      </c>
      <c r="G442" t="str">
        <v>21FLTPA G2SW0108</v>
      </c>
      <c r="H442" t="str">
        <v>Wares Creek Tidal by Watertower</v>
      </c>
      <c r="I442">
        <v>27.484350000999999</v>
      </c>
      <c r="J442">
        <v>-82.580119999999994</v>
      </c>
    </row>
    <row r="443" spans="1:10" x14ac:dyDescent="0.25">
      <c r="A443" t="str">
        <v>SWROC</v>
      </c>
      <c r="B443" t="str">
        <v>Benchmark</v>
      </c>
      <c r="C443" t="str">
        <v>1872A</v>
      </c>
      <c r="D443" t="str">
        <v>-</v>
      </c>
      <c r="E443" t="str">
        <v>ESTUARY11</v>
      </c>
      <c r="F443" t="str">
        <v>3M</v>
      </c>
      <c r="G443" t="str">
        <v>21FLTPA G2SW0040</v>
      </c>
      <c r="H443" t="str">
        <v>Mill Creek @ Upper Manatee Rvr Rd</v>
      </c>
      <c r="I443">
        <v>27.513770001000001</v>
      </c>
      <c r="J443">
        <v>-82.409319999999994</v>
      </c>
    </row>
    <row r="444" spans="1:10" x14ac:dyDescent="0.25">
      <c r="A444" t="str">
        <v>SWROC</v>
      </c>
      <c r="B444" t="str">
        <v>Benchmark</v>
      </c>
      <c r="C444" t="str">
        <v>1885A</v>
      </c>
      <c r="D444" t="str">
        <v>-</v>
      </c>
      <c r="E444" t="str">
        <v>ESTUARY11</v>
      </c>
      <c r="F444" t="str">
        <v>3M</v>
      </c>
      <c r="G444" t="str">
        <v>21FLTPA G3SW0109</v>
      </c>
      <c r="H444" t="str">
        <v>West Cedar Hammock @ American Legion</v>
      </c>
      <c r="I444">
        <v>27.482273987999999</v>
      </c>
      <c r="J444">
        <v>-82.638850000000005</v>
      </c>
    </row>
    <row r="445" spans="1:10" x14ac:dyDescent="0.25">
      <c r="A445" t="str">
        <v>SWROC</v>
      </c>
      <c r="B445" t="str">
        <v>DEP</v>
      </c>
      <c r="C445" t="str">
        <v>1530</v>
      </c>
      <c r="D445" t="str">
        <v>-</v>
      </c>
      <c r="E445" t="str">
        <v>ESTUARY11</v>
      </c>
      <c r="F445" t="str">
        <v>3M</v>
      </c>
      <c r="G445" t="str">
        <v>21FLTPA G1SW0051</v>
      </c>
      <c r="H445" t="str">
        <v>Moccasin Creek Tidal</v>
      </c>
      <c r="I445">
        <v>28.038500000999999</v>
      </c>
      <c r="J445">
        <v>-82.685000000000002</v>
      </c>
    </row>
    <row r="446" spans="1:10" x14ac:dyDescent="0.25">
      <c r="A446" t="str">
        <v>SWROC</v>
      </c>
      <c r="B446" t="str">
        <v>DEP</v>
      </c>
      <c r="C446" t="str">
        <v>1575</v>
      </c>
      <c r="D446" t="str">
        <v>-</v>
      </c>
      <c r="E446" t="str">
        <v>ESTUARY11</v>
      </c>
      <c r="F446" t="str">
        <v>3M</v>
      </c>
      <c r="G446" t="str">
        <v>21FLTPA G1SW0055</v>
      </c>
      <c r="H446" t="str">
        <v>Mullet Crk @ 1st Ave</v>
      </c>
      <c r="I446">
        <v>27.994055500999998</v>
      </c>
      <c r="J446">
        <v>-82.688028000000003</v>
      </c>
    </row>
    <row r="447" spans="1:10" x14ac:dyDescent="0.25">
      <c r="A447" t="str">
        <v>SWROC</v>
      </c>
      <c r="B447" t="str">
        <v>DEP</v>
      </c>
      <c r="C447" t="str">
        <v>1633</v>
      </c>
      <c r="D447" t="str">
        <v>-</v>
      </c>
      <c r="E447" t="str">
        <v>ESTUARY11</v>
      </c>
      <c r="F447" t="str">
        <v>3M</v>
      </c>
      <c r="G447" t="str">
        <v>21FLTPA G5SW0130</v>
      </c>
      <c r="H447" t="str">
        <v>Mckay Crk off Hickory</v>
      </c>
      <c r="I447">
        <v>27.906472201</v>
      </c>
      <c r="J447">
        <v>-82.817222000000001</v>
      </c>
    </row>
    <row r="448" spans="1:10" x14ac:dyDescent="0.25">
      <c r="A448" t="str">
        <v>SWROC</v>
      </c>
      <c r="B448" t="str">
        <v>DEP</v>
      </c>
      <c r="C448" t="str">
        <v>1541A</v>
      </c>
      <c r="D448" t="str">
        <v>-</v>
      </c>
      <c r="E448" t="str">
        <v>ESTUARY11</v>
      </c>
      <c r="F448" t="str">
        <v>3M</v>
      </c>
      <c r="G448" t="str">
        <v>21FLTPA G1SW0131</v>
      </c>
      <c r="H448" t="str">
        <v>Harbor Palms Nature Park Kayak Launch</v>
      </c>
      <c r="I448">
        <v>28.037961977999998</v>
      </c>
      <c r="J448">
        <v>-82.697120999999996</v>
      </c>
    </row>
    <row r="449" spans="1:10" x14ac:dyDescent="0.25">
      <c r="A449" t="str">
        <v>SWROC</v>
      </c>
      <c r="B449" t="str">
        <v>DEP</v>
      </c>
      <c r="C449" t="str">
        <v>1668E</v>
      </c>
      <c r="D449" t="str">
        <v>-</v>
      </c>
      <c r="E449" t="str">
        <v>ESTUARY11</v>
      </c>
      <c r="F449" t="str">
        <v>3M</v>
      </c>
      <c r="G449" t="str">
        <v>21FLTPA G5SW0170</v>
      </c>
      <c r="H449" t="str">
        <v>St Joe Tidal @ 54th Ave</v>
      </c>
      <c r="I449">
        <v>27.821210001000001</v>
      </c>
      <c r="J449">
        <v>-82.742159999999998</v>
      </c>
    </row>
    <row r="450" spans="1:10" x14ac:dyDescent="0.25">
      <c r="A450" t="str">
        <v>SWROC</v>
      </c>
      <c r="B450" t="str">
        <v>Eurofins</v>
      </c>
      <c r="C450" t="str">
        <v>1953</v>
      </c>
      <c r="D450" t="str">
        <v>-</v>
      </c>
      <c r="E450" t="str">
        <v>ESTUARY11</v>
      </c>
      <c r="F450" t="str">
        <v>3M</v>
      </c>
      <c r="G450" t="str">
        <v>21FLTPA G3SW0108</v>
      </c>
      <c r="H450" t="str">
        <v>Hudson Bayou Tidal by Marie Selby Botanical Gardens</v>
      </c>
      <c r="I450">
        <v>27.326099987999999</v>
      </c>
      <c r="J450">
        <v>-82.539400000000001</v>
      </c>
    </row>
    <row r="451" spans="1:10" x14ac:dyDescent="0.25">
      <c r="A451" t="str">
        <v>SWROC</v>
      </c>
      <c r="B451" t="str">
        <v>Benchmark</v>
      </c>
      <c r="C451" t="str">
        <v>1953</v>
      </c>
      <c r="D451" t="str">
        <v>-</v>
      </c>
      <c r="E451" t="str">
        <v>ESTUARY11</v>
      </c>
      <c r="F451" t="str">
        <v>3M</v>
      </c>
      <c r="G451" t="str">
        <v>21FLTPA G3SW0108</v>
      </c>
      <c r="H451" t="str">
        <v>Hudson Bayou Tidal by Marie Selby Botanical Gardens</v>
      </c>
      <c r="I451">
        <v>27.326099987999999</v>
      </c>
      <c r="J451">
        <v>-82.539400000000001</v>
      </c>
    </row>
    <row r="452" spans="1:10" x14ac:dyDescent="0.25">
      <c r="A452" t="str">
        <v>SROC</v>
      </c>
      <c r="B452" t="str">
        <v>Benchmark</v>
      </c>
      <c r="C452" t="str">
        <v>1991G</v>
      </c>
      <c r="D452" t="str">
        <v>-</v>
      </c>
      <c r="E452" t="str">
        <v>ESTUARY11</v>
      </c>
      <c r="F452" t="str">
        <v>3M</v>
      </c>
      <c r="G452" t="str">
        <v>21FLGW  3499</v>
      </c>
      <c r="H452" t="str">
        <v>MYAKKA RIVER - SNOOK HAVEN DOCK</v>
      </c>
      <c r="I452">
        <v>27.100568783</v>
      </c>
      <c r="J452">
        <v>-82.333134252999997</v>
      </c>
    </row>
    <row r="453" spans="1:10" x14ac:dyDescent="0.25">
      <c r="A453" t="str">
        <v>SWROC</v>
      </c>
      <c r="B453" t="str">
        <v>DEP</v>
      </c>
      <c r="C453" t="str">
        <v>1329H</v>
      </c>
      <c r="D453" t="str">
        <v>-</v>
      </c>
      <c r="E453" t="str">
        <v>LAKE</v>
      </c>
      <c r="F453" t="str">
        <v>3F</v>
      </c>
      <c r="G453" t="str">
        <v>21FLTPA G4SW0124</v>
      </c>
      <c r="H453" t="str">
        <v>Lake Lindsay @ Center</v>
      </c>
      <c r="I453">
        <v>28.629230001</v>
      </c>
      <c r="J453">
        <v>-82.365949999999998</v>
      </c>
    </row>
    <row r="454" spans="1:10" x14ac:dyDescent="0.25">
      <c r="A454" t="str">
        <v>SWROC</v>
      </c>
      <c r="B454" t="str">
        <v>DEP</v>
      </c>
      <c r="C454" t="str">
        <v>1329M</v>
      </c>
      <c r="D454" t="str">
        <v>-</v>
      </c>
      <c r="E454" t="str">
        <v>LAKE</v>
      </c>
      <c r="F454" t="str">
        <v>3F</v>
      </c>
      <c r="G454" t="str">
        <v>21FLTPA G4SW0025</v>
      </c>
      <c r="H454" t="str">
        <v>Irvin Lake</v>
      </c>
      <c r="I454">
        <v>28.525046001</v>
      </c>
      <c r="J454">
        <v>-82.361099999999993</v>
      </c>
    </row>
    <row r="455" spans="1:10" x14ac:dyDescent="0.25">
      <c r="A455" t="str">
        <v>SWROC</v>
      </c>
      <c r="B455" t="str">
        <v>DEP</v>
      </c>
      <c r="C455" t="str">
        <v>1329N</v>
      </c>
      <c r="D455" t="str">
        <v>-</v>
      </c>
      <c r="E455" t="str">
        <v>LAKE</v>
      </c>
      <c r="F455" t="str">
        <v>3F</v>
      </c>
      <c r="G455" t="str">
        <v>21FLTPA G4SW0114</v>
      </c>
      <c r="H455" t="str">
        <v>Sparkman Lake @ Center</v>
      </c>
      <c r="I455">
        <v>28.465519988</v>
      </c>
      <c r="J455">
        <v>-82.364410000000007</v>
      </c>
    </row>
    <row r="456" spans="1:10" x14ac:dyDescent="0.25">
      <c r="A456" t="str">
        <v>SWROC</v>
      </c>
      <c r="B456" t="str">
        <v>DEP</v>
      </c>
      <c r="C456" t="str">
        <v>1329Y</v>
      </c>
      <c r="D456" t="str">
        <v>-</v>
      </c>
      <c r="E456" t="str">
        <v>LAKE</v>
      </c>
      <c r="F456" t="str">
        <v>3F</v>
      </c>
      <c r="G456" t="str">
        <v>21FLTPA G4SW0103</v>
      </c>
      <c r="H456" t="str">
        <v>Mountain Lake @ Center</v>
      </c>
      <c r="I456">
        <v>28.478900001</v>
      </c>
      <c r="J456">
        <v>-82.312399999999997</v>
      </c>
    </row>
    <row r="457" spans="1:10" x14ac:dyDescent="0.25">
      <c r="A457" t="str">
        <v>SWROC</v>
      </c>
      <c r="B457" t="str">
        <v>DEP</v>
      </c>
      <c r="C457" t="str">
        <v>1474A</v>
      </c>
      <c r="D457" t="str">
        <v>-</v>
      </c>
      <c r="E457" t="str">
        <v>LAKE</v>
      </c>
      <c r="F457" t="str">
        <v>3F</v>
      </c>
      <c r="G457" t="str">
        <v>21FLTPA G1SW0020</v>
      </c>
      <c r="H457" t="str">
        <v>Lake Wastena Center</v>
      </c>
      <c r="I457">
        <v>28.163000001</v>
      </c>
      <c r="J457">
        <v>-82.591300000000004</v>
      </c>
    </row>
    <row r="458" spans="1:10" x14ac:dyDescent="0.25">
      <c r="A458" t="str">
        <v>SWROC</v>
      </c>
      <c r="B458" t="str">
        <v>DEP</v>
      </c>
      <c r="C458" t="str">
        <v>1493D</v>
      </c>
      <c r="D458" t="str">
        <v>-</v>
      </c>
      <c r="E458" t="str">
        <v>LAKE</v>
      </c>
      <c r="F458" t="str">
        <v>3F</v>
      </c>
      <c r="G458" t="str">
        <v>21FLTPA G1SW0071</v>
      </c>
      <c r="H458" t="str">
        <v>Williams Lake Center</v>
      </c>
      <c r="I458">
        <v>28.099160001000001</v>
      </c>
      <c r="J458">
        <v>-82.602739999999997</v>
      </c>
    </row>
    <row r="459" spans="1:10" x14ac:dyDescent="0.25">
      <c r="A459" t="str">
        <v>SWROC</v>
      </c>
      <c r="B459" t="str">
        <v>DEP</v>
      </c>
      <c r="C459" t="str">
        <v>1516F</v>
      </c>
      <c r="D459" t="str">
        <v>-</v>
      </c>
      <c r="E459" t="str">
        <v>LAKE</v>
      </c>
      <c r="F459" t="str">
        <v>3F</v>
      </c>
      <c r="G459" t="str">
        <v>21FLTPA G1SW0104</v>
      </c>
      <c r="H459" t="str">
        <v>White Trout Lake @ Center</v>
      </c>
      <c r="I459">
        <v>28.039170000999999</v>
      </c>
      <c r="J459">
        <v>-82.495580000000004</v>
      </c>
    </row>
    <row r="460" spans="1:10" x14ac:dyDescent="0.25">
      <c r="A460" t="str">
        <v>SWROC</v>
      </c>
      <c r="B460" t="str">
        <v>DEP</v>
      </c>
      <c r="C460" t="str">
        <v>1561B</v>
      </c>
      <c r="D460" t="str">
        <v>-</v>
      </c>
      <c r="E460" t="str">
        <v>LAKE</v>
      </c>
      <c r="F460" t="str">
        <v>3F</v>
      </c>
      <c r="G460" t="str">
        <v>21FLTPA 24040170</v>
      </c>
      <c r="H460" t="str">
        <v>L52P - Walden Lake</v>
      </c>
      <c r="I460">
        <v>27.989916699999998</v>
      </c>
      <c r="J460">
        <v>-82.148888900000003</v>
      </c>
    </row>
    <row r="461" spans="1:10" x14ac:dyDescent="0.25">
      <c r="A461" t="str">
        <v>SWROC</v>
      </c>
      <c r="B461" t="str">
        <v>DEP</v>
      </c>
      <c r="C461" t="str">
        <v>1576A</v>
      </c>
      <c r="D461" t="str">
        <v>-</v>
      </c>
      <c r="E461" t="str">
        <v>LAKE</v>
      </c>
      <c r="F461" t="str">
        <v>3F</v>
      </c>
      <c r="G461" t="str">
        <v>21FLTPA G1SW0034</v>
      </c>
      <c r="H461" t="str">
        <v>Mango Lake Center</v>
      </c>
      <c r="I461">
        <v>27.967600000000001</v>
      </c>
      <c r="J461">
        <v>-82.301599999999993</v>
      </c>
    </row>
    <row r="462" spans="1:10" x14ac:dyDescent="0.25">
      <c r="A462" t="str">
        <v>SWROC</v>
      </c>
      <c r="B462" t="str">
        <v>DEP</v>
      </c>
      <c r="C462" t="str">
        <v>1725C</v>
      </c>
      <c r="D462" t="str">
        <v>-</v>
      </c>
      <c r="E462" t="str">
        <v>LAKE</v>
      </c>
      <c r="F462" t="str">
        <v>3F</v>
      </c>
      <c r="G462" t="str">
        <v>21FLTPA G1SW0139</v>
      </c>
      <c r="H462" t="str">
        <v>Wolf Branch Canal @ Middle of Lake</v>
      </c>
      <c r="I462">
        <v>27.747687987999999</v>
      </c>
      <c r="J462">
        <v>-82.425469000000007</v>
      </c>
    </row>
    <row r="463" spans="1:10" x14ac:dyDescent="0.25">
      <c r="A463" t="str">
        <v>SWROC</v>
      </c>
      <c r="B463" t="str">
        <v>DEP</v>
      </c>
      <c r="C463" t="str">
        <v>1329P</v>
      </c>
      <c r="D463" t="str">
        <v>-</v>
      </c>
      <c r="E463" t="str">
        <v>LAKE</v>
      </c>
      <c r="F463" t="str">
        <v>3F</v>
      </c>
      <c r="G463" t="str">
        <v>21FLTPA G4SW0084</v>
      </c>
      <c r="H463" t="str">
        <v>Dowling Lake 2</v>
      </c>
      <c r="I463">
        <v>28.436690000999999</v>
      </c>
      <c r="J463">
        <v>-82.249390000000005</v>
      </c>
    </row>
    <row r="464" spans="1:10" x14ac:dyDescent="0.25">
      <c r="A464" t="str">
        <v>SWROC</v>
      </c>
      <c r="B464" t="str">
        <v>DEP</v>
      </c>
      <c r="C464" t="str">
        <v>1423B</v>
      </c>
      <c r="D464" t="str">
        <v>-</v>
      </c>
      <c r="E464" t="str">
        <v>LAKE</v>
      </c>
      <c r="F464" t="str">
        <v>3F</v>
      </c>
      <c r="G464" t="str">
        <v>21FLTPA G5SW0107</v>
      </c>
      <c r="H464" t="str">
        <v>Green Lake North</v>
      </c>
      <c r="I464">
        <v>28.316770000999998</v>
      </c>
      <c r="J464">
        <v>-82.502489999999995</v>
      </c>
    </row>
    <row r="465" spans="1:10" x14ac:dyDescent="0.25">
      <c r="A465" t="str">
        <v>SWROC</v>
      </c>
      <c r="B465" t="str">
        <v>DEP</v>
      </c>
      <c r="C465" t="str">
        <v>1456A</v>
      </c>
      <c r="D465" t="str">
        <v>-</v>
      </c>
      <c r="E465" t="str">
        <v>LAKE</v>
      </c>
      <c r="F465" t="str">
        <v>3F</v>
      </c>
      <c r="G465" t="str">
        <v>21FLTPA G5SW0112</v>
      </c>
      <c r="H465" t="str">
        <v>Lake Thomas West</v>
      </c>
      <c r="I465">
        <v>28.240030001000001</v>
      </c>
      <c r="J465">
        <v>-82.471630000000005</v>
      </c>
    </row>
    <row r="466" spans="1:10" x14ac:dyDescent="0.25">
      <c r="A466" t="str">
        <v>SWROC</v>
      </c>
      <c r="B466" t="str">
        <v>Eurofins</v>
      </c>
      <c r="C466" t="str">
        <v>1464A</v>
      </c>
      <c r="D466" t="str">
        <v>-</v>
      </c>
      <c r="E466" t="str">
        <v>LAKE</v>
      </c>
      <c r="F466" t="str">
        <v>3F</v>
      </c>
      <c r="G466" t="str">
        <v>21FLTPA G1SW0077</v>
      </c>
      <c r="H466" t="str">
        <v>Black Lake Center</v>
      </c>
      <c r="I466">
        <v>28.190738799999998</v>
      </c>
      <c r="J466">
        <v>-82.576613800000004</v>
      </c>
    </row>
    <row r="467" spans="1:10" x14ac:dyDescent="0.25">
      <c r="A467" t="str">
        <v>SWROC</v>
      </c>
      <c r="B467" t="str">
        <v>DEP</v>
      </c>
      <c r="C467" t="str">
        <v>1464A</v>
      </c>
      <c r="D467" t="str">
        <v>-</v>
      </c>
      <c r="E467" t="str">
        <v>LAKE</v>
      </c>
      <c r="F467" t="str">
        <v>3F</v>
      </c>
      <c r="G467" t="str">
        <v>21FLTPA G1SW0077</v>
      </c>
      <c r="H467" t="str">
        <v>Black Lake Center</v>
      </c>
      <c r="I467">
        <v>28.190738799999998</v>
      </c>
      <c r="J467">
        <v>-82.576613800000004</v>
      </c>
    </row>
    <row r="468" spans="1:10" x14ac:dyDescent="0.25">
      <c r="A468" t="str">
        <v>SWROC</v>
      </c>
      <c r="B468" t="str">
        <v>DEP</v>
      </c>
      <c r="C468" t="str">
        <v>1508B</v>
      </c>
      <c r="D468" t="str">
        <v>-</v>
      </c>
      <c r="E468" t="str">
        <v>LAKE</v>
      </c>
      <c r="F468" t="str">
        <v>3F</v>
      </c>
      <c r="G468" t="str">
        <v>21FLTPA G5SW0040</v>
      </c>
      <c r="H468" t="str">
        <v>Klosterman Canal South</v>
      </c>
      <c r="I468">
        <v>28.103750001000002</v>
      </c>
      <c r="J468">
        <v>-82.751220000000004</v>
      </c>
    </row>
    <row r="469" spans="1:10" x14ac:dyDescent="0.25">
      <c r="A469" t="str">
        <v>SWROC</v>
      </c>
      <c r="B469" t="str">
        <v>DEP</v>
      </c>
      <c r="C469" t="str">
        <v>1603E</v>
      </c>
      <c r="D469" t="str">
        <v>-</v>
      </c>
      <c r="E469" t="str">
        <v>LAKE</v>
      </c>
      <c r="F469" t="str">
        <v>3F</v>
      </c>
      <c r="G469" t="str">
        <v>21FLTPA G1SW0126</v>
      </c>
      <c r="H469" t="str">
        <v>Harbor Lake @ Center</v>
      </c>
      <c r="I469">
        <v>27.997407987999999</v>
      </c>
      <c r="J469">
        <v>-82.747690000000006</v>
      </c>
    </row>
    <row r="470" spans="1:10" x14ac:dyDescent="0.25">
      <c r="A470" t="str">
        <v>SWROC</v>
      </c>
      <c r="B470" t="str">
        <v>DEP</v>
      </c>
      <c r="C470" t="str">
        <v>1503</v>
      </c>
      <c r="D470" t="str">
        <v>-</v>
      </c>
      <c r="E470" t="str">
        <v>LAKE</v>
      </c>
      <c r="F470" t="str">
        <v>3F</v>
      </c>
      <c r="G470" t="str">
        <v>21FLTPA G4SW0106</v>
      </c>
      <c r="H470" t="str">
        <v>Lake Van @ Center</v>
      </c>
      <c r="I470">
        <v>28.107860000999999</v>
      </c>
      <c r="J470">
        <v>-81.767700000000005</v>
      </c>
    </row>
    <row r="471" spans="1:10" x14ac:dyDescent="0.25">
      <c r="A471" t="str">
        <v>SWROC</v>
      </c>
      <c r="B471" t="str">
        <v>DEP</v>
      </c>
      <c r="C471" t="str">
        <v>1491A</v>
      </c>
      <c r="D471" t="str">
        <v>-</v>
      </c>
      <c r="E471" t="str">
        <v>LAKE</v>
      </c>
      <c r="F471" t="str">
        <v>3F</v>
      </c>
      <c r="G471" t="str">
        <v>21FLSWFD19079</v>
      </c>
      <c r="H471" t="str">
        <v>LESTER</v>
      </c>
      <c r="I471">
        <v>28.122777778</v>
      </c>
      <c r="J471">
        <v>-81.997777780000007</v>
      </c>
    </row>
    <row r="472" spans="1:10" x14ac:dyDescent="0.25">
      <c r="A472" t="str">
        <v>SWROC</v>
      </c>
      <c r="B472" t="str">
        <v>DEP</v>
      </c>
      <c r="C472" t="str">
        <v>1501Z</v>
      </c>
      <c r="D472" t="str">
        <v>-</v>
      </c>
      <c r="E472" t="str">
        <v>LAKE</v>
      </c>
      <c r="F472" t="str">
        <v>3F</v>
      </c>
      <c r="G472" t="str">
        <v>21FLTPA G3SW0100</v>
      </c>
      <c r="H472" t="str">
        <v>Lake Whistler @ Center</v>
      </c>
      <c r="I472">
        <v>28.091099988</v>
      </c>
      <c r="J472">
        <v>-81.812100000000001</v>
      </c>
    </row>
    <row r="473" spans="1:10" x14ac:dyDescent="0.25">
      <c r="A473" t="str">
        <v>SWROC</v>
      </c>
      <c r="B473" t="str">
        <v>DEP</v>
      </c>
      <c r="C473" t="str">
        <v>1504A</v>
      </c>
      <c r="D473" t="str">
        <v>-</v>
      </c>
      <c r="E473" t="str">
        <v>LAKE</v>
      </c>
      <c r="F473" t="str">
        <v>3F</v>
      </c>
      <c r="G473" t="str">
        <v>21FLCEN G3CE0040</v>
      </c>
      <c r="H473" t="str">
        <v>Lake Henry @ center</v>
      </c>
      <c r="I473">
        <v>28.091589986999999</v>
      </c>
      <c r="J473">
        <v>-81.667966000000007</v>
      </c>
    </row>
    <row r="474" spans="1:10" x14ac:dyDescent="0.25">
      <c r="A474" t="str">
        <v>CEROC</v>
      </c>
      <c r="B474" t="str">
        <v>DEP</v>
      </c>
      <c r="C474" t="str">
        <v>1539H</v>
      </c>
      <c r="D474" t="str">
        <v>-</v>
      </c>
      <c r="E474" t="str">
        <v>LAKE</v>
      </c>
      <c r="F474" t="str">
        <v>3F</v>
      </c>
      <c r="G474" t="str">
        <v>21FLSWFD25299</v>
      </c>
      <c r="H474" t="str">
        <v>VENUS</v>
      </c>
      <c r="I474">
        <v>27.974555555999999</v>
      </c>
      <c r="J474">
        <v>-81.609888889000004</v>
      </c>
    </row>
    <row r="475" spans="1:10" x14ac:dyDescent="0.25">
      <c r="A475" t="str">
        <v>SWROC</v>
      </c>
      <c r="B475" t="str">
        <v>DEP</v>
      </c>
      <c r="C475" t="str">
        <v>1597A</v>
      </c>
      <c r="D475" t="str">
        <v>-</v>
      </c>
      <c r="E475" t="str">
        <v>LAKE</v>
      </c>
      <c r="F475" t="str">
        <v>3F</v>
      </c>
      <c r="G475" t="str">
        <v>21FLTPA G2SW0060</v>
      </c>
      <c r="H475" t="str">
        <v>Scott Lake @ South Central</v>
      </c>
      <c r="I475">
        <v>27.963440000999999</v>
      </c>
      <c r="J475">
        <v>-81.93777</v>
      </c>
    </row>
    <row r="476" spans="1:10" x14ac:dyDescent="0.25">
      <c r="A476" t="str">
        <v>CEROC</v>
      </c>
      <c r="B476" t="str">
        <v>DEP</v>
      </c>
      <c r="C476" t="str">
        <v>1617A</v>
      </c>
      <c r="D476" t="str">
        <v>-</v>
      </c>
      <c r="E476" t="str">
        <v>LAKE</v>
      </c>
      <c r="F476" t="str">
        <v>3F</v>
      </c>
      <c r="G476" t="str">
        <v>21FLTPA G3SW0050</v>
      </c>
      <c r="H476" t="str">
        <v>Lake Effie @ Center</v>
      </c>
      <c r="I476">
        <v>27.908000001000001</v>
      </c>
      <c r="J476">
        <v>-81.605999999999995</v>
      </c>
    </row>
    <row r="477" spans="1:10" x14ac:dyDescent="0.25">
      <c r="A477" t="str">
        <v>CEROC</v>
      </c>
      <c r="B477" t="str">
        <v>DEP</v>
      </c>
      <c r="C477" t="str">
        <v>1619C</v>
      </c>
      <c r="D477" t="str">
        <v>-</v>
      </c>
      <c r="E477" t="str">
        <v>LAKE</v>
      </c>
      <c r="F477" t="str">
        <v>3F</v>
      </c>
      <c r="G477" t="str">
        <v>21FLTPA G4SW0117</v>
      </c>
      <c r="H477" t="str">
        <v>Lake Leonore @ Center</v>
      </c>
      <c r="I477">
        <v>27.795062988000002</v>
      </c>
      <c r="J477">
        <v>-81.512570999999994</v>
      </c>
    </row>
    <row r="478" spans="1:10" x14ac:dyDescent="0.25">
      <c r="A478" t="str">
        <v>SWROC</v>
      </c>
      <c r="B478" t="str">
        <v>DEP</v>
      </c>
      <c r="C478" t="str">
        <v>1623X</v>
      </c>
      <c r="D478" t="str">
        <v>-</v>
      </c>
      <c r="E478" t="str">
        <v>LAKE</v>
      </c>
      <c r="F478" t="str">
        <v>3F</v>
      </c>
      <c r="G478" t="str">
        <v>21FLTPA G3SW0074</v>
      </c>
      <c r="H478" t="str">
        <v>Reclaimed Mine Cut Lake SE</v>
      </c>
      <c r="I478">
        <v>27.873090001000001</v>
      </c>
      <c r="J478">
        <v>-81.848799999999997</v>
      </c>
    </row>
    <row r="479" spans="1:10" x14ac:dyDescent="0.25">
      <c r="A479" t="str">
        <v>SWROC</v>
      </c>
      <c r="B479" t="str">
        <v>DEP</v>
      </c>
      <c r="C479" t="str">
        <v>1677C</v>
      </c>
      <c r="D479" t="str">
        <v>-</v>
      </c>
      <c r="E479" t="str">
        <v>LAKE</v>
      </c>
      <c r="F479" t="str">
        <v>3F</v>
      </c>
      <c r="G479" t="str">
        <v>21FLTPA TPLKBUF01L</v>
      </c>
      <c r="H479" t="str">
        <v>Lake Buffum</v>
      </c>
      <c r="I479">
        <v>27.797734500000001</v>
      </c>
      <c r="J479">
        <v>-81.661739499999996</v>
      </c>
    </row>
    <row r="480" spans="1:10" x14ac:dyDescent="0.25">
      <c r="A480" t="str">
        <v>SWROC</v>
      </c>
      <c r="B480" t="str">
        <v>Benchmark</v>
      </c>
      <c r="C480" t="str">
        <v>1840</v>
      </c>
      <c r="D480" t="str">
        <v>-</v>
      </c>
      <c r="E480" t="str">
        <v>STREAM</v>
      </c>
      <c r="F480" t="str">
        <v>1</v>
      </c>
      <c r="G480" t="str">
        <v>21FLTPA G2SW0039</v>
      </c>
      <c r="H480" t="str">
        <v>Gilley Creek downstream</v>
      </c>
      <c r="I480">
        <v>27.509199608999999</v>
      </c>
      <c r="J480">
        <v>-82.288640584000007</v>
      </c>
    </row>
    <row r="481" spans="1:10" x14ac:dyDescent="0.25">
      <c r="A481" t="str">
        <v>SWROC</v>
      </c>
      <c r="B481" t="str">
        <v>Benchmark</v>
      </c>
      <c r="C481" t="str">
        <v>1805</v>
      </c>
      <c r="D481" t="str">
        <v>-</v>
      </c>
      <c r="E481" t="str">
        <v>STREAM</v>
      </c>
      <c r="F481" t="str">
        <v>3F</v>
      </c>
      <c r="G481" t="str">
        <v>21FLTPA G3SW0121</v>
      </c>
      <c r="H481" t="str">
        <v>OLD TOWN DRAINAGE DITCH AT OLD TOWN CREEK RD</v>
      </c>
      <c r="I481">
        <v>27.612881000000002</v>
      </c>
      <c r="J481">
        <v>-81.620679999999993</v>
      </c>
    </row>
    <row r="482" spans="1:10" x14ac:dyDescent="0.25">
      <c r="A482" t="str">
        <v>SWROC</v>
      </c>
      <c r="B482" t="str">
        <v>Benchmark</v>
      </c>
      <c r="C482" t="str">
        <v>1808</v>
      </c>
      <c r="D482" t="str">
        <v>-</v>
      </c>
      <c r="E482" t="str">
        <v>STREAM</v>
      </c>
      <c r="F482" t="str">
        <v>3F</v>
      </c>
      <c r="G482" t="str">
        <v>21FLTPA G3SW0126</v>
      </c>
      <c r="H482" t="str">
        <v>UNNAMED DITCHES</v>
      </c>
      <c r="I482">
        <v>27.586171740000001</v>
      </c>
      <c r="J482">
        <v>-81.620645359999997</v>
      </c>
    </row>
    <row r="483" spans="1:10" x14ac:dyDescent="0.25">
      <c r="A483" t="str">
        <v>SWROC</v>
      </c>
      <c r="B483" t="str">
        <v>Benchmark</v>
      </c>
      <c r="C483" t="str">
        <v>1623F</v>
      </c>
      <c r="D483" t="str">
        <v>-</v>
      </c>
      <c r="E483" t="str">
        <v>STREAM</v>
      </c>
      <c r="F483" t="str">
        <v>3F</v>
      </c>
      <c r="G483" t="str">
        <v>21FLFTM HAB-SD-0129</v>
      </c>
      <c r="H483" t="str">
        <v>Peace River - Crews Park Boat Ramp</v>
      </c>
      <c r="I483">
        <v>27.550949986999999</v>
      </c>
      <c r="J483">
        <v>-81.794290000000004</v>
      </c>
    </row>
    <row r="484" spans="1:10" x14ac:dyDescent="0.25">
      <c r="A484" t="str">
        <v>SWROC</v>
      </c>
      <c r="B484" t="str">
        <v>Benchmark</v>
      </c>
      <c r="C484" t="str">
        <v>1757B</v>
      </c>
      <c r="D484" t="str">
        <v>-</v>
      </c>
      <c r="E484" t="str">
        <v>STREAM</v>
      </c>
      <c r="F484" t="str">
        <v>3F</v>
      </c>
      <c r="G484" t="str">
        <v>21FLTPA G3SW0118</v>
      </c>
      <c r="H484" t="str">
        <v>Paynes Crk @ Hobbs Rd</v>
      </c>
      <c r="I484">
        <v>27.620460988000001</v>
      </c>
      <c r="J484">
        <v>-81.842884999999995</v>
      </c>
    </row>
    <row r="485" spans="1:10" x14ac:dyDescent="0.25">
      <c r="A485" t="str">
        <v>SWROC</v>
      </c>
      <c r="B485" t="str">
        <v>Benchmark</v>
      </c>
      <c r="C485" t="str">
        <v>1787B</v>
      </c>
      <c r="D485" t="str">
        <v>-</v>
      </c>
      <c r="E485" t="str">
        <v>STREAM</v>
      </c>
      <c r="F485" t="str">
        <v>3F</v>
      </c>
      <c r="G485" t="str">
        <v>21FLTPA G3SW0012</v>
      </c>
      <c r="H485" t="str">
        <v>Horse Creek</v>
      </c>
      <c r="I485">
        <v>27.487395000999999</v>
      </c>
      <c r="J485">
        <v>-82.023295000000005</v>
      </c>
    </row>
    <row r="486" spans="1:10" x14ac:dyDescent="0.25">
      <c r="A486" t="str">
        <v>SWROC</v>
      </c>
      <c r="B486" t="str">
        <v>DEP</v>
      </c>
      <c r="C486" t="str">
        <v>1451</v>
      </c>
      <c r="D486" t="str">
        <v>-</v>
      </c>
      <c r="E486" t="str">
        <v>STREAM</v>
      </c>
      <c r="F486" t="str">
        <v>3F</v>
      </c>
      <c r="G486" t="str">
        <v>21FLTPA G2SW0143</v>
      </c>
      <c r="H486" t="str">
        <v>Lake Hanna Outlet @ Livingston Ave</v>
      </c>
      <c r="I486">
        <v>28.133689988</v>
      </c>
      <c r="J486">
        <v>-82.430359999999993</v>
      </c>
    </row>
    <row r="487" spans="1:10" x14ac:dyDescent="0.25">
      <c r="A487" t="str">
        <v>SWROC</v>
      </c>
      <c r="B487" t="str">
        <v>DEP</v>
      </c>
      <c r="C487" t="str">
        <v>1478</v>
      </c>
      <c r="D487" t="str">
        <v>-</v>
      </c>
      <c r="E487" t="str">
        <v>STREAM</v>
      </c>
      <c r="F487" t="str">
        <v>3F</v>
      </c>
      <c r="G487" t="str">
        <v>21FLTPA G1SW0147</v>
      </c>
      <c r="H487" t="str">
        <v>BRUSHY CREEK AT NORTHDALE BLVD BY TRAIL</v>
      </c>
      <c r="I487">
        <v>28.109477989999998</v>
      </c>
      <c r="J487">
        <v>-82.513829999999999</v>
      </c>
    </row>
    <row r="488" spans="1:10" x14ac:dyDescent="0.25">
      <c r="A488" t="str">
        <v>SWROC</v>
      </c>
      <c r="B488" t="str">
        <v>DEP</v>
      </c>
      <c r="C488" t="str">
        <v>1499</v>
      </c>
      <c r="D488" t="str">
        <v>-</v>
      </c>
      <c r="E488" t="str">
        <v>STREAM</v>
      </c>
      <c r="F488" t="str">
        <v>3F</v>
      </c>
      <c r="G488" t="str">
        <v>21FLTPA G2SW0158</v>
      </c>
      <c r="H488" t="str">
        <v>Thirteen Mile Creek @ Vandervort Road</v>
      </c>
      <c r="I488">
        <v>28.109782987999999</v>
      </c>
      <c r="J488">
        <v>-82.434280000000001</v>
      </c>
    </row>
    <row r="489" spans="1:10" x14ac:dyDescent="0.25">
      <c r="A489" t="str">
        <v>SWROC</v>
      </c>
      <c r="B489" t="str">
        <v>DEP</v>
      </c>
      <c r="C489" t="str">
        <v>1517</v>
      </c>
      <c r="D489" t="str">
        <v>-</v>
      </c>
      <c r="E489" t="str">
        <v>STREAM</v>
      </c>
      <c r="F489" t="str">
        <v>3F</v>
      </c>
      <c r="G489" t="str">
        <v>21FLTPA G1SW0136</v>
      </c>
      <c r="H489" t="str">
        <v>Rocky Creek @ Turtle Creek Blvd.</v>
      </c>
      <c r="I489">
        <v>28.085422988000001</v>
      </c>
      <c r="J489">
        <v>-82.560308000000006</v>
      </c>
    </row>
    <row r="490" spans="1:10" x14ac:dyDescent="0.25">
      <c r="A490" t="str">
        <v>SWROC</v>
      </c>
      <c r="B490" t="str">
        <v>DEP</v>
      </c>
      <c r="C490" t="str">
        <v>1542</v>
      </c>
      <c r="D490" t="str">
        <v>-</v>
      </c>
      <c r="E490" t="str">
        <v>STREAM</v>
      </c>
      <c r="F490" t="str">
        <v>3F</v>
      </c>
      <c r="G490" t="str">
        <v>21FLTPA G2SW0085</v>
      </c>
      <c r="H490" t="str">
        <v>Pemberton Creek@Gallagher Rd</v>
      </c>
      <c r="I490">
        <v>28.026280001</v>
      </c>
      <c r="J490">
        <v>-82.236000000000004</v>
      </c>
    </row>
    <row r="491" spans="1:10" x14ac:dyDescent="0.25">
      <c r="A491" t="str">
        <v>SWROC</v>
      </c>
      <c r="B491" t="str">
        <v>DEP</v>
      </c>
      <c r="C491" t="str">
        <v>1652</v>
      </c>
      <c r="D491" t="str">
        <v>-</v>
      </c>
      <c r="E491" t="str">
        <v>STREAM</v>
      </c>
      <c r="F491" t="str">
        <v>3F</v>
      </c>
      <c r="G491" t="str">
        <v>21FLTPA G2SW0160</v>
      </c>
      <c r="H491" t="str">
        <v>Alafia River S. Prong West Branch @ Keysville Rd.</v>
      </c>
      <c r="I491">
        <v>27.855579987999999</v>
      </c>
      <c r="J491">
        <v>-82.087829999999997</v>
      </c>
    </row>
    <row r="492" spans="1:10" x14ac:dyDescent="0.25">
      <c r="A492" t="str">
        <v>SWROC</v>
      </c>
      <c r="B492" t="str">
        <v>DEP</v>
      </c>
      <c r="C492" t="str">
        <v>1667</v>
      </c>
      <c r="D492" t="str">
        <v>-</v>
      </c>
      <c r="E492" t="str">
        <v>STREAM</v>
      </c>
      <c r="F492" t="str">
        <v>3F</v>
      </c>
      <c r="G492" t="str">
        <v>21FLTPA G2SW0161</v>
      </c>
      <c r="H492" t="str">
        <v>Moccassin Creek @ CR 39</v>
      </c>
      <c r="I492">
        <v>27.829269988</v>
      </c>
      <c r="J492">
        <v>-82.145790000000005</v>
      </c>
    </row>
    <row r="493" spans="1:10" x14ac:dyDescent="0.25">
      <c r="A493" t="str">
        <v>SWROC</v>
      </c>
      <c r="B493" t="str">
        <v>DEP</v>
      </c>
      <c r="C493" t="str">
        <v>1678</v>
      </c>
      <c r="D493" t="str">
        <v>-</v>
      </c>
      <c r="E493" t="str">
        <v>STREAM</v>
      </c>
      <c r="F493" t="str">
        <v>3F</v>
      </c>
      <c r="G493" t="str">
        <v>21FLTPA G2SW0135</v>
      </c>
      <c r="H493" t="str">
        <v>Chito Branch @ CR39</v>
      </c>
      <c r="I493">
        <v>27.815799987999998</v>
      </c>
      <c r="J493">
        <v>-82.146900000000002</v>
      </c>
    </row>
    <row r="494" spans="1:10" x14ac:dyDescent="0.25">
      <c r="A494" t="str">
        <v>SWROC</v>
      </c>
      <c r="B494" t="str">
        <v>DEP</v>
      </c>
      <c r="C494" t="str">
        <v>1658</v>
      </c>
      <c r="D494" t="str">
        <v>-</v>
      </c>
      <c r="E494" t="str">
        <v>STREAM</v>
      </c>
      <c r="F494" t="str">
        <v>3F</v>
      </c>
      <c r="G494" t="str">
        <v>21FLTPA G2SW0144</v>
      </c>
      <c r="H494" t="str">
        <v>FISHHAWK CREEK AT HA SITE</v>
      </c>
      <c r="I494">
        <v>27.813829987999998</v>
      </c>
      <c r="J494">
        <v>-82.199029999999993</v>
      </c>
    </row>
    <row r="495" spans="1:10" x14ac:dyDescent="0.25">
      <c r="A495" t="str">
        <v>SWROC</v>
      </c>
      <c r="B495" t="str">
        <v>DEP</v>
      </c>
      <c r="C495" t="str">
        <v>1724</v>
      </c>
      <c r="D495" t="str">
        <v>-</v>
      </c>
      <c r="E495" t="str">
        <v>STREAM</v>
      </c>
      <c r="F495" t="str">
        <v>3F</v>
      </c>
      <c r="G495" t="str">
        <v>21FLTPA G2SW0099</v>
      </c>
      <c r="H495" t="str">
        <v>Carlton Branch @ SR674</v>
      </c>
      <c r="I495">
        <v>27.707987533000001</v>
      </c>
      <c r="J495">
        <v>-82.257207359999995</v>
      </c>
    </row>
    <row r="496" spans="1:10" x14ac:dyDescent="0.25">
      <c r="A496" t="str">
        <v>SWROC</v>
      </c>
      <c r="B496" t="str">
        <v>DEP</v>
      </c>
      <c r="C496" t="str">
        <v>1736</v>
      </c>
      <c r="D496" t="str">
        <v>-</v>
      </c>
      <c r="E496" t="str">
        <v>STREAM</v>
      </c>
      <c r="F496" t="str">
        <v>3F</v>
      </c>
      <c r="G496" t="str">
        <v>21FLTPA G1SW0129</v>
      </c>
      <c r="H496" t="str">
        <v>Wolf Branch @ 12th Street NE</v>
      </c>
      <c r="I496">
        <v>27.739122349999999</v>
      </c>
      <c r="J496">
        <v>-82.418488699999997</v>
      </c>
    </row>
    <row r="497" spans="1:10" x14ac:dyDescent="0.25">
      <c r="A497" t="str">
        <v>SWROC</v>
      </c>
      <c r="B497" t="str">
        <v>DEP</v>
      </c>
      <c r="C497" t="str">
        <v>1736</v>
      </c>
      <c r="D497" t="str">
        <v>-</v>
      </c>
      <c r="E497" t="str">
        <v>STREAM</v>
      </c>
      <c r="F497" t="str">
        <v>3F</v>
      </c>
      <c r="G497" t="str">
        <v>21FLTPA G1SW0130</v>
      </c>
      <c r="H497" t="str">
        <v>Wolf @ US 41</v>
      </c>
      <c r="I497">
        <v>27.738689988000001</v>
      </c>
      <c r="J497">
        <v>-82.426220000000001</v>
      </c>
    </row>
    <row r="498" spans="1:10" x14ac:dyDescent="0.25">
      <c r="A498" t="str">
        <v>SWROC</v>
      </c>
      <c r="B498" t="str">
        <v>DEP</v>
      </c>
      <c r="C498" t="str">
        <v>1754</v>
      </c>
      <c r="D498" t="str">
        <v>-</v>
      </c>
      <c r="E498" t="str">
        <v>STREAM</v>
      </c>
      <c r="F498" t="str">
        <v>3F</v>
      </c>
      <c r="G498" t="str">
        <v>21FLTPA G2SW0166</v>
      </c>
      <c r="H498" t="str">
        <v>Lake Wimauma Drain in Lil Manatee Preserve</v>
      </c>
      <c r="I498">
        <v>27.671949988000001</v>
      </c>
      <c r="J498">
        <v>-82.293430000000001</v>
      </c>
    </row>
    <row r="499" spans="1:10" x14ac:dyDescent="0.25">
      <c r="A499" t="str">
        <v>SWROC</v>
      </c>
      <c r="B499" t="str">
        <v>DEP</v>
      </c>
      <c r="C499" t="str">
        <v>1768</v>
      </c>
      <c r="D499" t="str">
        <v>-</v>
      </c>
      <c r="E499" t="str">
        <v>STREAM</v>
      </c>
      <c r="F499" t="str">
        <v>3F</v>
      </c>
      <c r="G499" t="str">
        <v>21FLTPA G2SW0101</v>
      </c>
      <c r="H499" t="str">
        <v>Alderman Creek @ Mosaic</v>
      </c>
      <c r="I499">
        <v>27.674533960000002</v>
      </c>
      <c r="J499">
        <v>-82.119432590000002</v>
      </c>
    </row>
    <row r="500" spans="1:10" x14ac:dyDescent="0.25">
      <c r="A500" t="str">
        <v>SWROC</v>
      </c>
      <c r="B500" t="str">
        <v>DEP</v>
      </c>
      <c r="C500" t="str">
        <v>1793</v>
      </c>
      <c r="D500" t="str">
        <v>-</v>
      </c>
      <c r="E500" t="str">
        <v>STREAM</v>
      </c>
      <c r="F500" t="str">
        <v>3F</v>
      </c>
      <c r="G500" t="str">
        <v>21FLTPA G2SW0104</v>
      </c>
      <c r="H500" t="str">
        <v>Salix Slough @ Lil Manatee River SP</v>
      </c>
      <c r="I500">
        <v>27.659100000999999</v>
      </c>
      <c r="J500">
        <v>-82.390190000000004</v>
      </c>
    </row>
    <row r="501" spans="1:10" x14ac:dyDescent="0.25">
      <c r="A501" t="str">
        <v>SWROC</v>
      </c>
      <c r="B501" t="str">
        <v>DEP</v>
      </c>
      <c r="C501" t="str">
        <v>1725A</v>
      </c>
      <c r="D501" t="str">
        <v>-</v>
      </c>
      <c r="E501" t="str">
        <v>STREAM</v>
      </c>
      <c r="F501" t="str">
        <v>3F</v>
      </c>
      <c r="G501" t="str">
        <v>21FLTPA G1SW0119</v>
      </c>
      <c r="H501" t="str">
        <v>Wolf Branch @ 19th Ave NE</v>
      </c>
      <c r="I501">
        <v>27.734919988000001</v>
      </c>
      <c r="J501">
        <v>-82.395439999999994</v>
      </c>
    </row>
    <row r="502" spans="1:10" x14ac:dyDescent="0.25">
      <c r="A502" t="str">
        <v>SWROC</v>
      </c>
      <c r="B502" t="str">
        <v>DEP</v>
      </c>
      <c r="C502" t="str">
        <v>3703</v>
      </c>
      <c r="D502" t="str">
        <v>-</v>
      </c>
      <c r="E502" t="str">
        <v>STREAM</v>
      </c>
      <c r="F502" t="str">
        <v>3F</v>
      </c>
      <c r="G502" t="str">
        <v>21FLTPA G1SW0103</v>
      </c>
      <c r="H502" t="str">
        <v>Horsehole Creek @19</v>
      </c>
      <c r="I502">
        <v>29.133903001</v>
      </c>
      <c r="J502">
        <v>-82.636285999999998</v>
      </c>
    </row>
    <row r="503" spans="1:10" x14ac:dyDescent="0.25">
      <c r="A503" t="str">
        <v>SWROC</v>
      </c>
      <c r="B503" t="str">
        <v>Benchmark</v>
      </c>
      <c r="C503" t="str">
        <v>1923</v>
      </c>
      <c r="D503" t="str">
        <v>-</v>
      </c>
      <c r="E503" t="str">
        <v>STREAM</v>
      </c>
      <c r="F503" t="str">
        <v>1</v>
      </c>
      <c r="G503" t="str">
        <v>21FLTPA G2SW0043</v>
      </c>
      <c r="H503" t="str">
        <v>Rattlesnake Slough @ Lockwood ridge Rd</v>
      </c>
      <c r="I503">
        <v>27.418859999999999</v>
      </c>
      <c r="J503">
        <v>-82.505420000000001</v>
      </c>
    </row>
    <row r="504" spans="1:10" x14ac:dyDescent="0.25">
      <c r="A504" t="str">
        <v>SWROC</v>
      </c>
      <c r="B504" t="str">
        <v>Benchmark</v>
      </c>
      <c r="C504" t="str">
        <v>1913</v>
      </c>
      <c r="D504" t="str">
        <v>-</v>
      </c>
      <c r="E504" t="str">
        <v>STREAM</v>
      </c>
      <c r="F504" t="str">
        <v>1</v>
      </c>
      <c r="G504" t="str">
        <v>21FLTPA G2SW0015</v>
      </c>
      <c r="H504" t="str">
        <v>Nonsense @ Tara Preserve</v>
      </c>
      <c r="I504">
        <v>27.433105000000001</v>
      </c>
      <c r="J504">
        <v>-82.468549999999993</v>
      </c>
    </row>
    <row r="505" spans="1:10" x14ac:dyDescent="0.25">
      <c r="A505" t="str">
        <v>SWROC</v>
      </c>
      <c r="B505" t="str">
        <v>Benchmark</v>
      </c>
      <c r="C505" t="str">
        <v>1823</v>
      </c>
      <c r="D505" t="str">
        <v>-</v>
      </c>
      <c r="E505" t="str">
        <v>STREAM</v>
      </c>
      <c r="F505" t="str">
        <v>3F</v>
      </c>
      <c r="G505" t="str">
        <v>21FLTPA G1SW0140</v>
      </c>
      <c r="H505" t="str">
        <v>Buffalo Canal Past the WW Discharge</v>
      </c>
      <c r="I505">
        <v>27.589029988</v>
      </c>
      <c r="J505">
        <v>-82.492090000000005</v>
      </c>
    </row>
    <row r="506" spans="1:10" x14ac:dyDescent="0.25">
      <c r="A506" t="str">
        <v>SWROC</v>
      </c>
      <c r="B506" t="str">
        <v>Benchmark</v>
      </c>
      <c r="C506" t="str">
        <v>1933</v>
      </c>
      <c r="D506" t="str">
        <v>-</v>
      </c>
      <c r="E506" t="str">
        <v>STREAM</v>
      </c>
      <c r="F506" t="str">
        <v>3F</v>
      </c>
      <c r="G506" t="str">
        <v>21FLTPA G3SW0056</v>
      </c>
      <c r="H506" t="str">
        <v>Mobley Ditch at 70</v>
      </c>
      <c r="I506">
        <v>27.323825000999999</v>
      </c>
      <c r="J506">
        <v>-82.125144000000006</v>
      </c>
    </row>
    <row r="507" spans="1:10" x14ac:dyDescent="0.25">
      <c r="A507" t="str">
        <v>SWROC</v>
      </c>
      <c r="B507" t="str">
        <v>Benchmark</v>
      </c>
      <c r="C507" t="str">
        <v>1935</v>
      </c>
      <c r="D507" t="str">
        <v>-</v>
      </c>
      <c r="E507" t="str">
        <v>STREAM</v>
      </c>
      <c r="F507" t="str">
        <v>3F</v>
      </c>
      <c r="G507" t="str">
        <v>21FLTPA G3SW0087</v>
      </c>
      <c r="H507" t="str">
        <v>Maple Creek @ Wauchula Rd.</v>
      </c>
      <c r="I507">
        <v>27.386890001000001</v>
      </c>
      <c r="J507">
        <v>-82.138840000000002</v>
      </c>
    </row>
    <row r="508" spans="1:10" x14ac:dyDescent="0.25">
      <c r="A508" t="str">
        <v>SWROC</v>
      </c>
      <c r="B508" t="str">
        <v>Eurofins</v>
      </c>
      <c r="C508" t="str">
        <v>1521C</v>
      </c>
      <c r="D508" t="str">
        <v>-</v>
      </c>
      <c r="E508" t="str">
        <v>STREAM</v>
      </c>
      <c r="F508" t="str">
        <v>3F</v>
      </c>
      <c r="G508" t="str">
        <v>21FLFTM G3SD0017</v>
      </c>
      <c r="H508" t="str">
        <v>Lake Lulu Run @ Hoover Road</v>
      </c>
      <c r="I508">
        <v>27.989190000000001</v>
      </c>
      <c r="J508">
        <v>-81.729410000000001</v>
      </c>
    </row>
    <row r="509" spans="1:10" x14ac:dyDescent="0.25">
      <c r="A509" t="str">
        <v>SWROC</v>
      </c>
      <c r="B509" t="str">
        <v>DEP</v>
      </c>
      <c r="C509" t="str">
        <v>1521C</v>
      </c>
      <c r="D509" t="str">
        <v>-</v>
      </c>
      <c r="E509" t="str">
        <v>STREAM</v>
      </c>
      <c r="F509" t="str">
        <v>3F</v>
      </c>
      <c r="G509" t="str">
        <v>21FLFTM G3SD0017</v>
      </c>
      <c r="H509" t="str">
        <v>Lake Lulu Run @ Hoover Road</v>
      </c>
      <c r="I509">
        <v>27.989190000000001</v>
      </c>
      <c r="J509">
        <v>-81.729410000000001</v>
      </c>
    </row>
    <row r="510" spans="1:10" x14ac:dyDescent="0.25">
      <c r="A510" t="str">
        <v>SWROC</v>
      </c>
      <c r="B510" t="str">
        <v>Eurofins</v>
      </c>
      <c r="C510" t="str">
        <v>1521C</v>
      </c>
      <c r="D510" t="str">
        <v>-</v>
      </c>
      <c r="E510" t="str">
        <v>STREAM</v>
      </c>
      <c r="F510" t="str">
        <v>3F</v>
      </c>
      <c r="G510" t="str">
        <v>21FLFTM G3SD0018</v>
      </c>
      <c r="H510" t="str">
        <v>Lake Lulu Run @ CR655</v>
      </c>
      <c r="I510">
        <v>27.9848</v>
      </c>
      <c r="J510">
        <v>-81.729489999999998</v>
      </c>
    </row>
    <row r="511" spans="1:10" x14ac:dyDescent="0.25">
      <c r="A511" t="str">
        <v>SWROC</v>
      </c>
      <c r="B511" t="str">
        <v>DEP</v>
      </c>
      <c r="C511" t="str">
        <v>1521C</v>
      </c>
      <c r="D511" t="str">
        <v>-</v>
      </c>
      <c r="E511" t="str">
        <v>STREAM</v>
      </c>
      <c r="F511" t="str">
        <v>3F</v>
      </c>
      <c r="G511" t="str">
        <v>21FLFTM G3SD0018</v>
      </c>
      <c r="H511" t="str">
        <v>Lake Lulu Run @ CR655</v>
      </c>
      <c r="I511">
        <v>27.9848</v>
      </c>
      <c r="J511">
        <v>-81.729489999999998</v>
      </c>
    </row>
    <row r="512" spans="1:10" x14ac:dyDescent="0.25">
      <c r="A512" t="str">
        <v>CEROC</v>
      </c>
      <c r="B512" t="str">
        <v>DEP</v>
      </c>
      <c r="C512" t="str">
        <v>1685F</v>
      </c>
      <c r="D512" t="str">
        <v>-</v>
      </c>
      <c r="E512" t="str">
        <v>STREAM</v>
      </c>
      <c r="F512" t="str">
        <v>3F</v>
      </c>
      <c r="G512" t="str">
        <v>21FLTPA G4SW0104</v>
      </c>
      <c r="H512" t="str">
        <v>Livingston Creek @ Old Avon Park Rd</v>
      </c>
      <c r="I512">
        <v>27.690490001000001</v>
      </c>
      <c r="J512">
        <v>-81.498130000000003</v>
      </c>
    </row>
    <row r="513" spans="1:10" x14ac:dyDescent="0.25">
      <c r="A513" t="str">
        <v>TLHROC</v>
      </c>
      <c r="B513" t="str">
        <v>DEP</v>
      </c>
      <c r="C513" t="str">
        <v>3355</v>
      </c>
      <c r="D513" t="str">
        <v>-</v>
      </c>
      <c r="E513" t="str">
        <v>STREAM</v>
      </c>
      <c r="F513" t="str">
        <v>3F</v>
      </c>
      <c r="G513" t="str">
        <v>21FLTLHRG1TLHR0191</v>
      </c>
      <c r="H513" t="str">
        <v>SIMPSONLAKEOUTLETBETWEENBALLFIELDS</v>
      </c>
      <c r="I513">
        <v>30.557739999999999</v>
      </c>
      <c r="J513">
        <v>-83.860299999999995</v>
      </c>
    </row>
    <row r="514" spans="1:10" x14ac:dyDescent="0.25">
      <c r="A514" t="str">
        <v>TLHROC</v>
      </c>
      <c r="B514" t="str">
        <v>DEP</v>
      </c>
      <c r="C514" t="str">
        <v>3355</v>
      </c>
      <c r="D514" t="str">
        <v>-</v>
      </c>
      <c r="E514" t="str">
        <v>STREAM</v>
      </c>
      <c r="F514" t="str">
        <v>3F</v>
      </c>
      <c r="G514" t="str">
        <v>21FLTLHRG1TLHR0193</v>
      </c>
      <c r="H514" t="str">
        <v>SIMPSONLAKEOUTLETGOLDBERGST</v>
      </c>
      <c r="I514">
        <v>30.562019987999999</v>
      </c>
      <c r="J514">
        <v>-83.857290000000006</v>
      </c>
    </row>
    <row r="515" spans="1:10" x14ac:dyDescent="0.25">
      <c r="A515" t="str">
        <v>TLHROC</v>
      </c>
      <c r="B515" t="str">
        <v>DEP</v>
      </c>
      <c r="C515" t="str">
        <v>3355</v>
      </c>
      <c r="D515" t="str">
        <v>-</v>
      </c>
      <c r="E515" t="str">
        <v>STREAM</v>
      </c>
      <c r="F515" t="str">
        <v>3F</v>
      </c>
      <c r="G515" t="str">
        <v>21FLTLHRG1TLHR0192</v>
      </c>
      <c r="H515" t="str">
        <v>SIMPSONLAKEOUTLETCLARKRD</v>
      </c>
      <c r="I515">
        <v>30.562609987999998</v>
      </c>
      <c r="J515">
        <v>-83.836190000000002</v>
      </c>
    </row>
    <row r="516" spans="1:10" x14ac:dyDescent="0.25">
      <c r="A516" t="str">
        <v>SWROC</v>
      </c>
      <c r="B516" t="str">
        <v>DEP</v>
      </c>
      <c r="C516" t="str">
        <v>8037D</v>
      </c>
      <c r="D516" t="str">
        <v>ENRX15</v>
      </c>
      <c r="E516" t="str">
        <v>COASTAL</v>
      </c>
      <c r="F516" t="str">
        <v>2</v>
      </c>
      <c r="G516" t="str">
        <v>21FLWQA 30SEAS111</v>
      </c>
      <c r="H516" t="str">
        <v>Northwest Side of #4 Channel</v>
      </c>
      <c r="I516">
        <v>29.161166600000001</v>
      </c>
      <c r="J516">
        <v>-83.047332999999995</v>
      </c>
    </row>
    <row r="517" spans="1:10" x14ac:dyDescent="0.25">
      <c r="A517" t="str">
        <v>TLHROC</v>
      </c>
      <c r="B517" t="str">
        <v>DEP</v>
      </c>
      <c r="C517" t="str">
        <v>8027</v>
      </c>
      <c r="D517" t="str">
        <v>ENRX4</v>
      </c>
      <c r="E517" t="str">
        <v>COASTAL</v>
      </c>
      <c r="F517" t="str">
        <v>2</v>
      </c>
      <c r="G517" t="str">
        <v>21FLWQA G1WA0048</v>
      </c>
      <c r="H517" t="str">
        <v>Apalachee Bay at Channel Marker 5</v>
      </c>
      <c r="I517">
        <v>30.049779999999998</v>
      </c>
      <c r="J517">
        <v>-84.182649999999995</v>
      </c>
    </row>
    <row r="518" spans="1:10" x14ac:dyDescent="0.25">
      <c r="A518" t="str">
        <v>TLHROC</v>
      </c>
      <c r="B518" t="str">
        <v>DEP</v>
      </c>
      <c r="C518" t="str">
        <v>8033</v>
      </c>
      <c r="D518" t="str">
        <v>ENRX13</v>
      </c>
      <c r="E518" t="str">
        <v>COASTAL</v>
      </c>
      <c r="F518" t="str">
        <v>3M</v>
      </c>
      <c r="G518" t="str">
        <v>21FLSUW 127919</v>
      </c>
      <c r="H518" t="str">
        <v>STN060C1</v>
      </c>
      <c r="I518">
        <v>29.659720001</v>
      </c>
      <c r="J518">
        <v>-83.434449999999998</v>
      </c>
    </row>
    <row r="519" spans="1:10" x14ac:dyDescent="0.25">
      <c r="A519" t="str">
        <v>TLHROC</v>
      </c>
      <c r="B519" t="str">
        <v>DEP</v>
      </c>
      <c r="C519" t="str">
        <v>1061G</v>
      </c>
      <c r="D519" t="str">
        <v>ENRN2</v>
      </c>
      <c r="E519" t="str">
        <v>ESTUARY</v>
      </c>
      <c r="F519" t="str">
        <v>2</v>
      </c>
      <c r="G519" t="str">
        <v>21FLTLHRG3TLHR0055</v>
      </c>
      <c r="H519" t="str">
        <v>FanningBayou</v>
      </c>
      <c r="I519">
        <v>30.269166978000001</v>
      </c>
      <c r="J519">
        <v>-85.656166999999996</v>
      </c>
    </row>
    <row r="520" spans="1:10" x14ac:dyDescent="0.25">
      <c r="A520" t="str">
        <v>TLHROC</v>
      </c>
      <c r="B520" t="str">
        <v>DEP</v>
      </c>
      <c r="C520" t="str">
        <v>1274A</v>
      </c>
      <c r="D520" t="str">
        <v>ENRP3</v>
      </c>
      <c r="E520" t="str">
        <v>ESTUARY</v>
      </c>
      <c r="F520" t="str">
        <v>2</v>
      </c>
      <c r="G520" t="str">
        <v>21FLTLHRG2TLHR0027</v>
      </c>
      <c r="H520" t="str">
        <v>East Bay (Apalachicola)</v>
      </c>
      <c r="I520">
        <v>29.733899999999998</v>
      </c>
      <c r="J520">
        <v>-84.931399999999996</v>
      </c>
    </row>
    <row r="521" spans="1:10" x14ac:dyDescent="0.25">
      <c r="A521" t="str">
        <v>TLHROC</v>
      </c>
      <c r="B521" t="str">
        <v>DEP</v>
      </c>
      <c r="C521" t="str">
        <v>1089</v>
      </c>
      <c r="D521" t="str">
        <v>ENRX3</v>
      </c>
      <c r="E521" t="str">
        <v>ESTUARY</v>
      </c>
      <c r="F521" t="str">
        <v>2</v>
      </c>
      <c r="G521" t="str">
        <v>21FLWQA G1WA0011</v>
      </c>
      <c r="H521" t="str">
        <v>Mouth of East River</v>
      </c>
      <c r="I521">
        <v>30.089300000000001</v>
      </c>
      <c r="J521">
        <v>-84.177400000000006</v>
      </c>
    </row>
    <row r="522" spans="1:10" x14ac:dyDescent="0.25">
      <c r="A522" t="str">
        <v>TLHROC</v>
      </c>
      <c r="B522" t="str">
        <v>DEP</v>
      </c>
      <c r="C522" t="str">
        <v>1089</v>
      </c>
      <c r="D522" t="str">
        <v>ENRX3</v>
      </c>
      <c r="E522" t="str">
        <v>ESTUARY</v>
      </c>
      <c r="F522" t="str">
        <v>2</v>
      </c>
      <c r="G522" t="str">
        <v>21FLWQA G1WA0056</v>
      </c>
      <c r="H522" t="str">
        <v>East River Downstream of Boggy Bayou</v>
      </c>
      <c r="I522">
        <v>30.097200000000001</v>
      </c>
      <c r="J522">
        <v>-84.175200000000004</v>
      </c>
    </row>
    <row r="523" spans="1:10" x14ac:dyDescent="0.25">
      <c r="A523" t="str">
        <v>TLHROC</v>
      </c>
      <c r="B523" t="str">
        <v>DEP</v>
      </c>
      <c r="C523" t="str">
        <v>1239</v>
      </c>
      <c r="D523" t="str">
        <v>ENRX4</v>
      </c>
      <c r="E523" t="str">
        <v>ESTUARY</v>
      </c>
      <c r="F523" t="str">
        <v>2</v>
      </c>
      <c r="G523" t="str">
        <v>21FLTLHRG2TLHR0029</v>
      </c>
      <c r="H523" t="str">
        <v>Dickerson Bay South</v>
      </c>
      <c r="I523">
        <v>29.9803</v>
      </c>
      <c r="J523">
        <v>-84.352400000000003</v>
      </c>
    </row>
    <row r="524" spans="1:10" x14ac:dyDescent="0.25">
      <c r="A524" t="str">
        <v>TLHROC</v>
      </c>
      <c r="B524" t="str">
        <v>DEP</v>
      </c>
      <c r="C524" t="str">
        <v>1176C</v>
      </c>
      <c r="D524" t="str">
        <v>ENRX4</v>
      </c>
      <c r="E524" t="str">
        <v>ESTUARY</v>
      </c>
      <c r="F524" t="str">
        <v>2</v>
      </c>
      <c r="G524" t="str">
        <v>21FLTLHRG1TLHR0134</v>
      </c>
      <c r="H524" t="str">
        <v>Oyster Bay North</v>
      </c>
      <c r="I524">
        <v>30.071599987999999</v>
      </c>
      <c r="J524">
        <v>-84.321799999999996</v>
      </c>
    </row>
    <row r="525" spans="1:10" x14ac:dyDescent="0.25">
      <c r="A525" t="str">
        <v>TLHROC</v>
      </c>
      <c r="B525" t="str">
        <v>DEP</v>
      </c>
      <c r="C525" t="str">
        <v>1248A</v>
      </c>
      <c r="D525" t="str">
        <v>ENRX1</v>
      </c>
      <c r="E525" t="str">
        <v>ESTUARY</v>
      </c>
      <c r="F525" t="str">
        <v>2</v>
      </c>
      <c r="G525" t="str">
        <v>21FLTLHRG1TLHR0155</v>
      </c>
      <c r="H525" t="str">
        <v>Ochlockonee Bay Middle</v>
      </c>
      <c r="I525">
        <v>29.970999987999999</v>
      </c>
      <c r="J525">
        <v>-84.397999999999996</v>
      </c>
    </row>
    <row r="526" spans="1:10" x14ac:dyDescent="0.25">
      <c r="A526" t="str">
        <v>TLHROC</v>
      </c>
      <c r="B526" t="str">
        <v>DEP</v>
      </c>
      <c r="C526" t="str">
        <v>793A</v>
      </c>
      <c r="D526" t="str">
        <v>ENRX3</v>
      </c>
      <c r="E526" t="str">
        <v>ESTUARY</v>
      </c>
      <c r="F526" t="str">
        <v>2</v>
      </c>
      <c r="G526" t="str">
        <v>21FLWQA G1WA0055</v>
      </c>
      <c r="H526" t="str">
        <v>St. Marks River at Channel Marker 60</v>
      </c>
      <c r="I526">
        <v>30.1447</v>
      </c>
      <c r="J526">
        <v>-84.208799999999997</v>
      </c>
    </row>
    <row r="527" spans="1:10" x14ac:dyDescent="0.25">
      <c r="A527" t="str">
        <v>TLHROC</v>
      </c>
      <c r="B527" t="str">
        <v>DEP</v>
      </c>
      <c r="C527" t="str">
        <v>1098</v>
      </c>
      <c r="D527" t="str">
        <v>-</v>
      </c>
      <c r="E527" t="str">
        <v>ESTUARY11</v>
      </c>
      <c r="F527" t="str">
        <v>2</v>
      </c>
      <c r="G527" t="str">
        <v>21FLTLHRG3TLHR0031</v>
      </c>
      <c r="H527" t="str">
        <v>Direct Runoff to Bay Upper Goose Bayou</v>
      </c>
      <c r="I527">
        <v>30.242149988000001</v>
      </c>
      <c r="J527">
        <v>-85.660697999999996</v>
      </c>
    </row>
    <row r="528" spans="1:10" x14ac:dyDescent="0.25">
      <c r="A528" t="str">
        <v>TLHROC</v>
      </c>
      <c r="B528" t="str">
        <v>DEP</v>
      </c>
      <c r="C528" t="str">
        <v>1061G</v>
      </c>
      <c r="D528" t="str">
        <v>-</v>
      </c>
      <c r="E528" t="str">
        <v>ESTUARY11</v>
      </c>
      <c r="F528" t="str">
        <v>2</v>
      </c>
      <c r="G528" t="str">
        <v>21FLTLHRG3TLHR0028</v>
      </c>
      <c r="H528" t="str">
        <v>N Bay @ S Lynn Haven Bayou</v>
      </c>
      <c r="I528">
        <v>30.245009988</v>
      </c>
      <c r="J528">
        <v>-85.659850000000006</v>
      </c>
    </row>
    <row r="529" spans="1:10" x14ac:dyDescent="0.25">
      <c r="A529" t="str">
        <v>TLHROC</v>
      </c>
      <c r="B529" t="str">
        <v>DEP</v>
      </c>
      <c r="C529" t="str">
        <v>1061H</v>
      </c>
      <c r="D529" t="str">
        <v>-</v>
      </c>
      <c r="E529" t="str">
        <v>ESTUARY11</v>
      </c>
      <c r="F529" t="str">
        <v>2</v>
      </c>
      <c r="G529" t="str">
        <v>21FLTLHRG3TLHR0035</v>
      </c>
      <c r="H529" t="str">
        <v>N Bay @ Hodges Bayou</v>
      </c>
      <c r="I529">
        <v>30.276319988000001</v>
      </c>
      <c r="J529">
        <v>-85.610607999999999</v>
      </c>
    </row>
    <row r="530" spans="1:10" x14ac:dyDescent="0.25">
      <c r="A530" t="str">
        <v>TLHROC</v>
      </c>
      <c r="B530" t="str">
        <v>DEP</v>
      </c>
      <c r="C530" t="str">
        <v>1061H</v>
      </c>
      <c r="D530" t="str">
        <v>-</v>
      </c>
      <c r="E530" t="str">
        <v>ESTUARY11</v>
      </c>
      <c r="F530" t="str">
        <v>2</v>
      </c>
      <c r="G530" t="str">
        <v>21FLTLHRG3TLHR0036</v>
      </c>
      <c r="H530" t="str">
        <v>N Bay @ Gainer Bayou</v>
      </c>
      <c r="I530">
        <v>30.282029988000001</v>
      </c>
      <c r="J530">
        <v>-85.622032000000004</v>
      </c>
    </row>
    <row r="531" spans="1:10" x14ac:dyDescent="0.25">
      <c r="A531" t="str">
        <v>TLHROC</v>
      </c>
      <c r="B531" t="str">
        <v>DEP</v>
      </c>
      <c r="C531" t="str">
        <v>1275A</v>
      </c>
      <c r="D531" t="str">
        <v>-</v>
      </c>
      <c r="E531" t="str">
        <v>ESTUARY11</v>
      </c>
      <c r="F531" t="str">
        <v>2</v>
      </c>
      <c r="G531" t="str">
        <v>21FLTLHRG2TLHR0052</v>
      </c>
      <c r="H531" t="str">
        <v>East River 3rd bend dstrm SR65</v>
      </c>
      <c r="I531">
        <v>29.852687188000001</v>
      </c>
      <c r="J531">
        <v>-84.980286000000007</v>
      </c>
    </row>
    <row r="532" spans="1:10" x14ac:dyDescent="0.25">
      <c r="A532" t="str">
        <v>TLHROC</v>
      </c>
      <c r="B532" t="str">
        <v>DEP</v>
      </c>
      <c r="C532" t="str">
        <v>1034</v>
      </c>
      <c r="D532" t="str">
        <v>-</v>
      </c>
      <c r="E532" t="str">
        <v>ESTUARY11</v>
      </c>
      <c r="F532" t="str">
        <v>3M</v>
      </c>
      <c r="G532" t="str">
        <v>21FLTLHRG2TLHR0053</v>
      </c>
      <c r="H532" t="str">
        <v>New River 1st bend upstream Gully Branch</v>
      </c>
      <c r="I532">
        <v>29.960671988000001</v>
      </c>
      <c r="J532">
        <v>-84.720355999999995</v>
      </c>
    </row>
    <row r="533" spans="1:10" x14ac:dyDescent="0.25">
      <c r="A533" t="str">
        <v>TLHROC</v>
      </c>
      <c r="B533" t="str">
        <v>DEP</v>
      </c>
      <c r="C533" t="str">
        <v>540A</v>
      </c>
      <c r="D533" t="str">
        <v>-</v>
      </c>
      <c r="E533" t="str">
        <v>LAKE</v>
      </c>
      <c r="F533" t="str">
        <v>3F</v>
      </c>
      <c r="G533" t="str">
        <v>21FLTLHRG1TLHR0117</v>
      </c>
      <c r="H533" t="str">
        <v>Lake Tallavana Inlet</v>
      </c>
      <c r="I533">
        <v>30.602499988000002</v>
      </c>
      <c r="J533">
        <v>-84.459000000000003</v>
      </c>
    </row>
    <row r="534" spans="1:10" x14ac:dyDescent="0.25">
      <c r="A534" t="str">
        <v>TLHROC</v>
      </c>
      <c r="B534" t="str">
        <v>DEP</v>
      </c>
      <c r="C534" t="str">
        <v>546C</v>
      </c>
      <c r="D534" t="str">
        <v>-</v>
      </c>
      <c r="E534" t="str">
        <v>LAKE</v>
      </c>
      <c r="F534" t="str">
        <v>3F</v>
      </c>
      <c r="G534" t="str">
        <v>21FLTLHRG1TLHR0083</v>
      </c>
      <c r="H534" t="str">
        <v>M of Lake Monkey Business</v>
      </c>
      <c r="I534">
        <v>30.607199999999999</v>
      </c>
      <c r="J534">
        <v>-84.230699999999999</v>
      </c>
    </row>
    <row r="535" spans="1:10" x14ac:dyDescent="0.25">
      <c r="A535" t="str">
        <v>TLHROC</v>
      </c>
      <c r="B535" t="str">
        <v>DEP</v>
      </c>
      <c r="C535" t="str">
        <v>564B</v>
      </c>
      <c r="D535" t="str">
        <v>-</v>
      </c>
      <c r="E535" t="str">
        <v>LAKE</v>
      </c>
      <c r="F535" t="str">
        <v>3F</v>
      </c>
      <c r="G535" t="str">
        <v>21FLTLHRG1TLHR0098</v>
      </c>
      <c r="H535" t="str">
        <v>M of Pine Hill Lake</v>
      </c>
      <c r="I535">
        <v>30.584</v>
      </c>
      <c r="J535">
        <v>-84.22</v>
      </c>
    </row>
    <row r="536" spans="1:10" x14ac:dyDescent="0.25">
      <c r="A536" t="str">
        <v>TLHROC</v>
      </c>
      <c r="B536" t="str">
        <v>DEP</v>
      </c>
      <c r="C536" t="str">
        <v>878A</v>
      </c>
      <c r="D536" t="str">
        <v>-</v>
      </c>
      <c r="E536" t="str">
        <v>LAKE</v>
      </c>
      <c r="F536" t="str">
        <v>3F</v>
      </c>
      <c r="G536" t="str">
        <v>21FLTLHRTLHRHAB0008</v>
      </c>
      <c r="H536" t="str">
        <v>Lake Bradford</v>
      </c>
      <c r="I536">
        <v>30.404528987999999</v>
      </c>
      <c r="J536">
        <v>-84.342375000000004</v>
      </c>
    </row>
    <row r="537" spans="1:10" x14ac:dyDescent="0.25">
      <c r="A537" t="str">
        <v>TLHROC</v>
      </c>
      <c r="B537" t="str">
        <v>DEP</v>
      </c>
      <c r="C537" t="str">
        <v>3322A</v>
      </c>
      <c r="D537" t="str">
        <v>-</v>
      </c>
      <c r="E537" t="str">
        <v>LAKE</v>
      </c>
      <c r="F537" t="str">
        <v>3f</v>
      </c>
      <c r="G537" t="str">
        <v>21FLTLHRG1TLHR0048</v>
      </c>
      <c r="H537" t="str">
        <v>Middle of Cherry Lake</v>
      </c>
      <c r="I537">
        <v>30.61693</v>
      </c>
      <c r="J537">
        <v>-83.415349000000006</v>
      </c>
    </row>
    <row r="538" spans="1:10" x14ac:dyDescent="0.25">
      <c r="A538" t="str">
        <v>TLHROC</v>
      </c>
      <c r="B538" t="str">
        <v>DEP</v>
      </c>
      <c r="C538" t="str">
        <v>3366A</v>
      </c>
      <c r="D538" t="str">
        <v>-</v>
      </c>
      <c r="E538" t="str">
        <v>LAKE</v>
      </c>
      <c r="F538" t="str">
        <v>3F</v>
      </c>
      <c r="G538" t="str">
        <v>21FLTLHRG1TLHR0045</v>
      </c>
      <c r="H538" t="str">
        <v>Middle of Lake Francis</v>
      </c>
      <c r="I538">
        <v>30.466453000000001</v>
      </c>
      <c r="J538">
        <v>-83.407679999999999</v>
      </c>
    </row>
    <row r="539" spans="1:10" x14ac:dyDescent="0.25">
      <c r="A539" t="str">
        <v>TLHROC</v>
      </c>
      <c r="B539" t="str">
        <v>DEP</v>
      </c>
      <c r="C539" t="str">
        <v>1303</v>
      </c>
      <c r="D539" t="str">
        <v>-</v>
      </c>
      <c r="E539" t="str">
        <v>STREAM</v>
      </c>
      <c r="F539" t="str">
        <v>1</v>
      </c>
      <c r="G539" t="str">
        <v>21FLWQA G1WA0049</v>
      </c>
      <c r="H539" t="str">
        <v>Quincy Creek upstream of SR 65</v>
      </c>
      <c r="I539">
        <v>30.598841621999998</v>
      </c>
      <c r="J539">
        <v>-84.574793005999993</v>
      </c>
    </row>
    <row r="540" spans="1:10" x14ac:dyDescent="0.25">
      <c r="A540" t="str">
        <v>TLHROC</v>
      </c>
      <c r="B540" t="str">
        <v>DEP</v>
      </c>
      <c r="C540" t="str">
        <v>376C</v>
      </c>
      <c r="D540" t="str">
        <v>-</v>
      </c>
      <c r="E540" t="str">
        <v>STREAM</v>
      </c>
      <c r="F540" t="str">
        <v>1</v>
      </c>
      <c r="G540" t="str">
        <v>21FLTLHRG2TLHR0092</v>
      </c>
      <c r="H540" t="str">
        <v>Mosquito Creek @ Jinks Crossing Rd</v>
      </c>
      <c r="I540">
        <v>30.7027</v>
      </c>
      <c r="J540">
        <v>-84.826300000000003</v>
      </c>
    </row>
    <row r="541" spans="1:10" x14ac:dyDescent="0.25">
      <c r="A541" t="str">
        <v>TLHROC</v>
      </c>
      <c r="B541" t="str">
        <v>DEP</v>
      </c>
      <c r="C541" t="str">
        <v>3337</v>
      </c>
      <c r="D541" t="str">
        <v>-</v>
      </c>
      <c r="E541" t="str">
        <v>STREAM</v>
      </c>
      <c r="F541" t="str">
        <v>3F</v>
      </c>
      <c r="G541" t="str">
        <v>21FLTLHRG1TLHR0195</v>
      </c>
      <c r="H541" t="str">
        <v>WolfCreekHwy90</v>
      </c>
      <c r="I541">
        <v>30.532209988000002</v>
      </c>
      <c r="J541">
        <v>-83.812787</v>
      </c>
    </row>
    <row r="542" spans="1:10" x14ac:dyDescent="0.25">
      <c r="A542" t="str">
        <v>TLHROC</v>
      </c>
      <c r="B542" t="str">
        <v>Eurofins</v>
      </c>
      <c r="C542" t="str">
        <v>879</v>
      </c>
      <c r="D542" t="str">
        <v>-</v>
      </c>
      <c r="E542" t="str">
        <v>STREAM</v>
      </c>
      <c r="F542" t="str">
        <v>3F</v>
      </c>
      <c r="G542" t="str">
        <v>N30.42424,w-84.690591</v>
      </c>
      <c r="H542" t="str">
        <v>N30.42424,w-84.690591</v>
      </c>
      <c r="I542">
        <v>30.424240000000001</v>
      </c>
      <c r="J542">
        <v>-84.690590999999998</v>
      </c>
    </row>
    <row r="543" spans="1:10" x14ac:dyDescent="0.25">
      <c r="A543" t="str">
        <v>TLHROC</v>
      </c>
      <c r="B543" t="str">
        <v>DEP</v>
      </c>
      <c r="C543" t="str">
        <v>879</v>
      </c>
      <c r="D543" t="str">
        <v>-</v>
      </c>
      <c r="E543" t="str">
        <v>STREAM</v>
      </c>
      <c r="F543" t="str">
        <v>3F</v>
      </c>
      <c r="G543" t="str">
        <v>N30.42424,w-84.690591</v>
      </c>
      <c r="H543" t="str">
        <v>N30.42424,w-84.690591</v>
      </c>
      <c r="I543">
        <v>30.424240000000001</v>
      </c>
      <c r="J543">
        <v>-84.690590999999998</v>
      </c>
    </row>
    <row r="544" spans="1:10" x14ac:dyDescent="0.25">
      <c r="A544" t="str">
        <v>TLHROC</v>
      </c>
      <c r="B544" t="str">
        <v>DEP</v>
      </c>
      <c r="C544" t="str">
        <v>569</v>
      </c>
      <c r="D544" t="str">
        <v>-</v>
      </c>
      <c r="E544" t="str">
        <v>STREAM</v>
      </c>
      <c r="F544" t="str">
        <v>3F</v>
      </c>
      <c r="G544" t="str">
        <v>21FLTLHRG2TLHR0001</v>
      </c>
      <c r="H544" t="str">
        <v>Tenmile Creek @ CR274</v>
      </c>
      <c r="I544">
        <v>30.533100000000001</v>
      </c>
      <c r="J544">
        <v>-85.227500000000006</v>
      </c>
    </row>
    <row r="545" spans="1:10" x14ac:dyDescent="0.25">
      <c r="A545" t="str">
        <v>TLHROC</v>
      </c>
      <c r="B545" t="str">
        <v>DEP</v>
      </c>
      <c r="C545" t="str">
        <v>569</v>
      </c>
      <c r="D545" t="str">
        <v>-</v>
      </c>
      <c r="E545" t="str">
        <v>STREAM</v>
      </c>
      <c r="F545" t="str">
        <v>3F</v>
      </c>
      <c r="G545" t="str">
        <v>21FLTLHRG2TLHR0055</v>
      </c>
      <c r="H545" t="str">
        <v>Tenmile Creek @ SR73</v>
      </c>
      <c r="I545">
        <v>30.500325988</v>
      </c>
      <c r="J545">
        <v>-85.200309000000004</v>
      </c>
    </row>
    <row r="546" spans="1:10" x14ac:dyDescent="0.25">
      <c r="A546" t="str">
        <v>TLHROC</v>
      </c>
      <c r="B546" t="str">
        <v>DEP</v>
      </c>
      <c r="C546" t="str">
        <v>1240</v>
      </c>
      <c r="D546" t="str">
        <v>-</v>
      </c>
      <c r="E546" t="str">
        <v>STREAM</v>
      </c>
      <c r="F546" t="str">
        <v>3F</v>
      </c>
      <c r="G546" t="str">
        <v>21FLTLHRG2TLHR0012</v>
      </c>
      <c r="H546" t="str">
        <v>Fort Gadsden Creek near SR65</v>
      </c>
      <c r="I546">
        <v>29.916599000000001</v>
      </c>
      <c r="J546">
        <v>-84.981538999999998</v>
      </c>
    </row>
    <row r="547" spans="1:10" x14ac:dyDescent="0.25">
      <c r="A547" t="str">
        <v>TLHROC</v>
      </c>
      <c r="B547" t="str">
        <v>DEP</v>
      </c>
      <c r="C547" t="str">
        <v>1242</v>
      </c>
      <c r="D547" t="str">
        <v>-</v>
      </c>
      <c r="E547" t="str">
        <v>STREAM</v>
      </c>
      <c r="F547" t="str">
        <v>3F</v>
      </c>
      <c r="G547" t="str">
        <v>21FLTLHRG2TLHR0006</v>
      </c>
      <c r="H547" t="str">
        <v>Gully Branch 80m north of Gully Branch Rd</v>
      </c>
      <c r="I547">
        <v>29.959987000000002</v>
      </c>
      <c r="J547">
        <v>-84.718215999999998</v>
      </c>
    </row>
    <row r="548" spans="1:10" x14ac:dyDescent="0.25">
      <c r="A548" t="str">
        <v>TLHROC</v>
      </c>
      <c r="B548" t="str">
        <v>DEP</v>
      </c>
      <c r="C548" t="str">
        <v>393</v>
      </c>
      <c r="D548" t="str">
        <v>-</v>
      </c>
      <c r="E548" t="str">
        <v>STREAM</v>
      </c>
      <c r="F548" t="str">
        <v>3F</v>
      </c>
      <c r="G548" t="str">
        <v>21FLTLHRG2TLHR0057</v>
      </c>
      <c r="H548" t="str">
        <v>South Mosquito Creek dstream Atwater Rd</v>
      </c>
      <c r="I548">
        <v>30.663799988000001</v>
      </c>
      <c r="J548">
        <v>-84.734099999999998</v>
      </c>
    </row>
    <row r="549" spans="1:10" x14ac:dyDescent="0.25">
      <c r="A549" t="str">
        <v>TLHROC</v>
      </c>
      <c r="B549" t="str">
        <v>DEP</v>
      </c>
      <c r="C549" t="str">
        <v>424</v>
      </c>
      <c r="D549" t="str">
        <v>-</v>
      </c>
      <c r="E549" t="str">
        <v>STREAM</v>
      </c>
      <c r="F549" t="str">
        <v>3F</v>
      </c>
      <c r="G549" t="str">
        <v>21FLTLHRG1TLHR0158</v>
      </c>
      <c r="H549" t="str">
        <v>Little River upstream Hwy268</v>
      </c>
      <c r="I549">
        <v>30.513499988</v>
      </c>
      <c r="J549">
        <v>-84.523219999999995</v>
      </c>
    </row>
    <row r="550" spans="1:10" x14ac:dyDescent="0.25">
      <c r="A550" t="str">
        <v>TLHROC</v>
      </c>
      <c r="B550" t="str">
        <v>DEP</v>
      </c>
      <c r="C550" t="str">
        <v>427</v>
      </c>
      <c r="D550" t="str">
        <v>-</v>
      </c>
      <c r="E550" t="str">
        <v>STREAM</v>
      </c>
      <c r="F550" t="str">
        <v>3F</v>
      </c>
      <c r="G550" t="str">
        <v>21FLTLHRG1TLHR0175</v>
      </c>
      <c r="H550" t="str">
        <v>Swamp Creek Upstream CR159</v>
      </c>
      <c r="I550">
        <v>30.655589276000001</v>
      </c>
      <c r="J550">
        <v>-84.452113440000005</v>
      </c>
    </row>
    <row r="551" spans="1:10" x14ac:dyDescent="0.25">
      <c r="A551" t="str">
        <v>TLHROC</v>
      </c>
      <c r="B551" t="str">
        <v>DEP</v>
      </c>
      <c r="C551" t="str">
        <v>440</v>
      </c>
      <c r="D551" t="str">
        <v>-</v>
      </c>
      <c r="E551" t="str">
        <v>STREAM</v>
      </c>
      <c r="F551" t="str">
        <v>3F</v>
      </c>
      <c r="G551" t="str">
        <v>21FLTLHRG1TLHR0159</v>
      </c>
      <c r="H551" t="str">
        <v>Lewis Creek upstream Hwy157</v>
      </c>
      <c r="I551">
        <v>30.608010988</v>
      </c>
      <c r="J551">
        <v>-84.363770000000002</v>
      </c>
    </row>
    <row r="552" spans="1:10" x14ac:dyDescent="0.25">
      <c r="A552" t="str">
        <v>TLHROC</v>
      </c>
      <c r="B552" t="str">
        <v>DEP</v>
      </c>
      <c r="C552" t="str">
        <v>480</v>
      </c>
      <c r="D552" t="str">
        <v>-</v>
      </c>
      <c r="E552" t="str">
        <v>STREAM</v>
      </c>
      <c r="F552" t="str">
        <v>3F</v>
      </c>
      <c r="G552" t="str">
        <v>21FLTLHRG1TLHR0176</v>
      </c>
      <c r="H552" t="str">
        <v>SalemBranchDownstreamOfCR159</v>
      </c>
      <c r="I552">
        <v>30.631599988000001</v>
      </c>
      <c r="J552">
        <v>-84.431600000000003</v>
      </c>
    </row>
    <row r="553" spans="1:10" x14ac:dyDescent="0.25">
      <c r="A553" t="str">
        <v>TLHROC</v>
      </c>
      <c r="B553" t="str">
        <v>DEP</v>
      </c>
      <c r="C553" t="str">
        <v>487</v>
      </c>
      <c r="D553" t="str">
        <v>-</v>
      </c>
      <c r="E553" t="str">
        <v>STREAM</v>
      </c>
      <c r="F553" t="str">
        <v>3F</v>
      </c>
      <c r="G553" t="str">
        <v>21FLTLHRG2TLHR0020</v>
      </c>
      <c r="H553" t="str">
        <v>Flat Creek @ CR269</v>
      </c>
      <c r="I553">
        <v>30.628152931999999</v>
      </c>
      <c r="J553">
        <v>-84.834340854999994</v>
      </c>
    </row>
    <row r="554" spans="1:10" x14ac:dyDescent="0.25">
      <c r="A554" t="str">
        <v>TLHROC</v>
      </c>
      <c r="B554" t="str">
        <v>DEP</v>
      </c>
      <c r="C554" t="str">
        <v>488</v>
      </c>
      <c r="D554" t="str">
        <v>-</v>
      </c>
      <c r="E554" t="str">
        <v>STREAM</v>
      </c>
      <c r="F554" t="str">
        <v>3F</v>
      </c>
      <c r="G554" t="str">
        <v>21FLTLHRG2TLHR0041</v>
      </c>
      <c r="H554" t="str">
        <v>Unnamed Branch @ Hardaway Rd 2</v>
      </c>
      <c r="I554">
        <v>30.630600000000001</v>
      </c>
      <c r="J554">
        <v>-84.766400000000004</v>
      </c>
    </row>
    <row r="555" spans="1:10" x14ac:dyDescent="0.25">
      <c r="A555" t="str">
        <v>TLHROC</v>
      </c>
      <c r="B555" t="str">
        <v>DEP</v>
      </c>
      <c r="C555" t="str">
        <v>540</v>
      </c>
      <c r="D555" t="str">
        <v>-</v>
      </c>
      <c r="E555" t="str">
        <v>STREAM</v>
      </c>
      <c r="F555" t="str">
        <v>3F</v>
      </c>
      <c r="G555" t="str">
        <v>21FLTLHRG1TLHR0160</v>
      </c>
      <c r="H555" t="str">
        <v>Hurricane Creek upstream Lake Tallavana</v>
      </c>
      <c r="I555">
        <v>30.605799988000001</v>
      </c>
      <c r="J555">
        <v>-84.447800000000001</v>
      </c>
    </row>
    <row r="556" spans="1:10" x14ac:dyDescent="0.25">
      <c r="A556" t="str">
        <v>TLHROC</v>
      </c>
      <c r="B556" t="str">
        <v>DEP</v>
      </c>
      <c r="C556" t="str">
        <v>540</v>
      </c>
      <c r="D556" t="str">
        <v>-</v>
      </c>
      <c r="E556" t="str">
        <v>STREAM</v>
      </c>
      <c r="F556" t="str">
        <v>3F</v>
      </c>
      <c r="G556" t="str">
        <v>21FLTLHRG1TLHR0165</v>
      </c>
      <c r="H556" t="str">
        <v>Beaver Creek</v>
      </c>
      <c r="I556">
        <v>30.599099987999999</v>
      </c>
      <c r="J556">
        <v>-84.452299999999994</v>
      </c>
    </row>
    <row r="557" spans="1:10" x14ac:dyDescent="0.25">
      <c r="A557" t="str">
        <v>TLHROC</v>
      </c>
      <c r="B557" t="str">
        <v>DEP</v>
      </c>
      <c r="C557" t="str">
        <v>595</v>
      </c>
      <c r="D557" t="str">
        <v>-</v>
      </c>
      <c r="E557" t="str">
        <v>STREAM</v>
      </c>
      <c r="F557" t="str">
        <v>3F</v>
      </c>
      <c r="G557" t="str">
        <v>21FLTLHRG1TLHR0190</v>
      </c>
      <c r="H557" t="str">
        <v>Tanyard Branch @ US90</v>
      </c>
      <c r="I557">
        <v>30.579099987999999</v>
      </c>
      <c r="J557">
        <v>-84.557599999999994</v>
      </c>
    </row>
    <row r="558" spans="1:10" x14ac:dyDescent="0.25">
      <c r="A558" t="str">
        <v>TLHROC</v>
      </c>
      <c r="B558" t="str">
        <v>DEP</v>
      </c>
      <c r="C558" t="str">
        <v>630</v>
      </c>
      <c r="D558" t="str">
        <v>-</v>
      </c>
      <c r="E558" t="str">
        <v>STREAM</v>
      </c>
      <c r="F558" t="str">
        <v>3F</v>
      </c>
      <c r="G558" t="str">
        <v>21FLTLHRG1TLHR0171</v>
      </c>
      <c r="H558" t="str">
        <v>Double Branch Upstream SR270</v>
      </c>
      <c r="I558">
        <v>30.550135304000001</v>
      </c>
      <c r="J558">
        <v>-84.426661199999998</v>
      </c>
    </row>
    <row r="559" spans="1:10" x14ac:dyDescent="0.25">
      <c r="A559" t="str">
        <v>TLHROC</v>
      </c>
      <c r="B559" t="str">
        <v>DEP</v>
      </c>
      <c r="C559" t="str">
        <v>680</v>
      </c>
      <c r="D559" t="str">
        <v>-</v>
      </c>
      <c r="E559" t="str">
        <v>STREAM</v>
      </c>
      <c r="F559" t="str">
        <v>3F</v>
      </c>
      <c r="G559" t="str">
        <v>21FLTLHRG1TLHR0162</v>
      </c>
      <c r="H559" t="str">
        <v>Richlander Creek upstream Hwy65B</v>
      </c>
      <c r="I559">
        <v>30.522799987999999</v>
      </c>
      <c r="J559">
        <v>-84.554400000000001</v>
      </c>
    </row>
    <row r="560" spans="1:10" x14ac:dyDescent="0.25">
      <c r="A560" t="str">
        <v>TLHROC</v>
      </c>
      <c r="B560" t="str">
        <v>DEP</v>
      </c>
      <c r="C560" t="str">
        <v>757</v>
      </c>
      <c r="D560" t="str">
        <v>-</v>
      </c>
      <c r="E560" t="str">
        <v>STREAM</v>
      </c>
      <c r="F560" t="str">
        <v>3F</v>
      </c>
      <c r="G560" t="str">
        <v>21FLTLHRG1TLHR0052</v>
      </c>
      <c r="H560" t="str">
        <v>Bear Creek @ SR 267</v>
      </c>
      <c r="I560">
        <v>30.479824000000001</v>
      </c>
      <c r="J560">
        <v>-84.626024999999998</v>
      </c>
    </row>
    <row r="561" spans="1:10" x14ac:dyDescent="0.25">
      <c r="A561" t="str">
        <v>TLHROC</v>
      </c>
      <c r="B561" t="str">
        <v>DEP</v>
      </c>
      <c r="C561" t="str">
        <v>811</v>
      </c>
      <c r="D561" t="str">
        <v>-</v>
      </c>
      <c r="E561" t="str">
        <v>STREAM</v>
      </c>
      <c r="F561" t="str">
        <v>3F</v>
      </c>
      <c r="G561" t="str">
        <v>21FLTLHRG1TLHR0053</v>
      </c>
      <c r="H561" t="str">
        <v>Ocklawaha Creek @ SR 267</v>
      </c>
      <c r="I561">
        <v>30.450580792</v>
      </c>
      <c r="J561">
        <v>-84.643456813</v>
      </c>
    </row>
    <row r="562" spans="1:10" x14ac:dyDescent="0.25">
      <c r="A562" t="str">
        <v>TLHROC</v>
      </c>
      <c r="B562" t="str">
        <v>DEP</v>
      </c>
      <c r="C562" t="str">
        <v>375I</v>
      </c>
      <c r="D562" t="str">
        <v>-</v>
      </c>
      <c r="E562" t="str">
        <v>STREAM</v>
      </c>
      <c r="F562" t="str">
        <v>3F</v>
      </c>
      <c r="G562" t="str">
        <v>21FLTLHRG2TLHR0024</v>
      </c>
      <c r="H562" t="str">
        <v>Brothers River</v>
      </c>
      <c r="I562">
        <v>29.944428599999998</v>
      </c>
      <c r="J562">
        <v>-85.041666599999999</v>
      </c>
    </row>
    <row r="563" spans="1:10" x14ac:dyDescent="0.25">
      <c r="A563" t="str">
        <v>NWROC</v>
      </c>
      <c r="B563" t="str">
        <v>UWF</v>
      </c>
      <c r="C563" t="str">
        <v>55</v>
      </c>
      <c r="D563" t="str">
        <v>-</v>
      </c>
      <c r="E563" t="str">
        <v>STREAM</v>
      </c>
      <c r="F563" t="str">
        <v>3F</v>
      </c>
      <c r="G563" t="str">
        <v>21FLPNS G3NW0157</v>
      </c>
      <c r="H563" t="str">
        <v>East Pittman Creek Upstream of HWY 179</v>
      </c>
      <c r="I563">
        <v>30.950869999999998</v>
      </c>
      <c r="J563">
        <v>-85.812197999999995</v>
      </c>
    </row>
    <row r="564" spans="1:10" x14ac:dyDescent="0.25">
      <c r="A564" t="str">
        <v>NWROC</v>
      </c>
      <c r="B564" t="str">
        <v>UWF</v>
      </c>
      <c r="C564" t="str">
        <v>251</v>
      </c>
      <c r="D564" t="str">
        <v>-</v>
      </c>
      <c r="E564" t="str">
        <v>STREAM</v>
      </c>
      <c r="F564" t="str">
        <v>3F</v>
      </c>
      <c r="G564" t="str">
        <v>21FLTLHRG3TLHR0004</v>
      </c>
      <c r="H564" t="str">
        <v>Camp Branch @ CR173</v>
      </c>
      <c r="I564">
        <v>30.802091187999999</v>
      </c>
      <c r="J564">
        <v>-85.674076029999995</v>
      </c>
    </row>
    <row r="565" spans="1:10" x14ac:dyDescent="0.25">
      <c r="A565" t="str">
        <v>TLHROC</v>
      </c>
      <c r="B565" t="str">
        <v>DEP</v>
      </c>
      <c r="C565" t="str">
        <v>80</v>
      </c>
      <c r="D565" t="str">
        <v>-</v>
      </c>
      <c r="E565" t="str">
        <v>STREAM</v>
      </c>
      <c r="F565" t="str">
        <v>3F</v>
      </c>
      <c r="G565" t="str">
        <v>21FLTLHRG3TLHR0002</v>
      </c>
      <c r="H565" t="str">
        <v>Little Creek @ Treatment Plant Rd</v>
      </c>
      <c r="I565">
        <v>30.952269999999999</v>
      </c>
      <c r="J565">
        <v>-85.526700000000005</v>
      </c>
    </row>
    <row r="566" spans="1:10" x14ac:dyDescent="0.25">
      <c r="A566" t="str">
        <v>TLHROC</v>
      </c>
      <c r="B566" t="str">
        <v>DEP</v>
      </c>
      <c r="C566" t="str">
        <v>59C</v>
      </c>
      <c r="D566" t="str">
        <v>-</v>
      </c>
      <c r="E566" t="str">
        <v>STREAM</v>
      </c>
      <c r="F566" t="str">
        <v>3F</v>
      </c>
      <c r="G566" t="str">
        <v>n30.730406,w-85.619508</v>
      </c>
      <c r="H566" t="str">
        <v>Holms Creek at Douglas Ferry</v>
      </c>
      <c r="I566">
        <v>30.730405999999999</v>
      </c>
      <c r="J566">
        <v>-85.619507999999996</v>
      </c>
    </row>
    <row r="567" spans="1:10" x14ac:dyDescent="0.25">
      <c r="A567" t="str">
        <v>TLHROC</v>
      </c>
      <c r="B567" t="str">
        <v>DEP</v>
      </c>
      <c r="C567" t="str">
        <v>459</v>
      </c>
      <c r="D567" t="str">
        <v>-</v>
      </c>
      <c r="E567" t="str">
        <v>STREAM</v>
      </c>
      <c r="F567" t="str">
        <v>3F</v>
      </c>
      <c r="G567" t="str">
        <v>21FLTLHRG1TLHR0186</v>
      </c>
      <c r="H567" t="str">
        <v>UnnamedCreekHwy90</v>
      </c>
      <c r="I567">
        <v>30.542346987999998</v>
      </c>
      <c r="J567">
        <v>-83.904418000000007</v>
      </c>
    </row>
    <row r="568" spans="1:10" x14ac:dyDescent="0.25">
      <c r="A568" t="str">
        <v>TLHROC</v>
      </c>
      <c r="B568" t="str">
        <v>DEP</v>
      </c>
      <c r="C568" t="str">
        <v>459</v>
      </c>
      <c r="D568" t="str">
        <v>-</v>
      </c>
      <c r="E568" t="str">
        <v>STREAM</v>
      </c>
      <c r="F568" t="str">
        <v>3F</v>
      </c>
      <c r="G568" t="str">
        <v>21FLTLHRG1TLHR0187</v>
      </c>
      <c r="H568" t="str">
        <v>UnnamedCreekWLakeRd</v>
      </c>
      <c r="I568">
        <v>30.563333287999999</v>
      </c>
      <c r="J568">
        <v>-83.896705600000004</v>
      </c>
    </row>
    <row r="569" spans="1:10" x14ac:dyDescent="0.25">
      <c r="A569" t="str">
        <v>TLHROC</v>
      </c>
      <c r="B569" t="str">
        <v>DEP</v>
      </c>
      <c r="C569" t="str">
        <v>459</v>
      </c>
      <c r="D569" t="str">
        <v>-</v>
      </c>
      <c r="E569" t="str">
        <v>STREAM</v>
      </c>
      <c r="F569" t="str">
        <v>3F</v>
      </c>
      <c r="G569" t="str">
        <v>21FLTLHRG1TLHR0188</v>
      </c>
      <c r="H569" t="str">
        <v>UnnamedCreekWAndersonSt</v>
      </c>
      <c r="I569">
        <v>30.540259987999999</v>
      </c>
      <c r="J569">
        <v>-83.871039999999994</v>
      </c>
    </row>
    <row r="570" spans="1:10" x14ac:dyDescent="0.25">
      <c r="A570" t="str">
        <v>TLHROC</v>
      </c>
      <c r="B570" t="str">
        <v>DEP</v>
      </c>
      <c r="C570" t="str">
        <v>459</v>
      </c>
      <c r="D570" t="str">
        <v>-</v>
      </c>
      <c r="E570" t="str">
        <v>STREAM</v>
      </c>
      <c r="F570" t="str">
        <v>3F</v>
      </c>
      <c r="G570" t="str">
        <v>21FLTLHRG1TLHR0189</v>
      </c>
      <c r="H570" t="str">
        <v>UnnamedCreekSWaterSt</v>
      </c>
      <c r="I570">
        <v>30.538677308</v>
      </c>
      <c r="J570">
        <v>-83.873284900000002</v>
      </c>
    </row>
    <row r="571" spans="1:10" x14ac:dyDescent="0.25">
      <c r="A571" t="str">
        <v>TLHROC</v>
      </c>
      <c r="B571" t="str">
        <v>DEP</v>
      </c>
      <c r="C571" t="str">
        <v>716</v>
      </c>
      <c r="D571" t="str">
        <v>-</v>
      </c>
      <c r="E571" t="str">
        <v>STREAM</v>
      </c>
      <c r="F571" t="str">
        <v>3F</v>
      </c>
      <c r="G571" t="str">
        <v>21FLTLHRG1TLHR0185</v>
      </c>
      <c r="H571" t="str">
        <v>CaneyBranchHwy90</v>
      </c>
      <c r="I571">
        <v>30.532499988000001</v>
      </c>
      <c r="J571">
        <v>-83.950100000000006</v>
      </c>
    </row>
    <row r="572" spans="1:10" x14ac:dyDescent="0.25">
      <c r="A572" t="str">
        <v>TLHROC</v>
      </c>
      <c r="B572" t="str">
        <v>DEP</v>
      </c>
      <c r="C572" t="str">
        <v>965</v>
      </c>
      <c r="D572" t="str">
        <v>-</v>
      </c>
      <c r="E572" t="str">
        <v>STREAM</v>
      </c>
      <c r="F572" t="str">
        <v>3F</v>
      </c>
      <c r="G572" t="str">
        <v>21FLTLHRG1TLHR0040</v>
      </c>
      <c r="H572" t="str">
        <v>SWEETWATER BRANCH @ CODY CHURCH RD</v>
      </c>
      <c r="I572">
        <v>30.390010128</v>
      </c>
      <c r="J572">
        <v>-84.058502508000004</v>
      </c>
    </row>
    <row r="573" spans="1:10" x14ac:dyDescent="0.25">
      <c r="A573" t="str">
        <v>TLHROC</v>
      </c>
      <c r="B573" t="str">
        <v>DEP</v>
      </c>
      <c r="C573" t="str">
        <v>977</v>
      </c>
      <c r="D573" t="str">
        <v>-</v>
      </c>
      <c r="E573" t="str">
        <v>STREAM</v>
      </c>
      <c r="F573" t="str">
        <v>3F</v>
      </c>
      <c r="G573" t="str">
        <v>21FLTLHRG1TLHR0041</v>
      </c>
      <c r="H573" t="str">
        <v>MOORE BRANCH @ CODY CHURCH RD</v>
      </c>
      <c r="I573">
        <v>30.374707115</v>
      </c>
      <c r="J573">
        <v>-84.052920712000002</v>
      </c>
    </row>
    <row r="574" spans="1:10" x14ac:dyDescent="0.25">
      <c r="A574" t="str">
        <v>TLHROC</v>
      </c>
      <c r="B574" t="str">
        <v>DEP</v>
      </c>
      <c r="C574" t="str">
        <v>3573B</v>
      </c>
      <c r="D574" t="str">
        <v>-</v>
      </c>
      <c r="E574" t="str">
        <v>STREAM</v>
      </c>
      <c r="F574" t="str">
        <v>3F</v>
      </c>
      <c r="G574" t="str">
        <v>21FLTLHRG1TLHR0065</v>
      </c>
      <c r="H574" t="str">
        <v>Steinhatchee River 40m N of Yearling Rd</v>
      </c>
      <c r="I574">
        <v>29.844861999999999</v>
      </c>
      <c r="J574">
        <v>-83.305914000000001</v>
      </c>
    </row>
    <row r="575" spans="1:10" x14ac:dyDescent="0.25">
      <c r="A575" t="str">
        <v>TLHROC</v>
      </c>
      <c r="B575" t="str">
        <v>DEP</v>
      </c>
      <c r="C575" t="str">
        <v>533</v>
      </c>
      <c r="D575" t="str">
        <v>-</v>
      </c>
      <c r="E575" t="str">
        <v>STREAM</v>
      </c>
      <c r="F575" t="str">
        <v>3f</v>
      </c>
      <c r="G575" t="str">
        <v>21FLWQA G1WA0102</v>
      </c>
      <c r="H575" t="str">
        <v>SANDY CREEK AT MICCOSUKEE RD</v>
      </c>
      <c r="I575">
        <v>30.558859989999998</v>
      </c>
      <c r="J575">
        <v>-84.072069999999997</v>
      </c>
    </row>
    <row r="576" spans="1:10" x14ac:dyDescent="0.25">
      <c r="A576" t="str">
        <v>TLHROC</v>
      </c>
      <c r="B576" t="str">
        <v>Eurofins</v>
      </c>
      <c r="C576" t="str">
        <v>808</v>
      </c>
      <c r="D576" t="str">
        <v>-</v>
      </c>
      <c r="E576" t="str">
        <v>STREAM</v>
      </c>
      <c r="F576" t="str">
        <v>3F</v>
      </c>
      <c r="G576" t="str">
        <v>21FLBRA 808-A</v>
      </c>
      <c r="H576" t="str">
        <v>808 - Copeland Sink Drain - pond adjacent to farmer rd</v>
      </c>
      <c r="I576">
        <v>30.460108999999999</v>
      </c>
      <c r="J576">
        <v>-84.057893000000007</v>
      </c>
    </row>
    <row r="577" spans="1:10" x14ac:dyDescent="0.25">
      <c r="A577" t="str">
        <v>TLHROC</v>
      </c>
      <c r="B577" t="str">
        <v>DEP</v>
      </c>
      <c r="C577" t="str">
        <v>808</v>
      </c>
      <c r="D577" t="str">
        <v>-</v>
      </c>
      <c r="E577" t="str">
        <v>STREAM</v>
      </c>
      <c r="F577" t="str">
        <v>3F</v>
      </c>
      <c r="G577" t="str">
        <v>21FLBRA 808-A</v>
      </c>
      <c r="H577" t="str">
        <v>808 - Copeland Sink Drain - pond adjacent to farmer rd</v>
      </c>
      <c r="I577">
        <v>30.460108999999999</v>
      </c>
      <c r="J577">
        <v>-84.057893000000007</v>
      </c>
    </row>
    <row r="578" spans="1:10" x14ac:dyDescent="0.25">
      <c r="A578" t="str">
        <v>TLHROC</v>
      </c>
      <c r="B578" t="str">
        <v>DEP</v>
      </c>
      <c r="C578" t="str">
        <v>820</v>
      </c>
      <c r="D578" t="str">
        <v>-</v>
      </c>
      <c r="E578" t="str">
        <v>STREAM</v>
      </c>
      <c r="F578" t="str">
        <v>3F</v>
      </c>
      <c r="G578" t="str">
        <v>21FLTLHRG1TLHR0182</v>
      </c>
      <c r="H578" t="str">
        <v>GodbyDitchMerchantsCt</v>
      </c>
      <c r="I578">
        <v>30.444660987999999</v>
      </c>
      <c r="J578">
        <v>-84.344711000000004</v>
      </c>
    </row>
    <row r="579" spans="1:10" x14ac:dyDescent="0.25">
      <c r="A579" t="str">
        <v>TLHROC</v>
      </c>
      <c r="B579" t="str">
        <v>DEP</v>
      </c>
      <c r="C579" t="str">
        <v>852</v>
      </c>
      <c r="D579" t="str">
        <v>-</v>
      </c>
      <c r="E579" t="str">
        <v>STREAM</v>
      </c>
      <c r="F579" t="str">
        <v>3F</v>
      </c>
      <c r="G579" t="str">
        <v>21FLWQA G1WA0076</v>
      </c>
      <c r="H579" t="str">
        <v>Three Pole Creek Upstream of Geddie Rd</v>
      </c>
      <c r="I579">
        <v>30.46309874</v>
      </c>
      <c r="J579">
        <v>-84.403320606999998</v>
      </c>
    </row>
    <row r="580" spans="1:10" x14ac:dyDescent="0.25">
      <c r="A580" t="str">
        <v>TLHROC</v>
      </c>
      <c r="B580" t="str">
        <v>DEP</v>
      </c>
      <c r="C580" t="str">
        <v>684</v>
      </c>
      <c r="D580" t="str">
        <v>-</v>
      </c>
      <c r="E580" t="str">
        <v>STREAM</v>
      </c>
      <c r="F580" t="str">
        <v>3F</v>
      </c>
      <c r="G580" t="str">
        <v>21FLTLHRG1TLHR0063</v>
      </c>
      <c r="H580" t="str">
        <v>Mule Creek @ SR12</v>
      </c>
      <c r="I580">
        <v>30.511535378000001</v>
      </c>
      <c r="J580">
        <v>-84.828108318000005</v>
      </c>
    </row>
    <row r="581" spans="1:10" x14ac:dyDescent="0.25">
      <c r="A581" t="str">
        <v>TLHROC</v>
      </c>
      <c r="B581" t="str">
        <v>DEP</v>
      </c>
      <c r="C581" t="str">
        <v>728</v>
      </c>
      <c r="D581" t="str">
        <v>-</v>
      </c>
      <c r="E581" t="str">
        <v>STREAM</v>
      </c>
      <c r="F581" t="str">
        <v>3F</v>
      </c>
      <c r="G581" t="str">
        <v>21FLTLHRG2TLHR0018</v>
      </c>
      <c r="H581" t="str">
        <v>Sweetwater Creek @ CR270</v>
      </c>
      <c r="I581">
        <v>30.525111899999999</v>
      </c>
      <c r="J581">
        <v>-84.969714999999994</v>
      </c>
    </row>
    <row r="582" spans="1:10" x14ac:dyDescent="0.25">
      <c r="A582" t="str">
        <v>TLHROC</v>
      </c>
      <c r="B582" t="str">
        <v>DEP</v>
      </c>
      <c r="C582" t="str">
        <v>3318</v>
      </c>
      <c r="D582" t="str">
        <v>-</v>
      </c>
      <c r="E582" t="str">
        <v>STREAM</v>
      </c>
      <c r="F582" t="str">
        <v>3F</v>
      </c>
      <c r="G582" t="str">
        <v>21FLTLHRG1TLHR0033</v>
      </c>
      <c r="H582" t="str">
        <v>Jumping Gulley Creek</v>
      </c>
      <c r="I582">
        <v>30.631710000999998</v>
      </c>
      <c r="J582">
        <v>-83.266580000000005</v>
      </c>
    </row>
    <row r="583" spans="1:10" x14ac:dyDescent="0.25">
      <c r="A583" t="str">
        <v>TLHROC</v>
      </c>
      <c r="B583" t="str">
        <v>DEP</v>
      </c>
      <c r="C583" t="str">
        <v>3314</v>
      </c>
      <c r="D583" t="str">
        <v>-</v>
      </c>
      <c r="E583" t="str">
        <v>STREAM</v>
      </c>
      <c r="F583" t="str">
        <v>3F</v>
      </c>
      <c r="G583" t="str">
        <v>21FLTLHRG1TLHR0099</v>
      </c>
      <c r="H583" t="str">
        <v>Little Aucilloa Rvr at US221</v>
      </c>
      <c r="I583">
        <v>30.512699999999999</v>
      </c>
      <c r="J583">
        <v>-83.632199999999997</v>
      </c>
    </row>
    <row r="584" spans="1:10" x14ac:dyDescent="0.25">
      <c r="A584" t="str">
        <v>TLHROC</v>
      </c>
      <c r="B584" t="str">
        <v>Eurofins</v>
      </c>
      <c r="C584" t="str">
        <v>3366</v>
      </c>
      <c r="D584" t="str">
        <v>-</v>
      </c>
      <c r="E584" t="str">
        <v>STREAM</v>
      </c>
      <c r="F584" t="str">
        <v>3F</v>
      </c>
      <c r="G584" t="str">
        <v>N30.37834, W-83.34598</v>
      </c>
      <c r="H584" t="str">
        <v>N30.37834, W-83.34598</v>
      </c>
      <c r="I584">
        <v>30.378340000000001</v>
      </c>
      <c r="J584">
        <v>-83.345979999999997</v>
      </c>
    </row>
    <row r="585" spans="1:10" x14ac:dyDescent="0.25">
      <c r="A585" t="str">
        <v>TLHROC</v>
      </c>
      <c r="B585" t="str">
        <v>DEP</v>
      </c>
      <c r="C585" t="str">
        <v>3366</v>
      </c>
      <c r="D585" t="str">
        <v>-</v>
      </c>
      <c r="E585" t="str">
        <v>STREAM</v>
      </c>
      <c r="F585" t="str">
        <v>3F</v>
      </c>
      <c r="G585" t="str">
        <v>N30.37834, W-83.34598</v>
      </c>
      <c r="H585" t="str">
        <v>N30.37834, W-83.34598</v>
      </c>
      <c r="I585">
        <v>30.378340000000001</v>
      </c>
      <c r="J585">
        <v>-83.345979999999997</v>
      </c>
    </row>
    <row r="586" spans="1:10" x14ac:dyDescent="0.25">
      <c r="A586" t="str">
        <v>TLHROC</v>
      </c>
      <c r="B586" t="str">
        <v>Eurofins</v>
      </c>
      <c r="C586" t="str">
        <v>3366</v>
      </c>
      <c r="D586" t="str">
        <v>-</v>
      </c>
      <c r="E586" t="str">
        <v>STREAM</v>
      </c>
      <c r="F586" t="str">
        <v>3F</v>
      </c>
      <c r="G586" t="str">
        <v>21FLTLHRG1TLHR0147</v>
      </c>
      <c r="H586" t="str">
        <v>Norton Creek dstream Bandit St</v>
      </c>
      <c r="I586">
        <v>30.393499987999999</v>
      </c>
      <c r="J586">
        <v>-83.34</v>
      </c>
    </row>
    <row r="587" spans="1:10" x14ac:dyDescent="0.25">
      <c r="A587" t="str">
        <v>TLHROC</v>
      </c>
      <c r="B587" t="str">
        <v>DEP</v>
      </c>
      <c r="C587" t="str">
        <v>3366</v>
      </c>
      <c r="D587" t="str">
        <v>-</v>
      </c>
      <c r="E587" t="str">
        <v>STREAM</v>
      </c>
      <c r="F587" t="str">
        <v>3F</v>
      </c>
      <c r="G587" t="str">
        <v>21FLTLHRG1TLHR0147</v>
      </c>
      <c r="H587" t="str">
        <v>Norton Creek dstream Bandit St</v>
      </c>
      <c r="I587">
        <v>30.393499987999999</v>
      </c>
      <c r="J587">
        <v>-83.34</v>
      </c>
    </row>
    <row r="588" spans="1:10" x14ac:dyDescent="0.25">
      <c r="A588" t="str">
        <v>TLHROC</v>
      </c>
      <c r="B588" t="str">
        <v>DEP</v>
      </c>
      <c r="C588" t="str">
        <v>3512</v>
      </c>
      <c r="D588" t="str">
        <v>-</v>
      </c>
      <c r="E588" t="str">
        <v>STREAM</v>
      </c>
      <c r="F588" t="str">
        <v>3F</v>
      </c>
      <c r="G588" t="str">
        <v>21FLTLHRG1TLHR0067</v>
      </c>
      <c r="H588" t="str">
        <v>Woods Creek @ Osteen Rd</v>
      </c>
      <c r="I588">
        <v>30.114128999999998</v>
      </c>
      <c r="J588">
        <v>-83.628207000000003</v>
      </c>
    </row>
    <row r="589" spans="1:10" x14ac:dyDescent="0.25">
      <c r="A589" t="str">
        <v>NWROC</v>
      </c>
      <c r="B589" t="str">
        <v>UWF</v>
      </c>
      <c r="C589" t="str">
        <v>239</v>
      </c>
      <c r="D589" t="str">
        <v>-</v>
      </c>
      <c r="E589" t="str">
        <v>STREAM</v>
      </c>
      <c r="F589" t="str">
        <v>3F</v>
      </c>
      <c r="G589" t="str">
        <v>21FLPNS G3NW0439</v>
      </c>
      <c r="H589" t="str">
        <v>Gum Creek upstream of River Road</v>
      </c>
      <c r="I589">
        <v>30.716560001000001</v>
      </c>
      <c r="J589">
        <v>-85.798608000000002</v>
      </c>
    </row>
    <row r="590" spans="1:10" x14ac:dyDescent="0.25">
      <c r="A590" t="str">
        <v>NWROC</v>
      </c>
      <c r="B590" t="str">
        <v>UWF</v>
      </c>
      <c r="C590" t="str">
        <v>239</v>
      </c>
      <c r="D590" t="str">
        <v>-</v>
      </c>
      <c r="E590" t="str">
        <v>STREAM</v>
      </c>
      <c r="F590" t="str">
        <v>3F</v>
      </c>
      <c r="G590" t="str">
        <v>21FLPNS G3NW0452</v>
      </c>
      <c r="H590" t="str">
        <v>Gum Creek downstream of Bess Nook Rd</v>
      </c>
      <c r="I590">
        <v>30.723399989000001</v>
      </c>
      <c r="J590">
        <v>-85.739800000000002</v>
      </c>
    </row>
    <row r="591" spans="1:10" x14ac:dyDescent="0.25">
      <c r="A591" t="str">
        <v>TLHROC</v>
      </c>
      <c r="B591" t="str">
        <v>DEP</v>
      </c>
      <c r="C591" t="str">
        <v>337</v>
      </c>
      <c r="D591" t="str">
        <v>-</v>
      </c>
      <c r="E591" t="str">
        <v>STREAM</v>
      </c>
      <c r="F591" t="str">
        <v>3F</v>
      </c>
      <c r="G591" t="str">
        <v>21FLTLHRG3TLHR0007</v>
      </c>
      <c r="H591" t="str">
        <v>Flat Creek @ Duncan Community Rd</v>
      </c>
      <c r="I591">
        <v>30.691649999999999</v>
      </c>
      <c r="J591">
        <v>-85.58417</v>
      </c>
    </row>
    <row r="592" spans="1:10" x14ac:dyDescent="0.25">
      <c r="A592" t="str">
        <v>NWROC</v>
      </c>
      <c r="B592" t="str">
        <v>UWF</v>
      </c>
      <c r="C592" t="str">
        <v>539</v>
      </c>
      <c r="D592" t="str">
        <v>-</v>
      </c>
      <c r="E592" t="str">
        <v>ESTUARY</v>
      </c>
      <c r="F592" t="str">
        <v>3M</v>
      </c>
      <c r="G592" t="str">
        <v>21FLPNS 3302C5394</v>
      </c>
      <c r="H592" t="str">
        <v>Mulatto Bayou--WBID 539-4</v>
      </c>
      <c r="I592">
        <v>30.547111099999999</v>
      </c>
      <c r="J592">
        <v>-87.121527799999996</v>
      </c>
    </row>
    <row r="593" spans="1:10" x14ac:dyDescent="0.25">
      <c r="A593" t="str">
        <v>NWROC</v>
      </c>
      <c r="B593" t="str">
        <v>UWF</v>
      </c>
      <c r="C593" t="str">
        <v>539</v>
      </c>
      <c r="D593" t="str">
        <v>-</v>
      </c>
      <c r="E593" t="str">
        <v>ESTUARY</v>
      </c>
      <c r="F593" t="str">
        <v>3M</v>
      </c>
      <c r="G593" t="str">
        <v>N30.535658,W-87.118731</v>
      </c>
      <c r="H593" t="str">
        <v>N30.535658,W-87.118732</v>
      </c>
      <c r="I593">
        <v>30.535658000000002</v>
      </c>
      <c r="J593">
        <v>-87.118734000000003</v>
      </c>
    </row>
    <row r="594" spans="1:10" x14ac:dyDescent="0.25">
      <c r="A594" t="str">
        <v>NWROC</v>
      </c>
      <c r="B594" t="str">
        <v>UWF</v>
      </c>
      <c r="C594" t="str">
        <v>754</v>
      </c>
      <c r="D594" t="str">
        <v>ENRM5</v>
      </c>
      <c r="E594" t="str">
        <v>ESTUARY</v>
      </c>
      <c r="F594" t="str">
        <v>3M</v>
      </c>
      <c r="G594" t="str">
        <v>21FLPNS G3NW0086</v>
      </c>
      <c r="H594" t="str">
        <v>Poquito Bayou Middle</v>
      </c>
      <c r="I594">
        <v>30.453463000999999</v>
      </c>
      <c r="J594">
        <v>-86.576785000000001</v>
      </c>
    </row>
    <row r="595" spans="1:10" x14ac:dyDescent="0.25">
      <c r="A595" t="str">
        <v>NWROC</v>
      </c>
      <c r="B595" t="str">
        <v>UWF</v>
      </c>
      <c r="C595" t="str">
        <v>789</v>
      </c>
      <c r="D595" t="str">
        <v>ENRM6</v>
      </c>
      <c r="E595" t="str">
        <v>ESTUARY</v>
      </c>
      <c r="F595" t="str">
        <v>3M</v>
      </c>
      <c r="G595" t="str">
        <v>21FLPNS G3NW0036</v>
      </c>
      <c r="H595" t="str">
        <v>LaGrange Bayou, Middle</v>
      </c>
      <c r="I595">
        <v>30.46631</v>
      </c>
      <c r="J595">
        <v>-86.147304000000005</v>
      </c>
    </row>
    <row r="596" spans="1:10" x14ac:dyDescent="0.25">
      <c r="A596" t="str">
        <v>NWROC</v>
      </c>
      <c r="B596" t="str">
        <v>UWF</v>
      </c>
      <c r="C596" t="str">
        <v>843</v>
      </c>
      <c r="D596" t="str">
        <v>ENRM9</v>
      </c>
      <c r="E596" t="str">
        <v>ESTUARY</v>
      </c>
      <c r="F596" t="str">
        <v>3M</v>
      </c>
      <c r="G596" t="str">
        <v>21FLPNS G3NW0088</v>
      </c>
      <c r="H596" t="str">
        <v>Cinco Bayou West of Cinco Bridge</v>
      </c>
      <c r="I596">
        <v>30.427747561</v>
      </c>
      <c r="J596">
        <v>-86.608333000000002</v>
      </c>
    </row>
    <row r="597" spans="1:10" x14ac:dyDescent="0.25">
      <c r="A597" t="str">
        <v>NWROC</v>
      </c>
      <c r="B597" t="str">
        <v>UWF</v>
      </c>
      <c r="C597" t="str">
        <v>973</v>
      </c>
      <c r="D597" t="str">
        <v>-</v>
      </c>
      <c r="E597" t="str">
        <v>ESTUARY</v>
      </c>
      <c r="F597" t="str">
        <v>3M</v>
      </c>
      <c r="G597" t="str">
        <v>N30.2947029653408, W-85.81214912469164</v>
      </c>
      <c r="H597" t="str">
        <v>N30.2947029653408, W-85.81214912469164</v>
      </c>
      <c r="I597">
        <v>30.294702964999999</v>
      </c>
      <c r="J597">
        <v>-85.812149000000005</v>
      </c>
    </row>
    <row r="598" spans="1:10" x14ac:dyDescent="0.25">
      <c r="A598" t="str">
        <v>NWROC</v>
      </c>
      <c r="B598" t="str">
        <v>UWF</v>
      </c>
      <c r="C598" t="str">
        <v>548GA</v>
      </c>
      <c r="D598" t="str">
        <v>ENRL6</v>
      </c>
      <c r="E598" t="str">
        <v>ESTUARY</v>
      </c>
      <c r="F598" t="str">
        <v>3M</v>
      </c>
      <c r="G598" t="str">
        <v>21FLPNS G4NW0032</v>
      </c>
      <c r="H598" t="str">
        <v>BLACKWA RI N END DOG ISL BUOY 32</v>
      </c>
      <c r="I598">
        <v>30.597169989000001</v>
      </c>
      <c r="J598">
        <v>-87.017709999999994</v>
      </c>
    </row>
    <row r="599" spans="1:10" x14ac:dyDescent="0.25">
      <c r="A599" t="str">
        <v>NWROC</v>
      </c>
      <c r="B599" t="str">
        <v>UWF</v>
      </c>
      <c r="C599" t="str">
        <v>740</v>
      </c>
      <c r="D599" t="str">
        <v>-</v>
      </c>
      <c r="E599" t="str">
        <v>ESTUARY11</v>
      </c>
      <c r="F599" t="str">
        <v>3M</v>
      </c>
      <c r="G599" t="str">
        <v>N30.364125,W-87.346797</v>
      </c>
      <c r="H599" t="str">
        <v>N30.364125,W-87.346798</v>
      </c>
      <c r="I599">
        <v>30.364125000000001</v>
      </c>
      <c r="J599">
        <v>-87.346800000000002</v>
      </c>
    </row>
    <row r="600" spans="1:10" x14ac:dyDescent="0.25">
      <c r="A600" t="str">
        <v>NWROC</v>
      </c>
      <c r="B600" t="str">
        <v>UWF</v>
      </c>
      <c r="C600" t="str">
        <v>462B</v>
      </c>
      <c r="D600" t="str">
        <v>-</v>
      </c>
      <c r="E600" t="str">
        <v>ESTUARY11</v>
      </c>
      <c r="F600" t="str">
        <v>3M</v>
      </c>
      <c r="G600" t="str">
        <v>21FLPNS G5NW0034</v>
      </c>
      <c r="H600" t="str">
        <v>Perdido River</v>
      </c>
      <c r="I600">
        <v>30.502254199999999</v>
      </c>
      <c r="J600">
        <v>-87.435851</v>
      </c>
    </row>
    <row r="601" spans="1:10" x14ac:dyDescent="0.25">
      <c r="A601" t="str">
        <v>NWROC</v>
      </c>
      <c r="B601" t="str">
        <v>UWF</v>
      </c>
      <c r="C601" t="str">
        <v>5</v>
      </c>
      <c r="D601" t="str">
        <v>-</v>
      </c>
      <c r="E601" t="str">
        <v>STREAM</v>
      </c>
      <c r="F601" t="str">
        <v>3F</v>
      </c>
      <c r="G601" t="str">
        <v>21FLPNS G4NW0218</v>
      </c>
      <c r="H601" t="str">
        <v>Pine Barren Creek above Lamber Bridge Road</v>
      </c>
      <c r="I601">
        <v>30.880009999999999</v>
      </c>
      <c r="J601">
        <v>-87.394260000000003</v>
      </c>
    </row>
    <row r="602" spans="1:10" x14ac:dyDescent="0.25">
      <c r="A602" t="str">
        <v>NWROC</v>
      </c>
      <c r="B602" t="str">
        <v>UWF</v>
      </c>
      <c r="C602" t="str">
        <v>7</v>
      </c>
      <c r="D602" t="str">
        <v>-</v>
      </c>
      <c r="E602" t="str">
        <v>STREAM</v>
      </c>
      <c r="F602" t="str">
        <v>3F</v>
      </c>
      <c r="G602" t="str">
        <v>21FLPNS G4NW0201</v>
      </c>
      <c r="H602" t="str">
        <v>Canoe Creek above US 29</v>
      </c>
      <c r="I602">
        <v>30.920439378000001</v>
      </c>
      <c r="J602">
        <v>-87.314671313000005</v>
      </c>
    </row>
    <row r="603" spans="1:10" x14ac:dyDescent="0.25">
      <c r="A603" t="str">
        <v>NWROC</v>
      </c>
      <c r="B603" t="str">
        <v>UWF</v>
      </c>
      <c r="C603" t="str">
        <v>7</v>
      </c>
      <c r="D603" t="str">
        <v>-</v>
      </c>
      <c r="E603" t="str">
        <v>STREAM</v>
      </c>
      <c r="F603" t="str">
        <v>3F</v>
      </c>
      <c r="G603" t="str">
        <v>21FLPNS G4NW0202</v>
      </c>
      <c r="H603" t="str">
        <v>Canoe Creek above Bratt Rd</v>
      </c>
      <c r="I603">
        <v>30.957529999999998</v>
      </c>
      <c r="J603">
        <v>-87.348429999999993</v>
      </c>
    </row>
    <row r="604" spans="1:10" x14ac:dyDescent="0.25">
      <c r="A604" t="str">
        <v>NWROC</v>
      </c>
      <c r="B604" t="str">
        <v>UWF</v>
      </c>
      <c r="C604" t="str">
        <v>36</v>
      </c>
      <c r="D604" t="str">
        <v>-</v>
      </c>
      <c r="E604" t="str">
        <v>STREAM</v>
      </c>
      <c r="F604" t="str">
        <v>3F</v>
      </c>
      <c r="G604" t="str">
        <v>21FLPNS G4NW0066</v>
      </c>
      <c r="H604" t="str">
        <v>Bray Mill Creek North of Oil Plant Road</v>
      </c>
      <c r="I604">
        <v>30.975410001</v>
      </c>
      <c r="J604">
        <v>-87.182209999999998</v>
      </c>
    </row>
    <row r="605" spans="1:10" x14ac:dyDescent="0.25">
      <c r="A605" t="str">
        <v>NWROC</v>
      </c>
      <c r="B605" t="str">
        <v>UWF</v>
      </c>
      <c r="C605" t="str">
        <v>76</v>
      </c>
      <c r="D605" t="str">
        <v>-</v>
      </c>
      <c r="E605" t="str">
        <v>STREAM</v>
      </c>
      <c r="F605" t="str">
        <v>3F</v>
      </c>
      <c r="G605" t="str">
        <v>21FLPNS G4NW0304</v>
      </c>
      <c r="H605" t="str">
        <v>Long Creek upstream of CR2</v>
      </c>
      <c r="I605">
        <v>30.895942419000001</v>
      </c>
      <c r="J605">
        <v>-86.302721660000003</v>
      </c>
    </row>
    <row r="606" spans="1:10" x14ac:dyDescent="0.25">
      <c r="A606" t="str">
        <v>NWROC</v>
      </c>
      <c r="B606" t="str">
        <v>UWF</v>
      </c>
      <c r="C606" t="str">
        <v>88</v>
      </c>
      <c r="D606" t="str">
        <v>-</v>
      </c>
      <c r="E606" t="str">
        <v>STREAM</v>
      </c>
      <c r="F606" t="str">
        <v>3F</v>
      </c>
      <c r="G606" t="str">
        <v>21FLPNS 33030075</v>
      </c>
      <c r="H606" t="str">
        <v>Mare Cr 100m below Mattie Kennedy Rd</v>
      </c>
      <c r="I606">
        <v>30.925139000000001</v>
      </c>
      <c r="J606">
        <v>-86.709389000000002</v>
      </c>
    </row>
    <row r="607" spans="1:10" x14ac:dyDescent="0.25">
      <c r="A607" t="str">
        <v>NWROC</v>
      </c>
      <c r="B607" t="str">
        <v>UWF</v>
      </c>
      <c r="C607" t="str">
        <v>100</v>
      </c>
      <c r="D607" t="str">
        <v>-</v>
      </c>
      <c r="E607" t="str">
        <v>STREAM</v>
      </c>
      <c r="F607" t="str">
        <v>3F</v>
      </c>
      <c r="G607" t="str">
        <v>21FLPNS G4NW0397</v>
      </c>
      <c r="H607" t="str">
        <v>Caney Creek above Hwy 2A</v>
      </c>
      <c r="I607">
        <v>30.881510000999999</v>
      </c>
      <c r="J607">
        <v>-86.219620000000006</v>
      </c>
    </row>
    <row r="608" spans="1:10" x14ac:dyDescent="0.25">
      <c r="A608" t="str">
        <v>NWROC</v>
      </c>
      <c r="B608" t="str">
        <v>UWF</v>
      </c>
      <c r="C608" t="str">
        <v>101</v>
      </c>
      <c r="D608" t="str">
        <v>-</v>
      </c>
      <c r="E608" t="str">
        <v>STREAM</v>
      </c>
      <c r="F608" t="str">
        <v>3F</v>
      </c>
      <c r="G608" t="str">
        <v>21FLPNS G4NW0315</v>
      </c>
      <c r="H608" t="str">
        <v>Pine Log Creek upstream of Long Road</v>
      </c>
      <c r="I608">
        <v>30.878800000999998</v>
      </c>
      <c r="J608">
        <v>-86.361230000000006</v>
      </c>
    </row>
    <row r="609" spans="1:10" x14ac:dyDescent="0.25">
      <c r="A609" t="str">
        <v>NWROC</v>
      </c>
      <c r="B609" t="str">
        <v>UWF</v>
      </c>
      <c r="C609" t="str">
        <v>107</v>
      </c>
      <c r="D609" t="str">
        <v>-</v>
      </c>
      <c r="E609" t="str">
        <v>STREAM</v>
      </c>
      <c r="F609" t="str">
        <v>3F</v>
      </c>
      <c r="G609" t="str">
        <v>21FLPNS G4NW0196</v>
      </c>
      <c r="H609" t="str">
        <v>Murder Creek 200 meters below Bill Lundy Road</v>
      </c>
      <c r="I609">
        <v>30.867641200000001</v>
      </c>
      <c r="J609">
        <v>-86.572845299999997</v>
      </c>
    </row>
    <row r="610" spans="1:10" x14ac:dyDescent="0.25">
      <c r="A610" t="str">
        <v>NWROC</v>
      </c>
      <c r="B610" t="str">
        <v>UWF</v>
      </c>
      <c r="C610" t="str">
        <v>111</v>
      </c>
      <c r="D610" t="str">
        <v>-</v>
      </c>
      <c r="E610" t="str">
        <v>STREAM</v>
      </c>
      <c r="F610" t="str">
        <v>3F</v>
      </c>
      <c r="G610" t="str">
        <v>21FLPNS G4NW0355</v>
      </c>
      <c r="H610" t="str">
        <v>Moore Creek above Chumuckla Springs Road</v>
      </c>
      <c r="I610">
        <v>30.810000000999999</v>
      </c>
      <c r="J610">
        <v>-87.253550000000004</v>
      </c>
    </row>
    <row r="611" spans="1:10" x14ac:dyDescent="0.25">
      <c r="A611" t="str">
        <v>NWROC</v>
      </c>
      <c r="B611" t="str">
        <v>UWF</v>
      </c>
      <c r="C611" t="str">
        <v>135</v>
      </c>
      <c r="D611" t="str">
        <v>-</v>
      </c>
      <c r="E611" t="str">
        <v>STREAM</v>
      </c>
      <c r="F611" t="str">
        <v>3F</v>
      </c>
      <c r="G611" t="str">
        <v>21FLPNS G5NW0009</v>
      </c>
      <c r="H611" t="str">
        <v>Boggy Creek upstream of HWY97A</v>
      </c>
      <c r="I611">
        <v>30.774660000000001</v>
      </c>
      <c r="J611">
        <v>-87.492509999999996</v>
      </c>
    </row>
    <row r="612" spans="1:10" x14ac:dyDescent="0.25">
      <c r="A612" t="str">
        <v>NWROC</v>
      </c>
      <c r="B612" t="str">
        <v>UWF</v>
      </c>
      <c r="C612" t="str">
        <v>144</v>
      </c>
      <c r="D612" t="str">
        <v>-</v>
      </c>
      <c r="E612" t="str">
        <v>STREAM</v>
      </c>
      <c r="F612" t="str">
        <v>3F</v>
      </c>
      <c r="G612" t="str">
        <v>21FLPNS G4NW0212</v>
      </c>
      <c r="H612" t="str">
        <v>Little Creek below New Harmony Road</v>
      </c>
      <c r="I612">
        <v>30.858550000000001</v>
      </c>
      <c r="J612">
        <v>-86.297610000000006</v>
      </c>
    </row>
    <row r="613" spans="1:10" x14ac:dyDescent="0.25">
      <c r="A613" t="str">
        <v>NWROC</v>
      </c>
      <c r="B613" t="str">
        <v>UWF</v>
      </c>
      <c r="C613" t="str">
        <v>144</v>
      </c>
      <c r="D613" t="str">
        <v>-</v>
      </c>
      <c r="E613" t="str">
        <v>STREAM</v>
      </c>
      <c r="F613" t="str">
        <v>3F</v>
      </c>
      <c r="G613" t="str">
        <v>21FLPNS G4NW0234</v>
      </c>
      <c r="H613" t="str">
        <v>Little Creek at Fox Hill Road</v>
      </c>
      <c r="I613">
        <v>30.830850000000002</v>
      </c>
      <c r="J613">
        <v>-86.297389999999993</v>
      </c>
    </row>
    <row r="614" spans="1:10" x14ac:dyDescent="0.25">
      <c r="A614" t="str">
        <v>NWROC</v>
      </c>
      <c r="B614" t="str">
        <v>UWF</v>
      </c>
      <c r="C614" t="str">
        <v>161</v>
      </c>
      <c r="D614" t="str">
        <v>-</v>
      </c>
      <c r="E614" t="str">
        <v>STREAM</v>
      </c>
      <c r="F614" t="str">
        <v>3F</v>
      </c>
      <c r="G614" t="str">
        <v>21FLPNS G4NW0427</v>
      </c>
      <c r="H614" t="str">
        <v>Poverty Creek upstream of Poverty Creek Rd</v>
      </c>
      <c r="I614">
        <v>30.808771540999999</v>
      </c>
      <c r="J614">
        <v>-86.465188999999995</v>
      </c>
    </row>
    <row r="615" spans="1:10" x14ac:dyDescent="0.25">
      <c r="A615" t="str">
        <v>NWROC</v>
      </c>
      <c r="B615" t="str">
        <v>UWF</v>
      </c>
      <c r="C615" t="str">
        <v>210</v>
      </c>
      <c r="D615" t="str">
        <v>-</v>
      </c>
      <c r="E615" t="str">
        <v>STREAM</v>
      </c>
      <c r="F615" t="str">
        <v>3F</v>
      </c>
      <c r="G615" t="str">
        <v>21FLPNS 32020069</v>
      </c>
      <c r="H615" t="str">
        <v>BLUE CREEK DIRT ROAD BELOW VORTEX SPRING/Otter Creek</v>
      </c>
      <c r="I615">
        <v>30.763389</v>
      </c>
      <c r="J615">
        <v>-85.945971999999998</v>
      </c>
    </row>
    <row r="616" spans="1:10" x14ac:dyDescent="0.25">
      <c r="A616" t="str">
        <v>NWROC</v>
      </c>
      <c r="B616" t="str">
        <v>UWF</v>
      </c>
      <c r="C616" t="str">
        <v>231</v>
      </c>
      <c r="D616" t="str">
        <v>-</v>
      </c>
      <c r="E616" t="str">
        <v>STREAM</v>
      </c>
      <c r="F616" t="str">
        <v>3F</v>
      </c>
      <c r="G616" t="str">
        <v>21FLPNS G4NW0153</v>
      </c>
      <c r="H616" t="str">
        <v>Davis Mill Creek at Oak Hill Road</v>
      </c>
      <c r="I616">
        <v>30.811253000000001</v>
      </c>
      <c r="J616">
        <v>-86.583748</v>
      </c>
    </row>
    <row r="617" spans="1:10" x14ac:dyDescent="0.25">
      <c r="A617" t="str">
        <v>NWROC</v>
      </c>
      <c r="B617" t="str">
        <v>UWF</v>
      </c>
      <c r="C617" t="str">
        <v>256</v>
      </c>
      <c r="D617" t="str">
        <v>-</v>
      </c>
      <c r="E617" t="str">
        <v>STREAM</v>
      </c>
      <c r="F617" t="str">
        <v>3F</v>
      </c>
      <c r="G617" t="str">
        <v>21FLNWFD304515086310601</v>
      </c>
      <c r="H617" t="str">
        <v>Piney Woods Cr. @ Hwy. 90</v>
      </c>
      <c r="I617">
        <v>30.754200000000001</v>
      </c>
      <c r="J617">
        <v>-86.518299999999996</v>
      </c>
    </row>
    <row r="618" spans="1:10" x14ac:dyDescent="0.25">
      <c r="A618" t="str">
        <v>NWROC</v>
      </c>
      <c r="B618" t="str">
        <v>UWF</v>
      </c>
      <c r="C618" t="str">
        <v>269</v>
      </c>
      <c r="D618" t="str">
        <v>-</v>
      </c>
      <c r="E618" t="str">
        <v>STREAM</v>
      </c>
      <c r="F618" t="str">
        <v>3F</v>
      </c>
      <c r="G618" t="str">
        <v>21FLPNS G3NW0053</v>
      </c>
      <c r="H618" t="str">
        <v>West Sandy Creek upstream of Kidd Rd</v>
      </c>
      <c r="I618">
        <v>30.777570001000001</v>
      </c>
      <c r="J618">
        <v>-86.070909999999998</v>
      </c>
    </row>
    <row r="619" spans="1:10" x14ac:dyDescent="0.25">
      <c r="A619" t="str">
        <v>NWROC</v>
      </c>
      <c r="B619" t="str">
        <v>UWF</v>
      </c>
      <c r="C619" t="str">
        <v>330</v>
      </c>
      <c r="D619" t="str">
        <v>-</v>
      </c>
      <c r="E619" t="str">
        <v>STREAM</v>
      </c>
      <c r="F619" t="str">
        <v>3F</v>
      </c>
      <c r="G619" t="str">
        <v>21FLPNS G4NW0488</v>
      </c>
      <c r="H619" t="str">
        <v>Hog Creek upstream of Eglin Rd 207</v>
      </c>
      <c r="I619">
        <v>30.709354865000002</v>
      </c>
      <c r="J619">
        <v>-86.343391209999993</v>
      </c>
    </row>
    <row r="620" spans="1:10" x14ac:dyDescent="0.25">
      <c r="A620" t="str">
        <v>NWROC</v>
      </c>
      <c r="B620" t="str">
        <v>UWF</v>
      </c>
      <c r="C620" t="str">
        <v>331</v>
      </c>
      <c r="D620" t="str">
        <v>-</v>
      </c>
      <c r="E620" t="str">
        <v>STREAM</v>
      </c>
      <c r="F620" t="str">
        <v>3F</v>
      </c>
      <c r="G620" t="str">
        <v>21FLPNS G4NW0489</v>
      </c>
      <c r="H620" t="str">
        <v>Williams Creek West Fork upstream of Antioch Rd</v>
      </c>
      <c r="I620">
        <v>30.709489999999999</v>
      </c>
      <c r="J620">
        <v>-86.600560000000002</v>
      </c>
    </row>
    <row r="621" spans="1:10" x14ac:dyDescent="0.25">
      <c r="A621" t="str">
        <v>NWROC</v>
      </c>
      <c r="B621" t="str">
        <v>UWF</v>
      </c>
      <c r="C621" t="str">
        <v>343</v>
      </c>
      <c r="D621" t="str">
        <v>-</v>
      </c>
      <c r="E621" t="str">
        <v>STREAM</v>
      </c>
      <c r="F621" t="str">
        <v>3F</v>
      </c>
      <c r="G621" t="str">
        <v>21FLPNS G3NW0166</v>
      </c>
      <c r="H621" t="str">
        <v>Bruce Creek upstream E Indian Creek Branch Rd</v>
      </c>
      <c r="I621">
        <v>30.643100001000001</v>
      </c>
      <c r="J621">
        <v>-86.083590000000001</v>
      </c>
    </row>
    <row r="622" spans="1:10" x14ac:dyDescent="0.25">
      <c r="A622" t="str">
        <v>NWROC</v>
      </c>
      <c r="B622" t="str">
        <v>UWF</v>
      </c>
      <c r="C622" t="str">
        <v>343</v>
      </c>
      <c r="D622" t="str">
        <v>-</v>
      </c>
      <c r="E622" t="str">
        <v>STREAM</v>
      </c>
      <c r="F622" t="str">
        <v>3F</v>
      </c>
      <c r="G622" t="str">
        <v>21FLPNS G3NW0160</v>
      </c>
      <c r="H622" t="str">
        <v>Bruce Creek upstream of Hwy 81</v>
      </c>
      <c r="I622">
        <v>30.624620001</v>
      </c>
      <c r="J622">
        <v>-85.943070000000006</v>
      </c>
    </row>
    <row r="623" spans="1:10" x14ac:dyDescent="0.25">
      <c r="A623" t="str">
        <v>NWROC</v>
      </c>
      <c r="B623" t="str">
        <v>UWF</v>
      </c>
      <c r="C623" t="str">
        <v>361</v>
      </c>
      <c r="D623" t="str">
        <v>-</v>
      </c>
      <c r="E623" t="str">
        <v>STREAM</v>
      </c>
      <c r="F623" t="str">
        <v>3F</v>
      </c>
      <c r="G623" t="str">
        <v>21FLPNS G3NW0059</v>
      </c>
      <c r="H623" t="str">
        <v>Rocky Creek @ 200/201</v>
      </c>
      <c r="I623">
        <v>30.613530001000001</v>
      </c>
      <c r="J623">
        <v>-86.34263</v>
      </c>
    </row>
    <row r="624" spans="1:10" x14ac:dyDescent="0.25">
      <c r="A624" t="str">
        <v>NWROC</v>
      </c>
      <c r="B624" t="str">
        <v>UWF</v>
      </c>
      <c r="C624" t="str">
        <v>429</v>
      </c>
      <c r="D624" t="str">
        <v>-</v>
      </c>
      <c r="E624" t="str">
        <v>STREAM</v>
      </c>
      <c r="F624" t="str">
        <v>3F</v>
      </c>
      <c r="G624" t="str">
        <v>21FLPNS G4NW0408</v>
      </c>
      <c r="H624" t="str">
        <v>Dead River upstream of Yellow River</v>
      </c>
      <c r="I624">
        <v>30.573600000999999</v>
      </c>
      <c r="J624">
        <v>-86.932879999999997</v>
      </c>
    </row>
    <row r="625" spans="1:10" x14ac:dyDescent="0.25">
      <c r="A625" t="str">
        <v>NWROC</v>
      </c>
      <c r="B625" t="str">
        <v>UWF</v>
      </c>
      <c r="C625" t="str">
        <v>468</v>
      </c>
      <c r="D625" t="str">
        <v>-</v>
      </c>
      <c r="E625" t="str">
        <v>STREAM</v>
      </c>
      <c r="F625" t="str">
        <v>3F</v>
      </c>
      <c r="G625" t="str">
        <v>21FLPNS G3NW0170</v>
      </c>
      <c r="H625" t="str">
        <v>Juniper Creek upstream of Eglin Rd 221</v>
      </c>
      <c r="I625">
        <v>30.608018001000001</v>
      </c>
      <c r="J625">
        <v>-86.522769999999994</v>
      </c>
    </row>
    <row r="626" spans="1:10" x14ac:dyDescent="0.25">
      <c r="A626" t="str">
        <v>NWROC</v>
      </c>
      <c r="B626" t="str">
        <v>UWF</v>
      </c>
      <c r="C626" t="str">
        <v>494</v>
      </c>
      <c r="D626" t="str">
        <v>-</v>
      </c>
      <c r="E626" t="str">
        <v>STREAM</v>
      </c>
      <c r="F626" t="str">
        <v>3F</v>
      </c>
      <c r="G626" t="str">
        <v>21FLPNS G5NW0162</v>
      </c>
      <c r="H626" t="str">
        <v>Muscogee Creek 300m downstream of Beulah Road</v>
      </c>
      <c r="I626">
        <v>30.589629988999999</v>
      </c>
      <c r="J626">
        <v>-87.399299999999997</v>
      </c>
    </row>
    <row r="627" spans="1:10" x14ac:dyDescent="0.25">
      <c r="A627" t="str">
        <v>NWROC</v>
      </c>
      <c r="B627" t="str">
        <v>UWF</v>
      </c>
      <c r="C627" t="str">
        <v>495</v>
      </c>
      <c r="D627" t="str">
        <v>-</v>
      </c>
      <c r="E627" t="str">
        <v>STREAM</v>
      </c>
      <c r="F627" t="str">
        <v>3F</v>
      </c>
      <c r="G627" t="str">
        <v>21FLPNS G3NW0093</v>
      </c>
      <c r="H627" t="str">
        <v>Turkey Creek upstream of Eglin Road 232</v>
      </c>
      <c r="I627">
        <v>30.562023001</v>
      </c>
      <c r="J627">
        <v>-86.536270000000002</v>
      </c>
    </row>
    <row r="628" spans="1:10" x14ac:dyDescent="0.25">
      <c r="A628" t="str">
        <v>NWROC</v>
      </c>
      <c r="B628" t="str">
        <v>UWF</v>
      </c>
      <c r="C628" t="str">
        <v>567</v>
      </c>
      <c r="D628" t="str">
        <v>-</v>
      </c>
      <c r="E628" t="str">
        <v>STREAM</v>
      </c>
      <c r="F628" t="str">
        <v>3F</v>
      </c>
      <c r="G628" t="str">
        <v>21FLPNS G3NW0112</v>
      </c>
      <c r="H628" t="str">
        <v>Fourmile Creek upstream of SR20</v>
      </c>
      <c r="I628">
        <v>30.502443001</v>
      </c>
      <c r="J628">
        <v>-86.145798999999997</v>
      </c>
    </row>
    <row r="629" spans="1:10" x14ac:dyDescent="0.25">
      <c r="A629" t="str">
        <v>NWROC</v>
      </c>
      <c r="B629" t="str">
        <v>UWF</v>
      </c>
      <c r="C629" t="str">
        <v>568</v>
      </c>
      <c r="D629" t="str">
        <v>-</v>
      </c>
      <c r="E629" t="str">
        <v>STREAM</v>
      </c>
      <c r="F629" t="str">
        <v>3F</v>
      </c>
      <c r="G629" t="str">
        <v>21FLPNS G3NW0149</v>
      </c>
      <c r="H629" t="str">
        <v>Swift Creek upstream of 285 (Partin Dr)</v>
      </c>
      <c r="I629">
        <v>30.528300001000002</v>
      </c>
      <c r="J629">
        <v>-86.467060000000004</v>
      </c>
    </row>
    <row r="630" spans="1:10" x14ac:dyDescent="0.25">
      <c r="A630" t="str">
        <v>NWROC</v>
      </c>
      <c r="B630" t="str">
        <v>UWF</v>
      </c>
      <c r="C630" t="str">
        <v>644</v>
      </c>
      <c r="D630" t="str">
        <v>-</v>
      </c>
      <c r="E630" t="str">
        <v>STREAM</v>
      </c>
      <c r="F630" t="str">
        <v>3F</v>
      </c>
      <c r="G630" t="str">
        <v>N30.534901,W-86.486365</v>
      </c>
      <c r="H630" t="str">
        <v>N30.534901,W-86.486366</v>
      </c>
      <c r="I630">
        <v>30.534901000000001</v>
      </c>
      <c r="J630">
        <v>-86.486367999999999</v>
      </c>
    </row>
    <row r="631" spans="1:10" x14ac:dyDescent="0.25">
      <c r="A631" t="str">
        <v>NWROC</v>
      </c>
      <c r="B631" t="str">
        <v>UWF</v>
      </c>
      <c r="C631" t="str">
        <v>646</v>
      </c>
      <c r="D631" t="str">
        <v>-</v>
      </c>
      <c r="E631" t="str">
        <v>STREAM</v>
      </c>
      <c r="F631" t="str">
        <v>3F</v>
      </c>
      <c r="G631" t="str">
        <v>21FLPNS G3NW0117</v>
      </c>
      <c r="H631" t="str">
        <v>Layfayette Creek upstream of Hwy 331</v>
      </c>
      <c r="I631">
        <v>30.525241051999998</v>
      </c>
      <c r="J631">
        <v>-86.106229412999994</v>
      </c>
    </row>
    <row r="632" spans="1:10" x14ac:dyDescent="0.25">
      <c r="A632" t="str">
        <v>NWROC</v>
      </c>
      <c r="B632" t="str">
        <v>UWF</v>
      </c>
      <c r="C632" t="str">
        <v>673</v>
      </c>
      <c r="D632" t="str">
        <v>-</v>
      </c>
      <c r="E632" t="str">
        <v>STREAM</v>
      </c>
      <c r="F632" t="str">
        <v>3F</v>
      </c>
      <c r="G632" t="str">
        <v>21FLPNS G3NW0013</v>
      </c>
      <c r="H632" t="str">
        <v>Sanders Branch below Ruckle Drive</v>
      </c>
      <c r="I632">
        <v>30.518601476000001</v>
      </c>
      <c r="J632">
        <v>-86.450096090000002</v>
      </c>
    </row>
    <row r="633" spans="1:10" x14ac:dyDescent="0.25">
      <c r="A633" t="str">
        <v>NWROC</v>
      </c>
      <c r="B633" t="str">
        <v>UWF</v>
      </c>
      <c r="C633" t="str">
        <v>683</v>
      </c>
      <c r="D633" t="str">
        <v>-</v>
      </c>
      <c r="E633" t="str">
        <v>STREAM</v>
      </c>
      <c r="F633" t="str">
        <v>3F</v>
      </c>
      <c r="G633" t="str">
        <v>21FLPNS G4NW0278</v>
      </c>
      <c r="H633" t="str">
        <v>Dean Creek, West Head at Natalie Lane</v>
      </c>
      <c r="I633">
        <v>30.462270001</v>
      </c>
      <c r="J633">
        <v>-86.90258</v>
      </c>
    </row>
    <row r="634" spans="1:10" x14ac:dyDescent="0.25">
      <c r="A634" t="str">
        <v>NWROC</v>
      </c>
      <c r="B634" t="str">
        <v>UWF</v>
      </c>
      <c r="C634" t="str">
        <v>730</v>
      </c>
      <c r="D634" t="str">
        <v>-</v>
      </c>
      <c r="E634" t="str">
        <v>STREAM</v>
      </c>
      <c r="F634" t="str">
        <v>3F</v>
      </c>
      <c r="G634" t="str">
        <v>21FLA   33010031</v>
      </c>
      <c r="H634" t="str">
        <v>MARCUS CR W ARM BELLEVIEW ROAD</v>
      </c>
      <c r="I634">
        <v>30.467199999999998</v>
      </c>
      <c r="J634">
        <v>-87.300600000000003</v>
      </c>
    </row>
    <row r="635" spans="1:10" x14ac:dyDescent="0.25">
      <c r="A635" t="str">
        <v>NWROC</v>
      </c>
      <c r="B635" t="str">
        <v>UWF</v>
      </c>
      <c r="C635" t="str">
        <v>730</v>
      </c>
      <c r="D635" t="str">
        <v>-</v>
      </c>
      <c r="E635" t="str">
        <v>STREAM</v>
      </c>
      <c r="F635" t="str">
        <v>3F</v>
      </c>
      <c r="G635" t="str">
        <v>21FLA   33010032</v>
      </c>
      <c r="H635" t="str">
        <v>MARCUS CR W ARM HWY 90</v>
      </c>
      <c r="I635">
        <v>30.458300000000001</v>
      </c>
      <c r="J635">
        <v>-87.301699999999997</v>
      </c>
    </row>
    <row r="636" spans="1:10" x14ac:dyDescent="0.25">
      <c r="A636" t="str">
        <v>NWROC</v>
      </c>
      <c r="B636" t="str">
        <v>UWF</v>
      </c>
      <c r="C636" t="str">
        <v>160A</v>
      </c>
      <c r="D636" t="str">
        <v>-</v>
      </c>
      <c r="E636" t="str">
        <v>STREAM</v>
      </c>
      <c r="F636" t="str">
        <v>3F</v>
      </c>
      <c r="G636" t="str">
        <v>21FLPNS G4NW0023</v>
      </c>
      <c r="H636" t="str">
        <v>Shoal River upstream Bill Dugger Park SR-85</v>
      </c>
      <c r="I636">
        <v>30.696184000999999</v>
      </c>
      <c r="J636">
        <v>-86.571096999999995</v>
      </c>
    </row>
    <row r="637" spans="1:10" x14ac:dyDescent="0.25">
      <c r="A637" t="str">
        <v>NWROC</v>
      </c>
      <c r="B637" t="str">
        <v>UWF</v>
      </c>
      <c r="C637" t="str">
        <v>18A</v>
      </c>
      <c r="D637" t="str">
        <v>-</v>
      </c>
      <c r="E637" t="str">
        <v>STREAM</v>
      </c>
      <c r="F637" t="str">
        <v>3F</v>
      </c>
      <c r="G637" t="str">
        <v>N30.990614,W-86.912423</v>
      </c>
      <c r="H637" t="str">
        <v>N30.990614,W-86.912424</v>
      </c>
      <c r="I637">
        <v>30.990614000000001</v>
      </c>
      <c r="J637">
        <v>-86.912425999999996</v>
      </c>
    </row>
    <row r="638" spans="1:10" x14ac:dyDescent="0.25">
      <c r="A638" t="str">
        <v>NWROC</v>
      </c>
      <c r="B638" t="str">
        <v>UWF</v>
      </c>
      <c r="C638" t="str">
        <v>24AC</v>
      </c>
      <c r="D638" t="str">
        <v>-</v>
      </c>
      <c r="E638" t="str">
        <v>STREAM</v>
      </c>
      <c r="F638" t="str">
        <v>3F</v>
      </c>
      <c r="G638" t="str">
        <v>21FLPNS G4NW0103</v>
      </c>
      <c r="H638" t="str">
        <v>Locklin Lake Drain</v>
      </c>
      <c r="I638">
        <v>30.626769989</v>
      </c>
      <c r="J638">
        <v>-87.043440000000004</v>
      </c>
    </row>
    <row r="639" spans="1:10" x14ac:dyDescent="0.25">
      <c r="A639" t="str">
        <v>NWROC</v>
      </c>
      <c r="B639" t="str">
        <v>UWF</v>
      </c>
      <c r="C639" t="str">
        <v>24D</v>
      </c>
      <c r="D639" t="str">
        <v>-</v>
      </c>
      <c r="E639" t="str">
        <v>STREAM</v>
      </c>
      <c r="F639" t="str">
        <v>3F</v>
      </c>
      <c r="G639" t="str">
        <v>21FLPNS 33030164</v>
      </c>
      <c r="H639" t="str">
        <v>Blackwater River below Kennedy Bridge Road</v>
      </c>
      <c r="I639">
        <v>30.933194</v>
      </c>
      <c r="J639">
        <v>-86.735277999999994</v>
      </c>
    </row>
    <row r="640" spans="1:10" x14ac:dyDescent="0.25">
      <c r="A640" t="str">
        <v>NWROC</v>
      </c>
      <c r="B640" t="str">
        <v>UWF</v>
      </c>
      <c r="C640" t="str">
        <v>30C</v>
      </c>
      <c r="D640" t="str">
        <v>-</v>
      </c>
      <c r="E640" t="str">
        <v>STREAM</v>
      </c>
      <c r="F640" t="str">
        <v>3F</v>
      </c>
      <c r="G640" t="str">
        <v>21FLPNS G4NW0370</v>
      </c>
      <c r="H640" t="str">
        <v>Yellow River above Metts Creek</v>
      </c>
      <c r="I640">
        <v>30.672800000999999</v>
      </c>
      <c r="J640">
        <v>-86.738460000000003</v>
      </c>
    </row>
    <row r="641" spans="1:10" x14ac:dyDescent="0.25">
      <c r="A641" t="str">
        <v>NWROC</v>
      </c>
      <c r="B641" t="str">
        <v>UWF</v>
      </c>
      <c r="C641" t="str">
        <v>30D</v>
      </c>
      <c r="D641" t="str">
        <v>-</v>
      </c>
      <c r="E641" t="str">
        <v>STREAM</v>
      </c>
      <c r="F641" t="str">
        <v>3F</v>
      </c>
      <c r="G641" t="str">
        <v>N30.67568,W-86.699272</v>
      </c>
      <c r="H641" t="str">
        <v>N30.67568,W-86.699273</v>
      </c>
      <c r="I641">
        <v>30.67568</v>
      </c>
      <c r="J641">
        <v>-86.699275</v>
      </c>
    </row>
    <row r="642" spans="1:10" x14ac:dyDescent="0.25">
      <c r="A642" t="str">
        <v>NWROC</v>
      </c>
      <c r="B642" t="str">
        <v>UWF</v>
      </c>
      <c r="C642" t="str">
        <v>30D</v>
      </c>
      <c r="D642" t="str">
        <v>-</v>
      </c>
      <c r="E642" t="str">
        <v>STREAM</v>
      </c>
      <c r="F642" t="str">
        <v>3F</v>
      </c>
      <c r="G642" t="str">
        <v>N30.686738,W-86.672976</v>
      </c>
      <c r="H642" t="str">
        <v>N30.686738,W-86.672976</v>
      </c>
      <c r="I642">
        <v>30.686737999999998</v>
      </c>
      <c r="J642">
        <v>-86.672976000000006</v>
      </c>
    </row>
    <row r="643" spans="1:10" x14ac:dyDescent="0.25">
      <c r="A643" t="str">
        <v>NWROC</v>
      </c>
      <c r="B643" t="str">
        <v>UWF</v>
      </c>
      <c r="C643" t="str">
        <v>30G</v>
      </c>
      <c r="D643" t="str">
        <v>-</v>
      </c>
      <c r="E643" t="str">
        <v>STREAM</v>
      </c>
      <c r="F643" t="str">
        <v>3F</v>
      </c>
      <c r="G643" t="str">
        <v>21FLPNS G4NW0052</v>
      </c>
      <c r="H643" t="str">
        <v>Trammel Creek East of Hwy 4</v>
      </c>
      <c r="I643">
        <v>30.74785</v>
      </c>
      <c r="J643">
        <v>-86.620500000000007</v>
      </c>
    </row>
    <row r="644" spans="1:10" x14ac:dyDescent="0.25">
      <c r="A644" t="str">
        <v>NWROC</v>
      </c>
      <c r="B644" t="str">
        <v>UWF</v>
      </c>
      <c r="C644" t="str">
        <v>35A</v>
      </c>
      <c r="D644" t="str">
        <v>-</v>
      </c>
      <c r="E644" t="str">
        <v>STREAM</v>
      </c>
      <c r="F644" t="str">
        <v>3F</v>
      </c>
      <c r="G644" t="str">
        <v>21FLPNS G4NW0350</v>
      </c>
      <c r="H644" t="str">
        <v>Pond Creek in McCloud Bay upstream of Lake Ella Road</v>
      </c>
      <c r="I644">
        <v>30.834287</v>
      </c>
      <c r="J644">
        <v>-86.428393999999997</v>
      </c>
    </row>
    <row r="645" spans="1:10" x14ac:dyDescent="0.25">
      <c r="A645" t="str">
        <v>NWROC</v>
      </c>
      <c r="B645" t="str">
        <v>UWF</v>
      </c>
      <c r="C645" t="str">
        <v>462C</v>
      </c>
      <c r="D645" t="str">
        <v>-</v>
      </c>
      <c r="E645" t="str">
        <v>STREAM</v>
      </c>
      <c r="F645" t="str">
        <v>3F</v>
      </c>
      <c r="G645" t="str">
        <v>21FLPNS G5NW0033</v>
      </c>
      <c r="H645" t="str">
        <v>Perdido River at Ruby's Landing</v>
      </c>
      <c r="I645">
        <v>30.523530074</v>
      </c>
      <c r="J645">
        <v>-87.445260204999997</v>
      </c>
    </row>
    <row r="646" spans="1:10" x14ac:dyDescent="0.25">
      <c r="A646" t="str">
        <v>NWROC</v>
      </c>
      <c r="B646" t="str">
        <v>UWF</v>
      </c>
      <c r="C646" t="str">
        <v>462C</v>
      </c>
      <c r="D646" t="str">
        <v>-</v>
      </c>
      <c r="E646" t="str">
        <v>STREAM</v>
      </c>
      <c r="F646" t="str">
        <v>3F</v>
      </c>
      <c r="G646" t="str">
        <v>21FLPNS G5NW0069</v>
      </c>
      <c r="H646" t="str">
        <v>Perdido River @ Small Boat Landing</v>
      </c>
      <c r="I646">
        <v>30.539709340999998</v>
      </c>
      <c r="J646">
        <v>-87.439001919999995</v>
      </c>
    </row>
    <row r="647" spans="1:10" x14ac:dyDescent="0.25">
      <c r="A647" t="str">
        <v>NWROC</v>
      </c>
      <c r="B647" t="str">
        <v>UWF</v>
      </c>
      <c r="C647" t="str">
        <v>49A</v>
      </c>
      <c r="D647" t="str">
        <v>-</v>
      </c>
      <c r="E647" t="str">
        <v>STREAM</v>
      </c>
      <c r="F647" t="str">
        <v>3F</v>
      </c>
      <c r="G647" t="str">
        <v>21FLPNS G3NW0073</v>
      </c>
      <c r="H647" t="str">
        <v>Choctawhatchee River above Smokehouse Lake</v>
      </c>
      <c r="I647">
        <v>30.395807001000001</v>
      </c>
      <c r="J647">
        <v>-86.021226999999996</v>
      </c>
    </row>
    <row r="648" spans="1:10" x14ac:dyDescent="0.25">
      <c r="A648" t="str">
        <v>NWROC</v>
      </c>
      <c r="B648" t="str">
        <v>UWF</v>
      </c>
      <c r="C648" t="str">
        <v>864A</v>
      </c>
      <c r="D648" t="str">
        <v>-</v>
      </c>
      <c r="E648" t="str">
        <v>STREAM</v>
      </c>
      <c r="F648" t="str">
        <v>3F</v>
      </c>
      <c r="G648" t="str">
        <v>21FLPNS G4NW0531</v>
      </c>
      <c r="H648" t="str">
        <v>Williams Creek upstream of Hwy 98</v>
      </c>
      <c r="I648">
        <v>30.402149168000001</v>
      </c>
      <c r="J648">
        <v>-86.889616680000003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73FC1-B8F5-4212-B6E0-F1D39D9A5FD2}">
  <dimension ref="A1:AN646"/>
  <sheetViews>
    <sheetView topLeftCell="P1" workbookViewId="0">
      <pane ySplit="1" topLeftCell="A2" activePane="bottomLeft" state="frozen"/>
      <selection pane="bottomLeft" activeCell="AI9" sqref="AI9"/>
    </sheetView>
  </sheetViews>
  <sheetFormatPr defaultRowHeight="15" x14ac:dyDescent="0.25"/>
  <cols>
    <col min="1" max="1" width="24.5703125" customWidth="1"/>
    <col min="28" max="28" width="11.28515625" bestFit="1" customWidth="1"/>
    <col min="29" max="29" width="11.140625" customWidth="1"/>
    <col min="31" max="31" width="11.42578125" customWidth="1"/>
    <col min="32" max="32" width="11.5703125" customWidth="1"/>
    <col min="33" max="33" width="11.5703125" bestFit="1" customWidth="1"/>
  </cols>
  <sheetData>
    <row r="1" spans="1:40" x14ac:dyDescent="0.25">
      <c r="A1" t="s">
        <v>1177</v>
      </c>
      <c r="B1" s="1" t="s">
        <v>0</v>
      </c>
      <c r="C1" s="1" t="s">
        <v>1178</v>
      </c>
      <c r="D1" s="1" t="s">
        <v>1179</v>
      </c>
      <c r="E1" s="3" t="s">
        <v>85</v>
      </c>
      <c r="F1" s="3" t="s">
        <v>97</v>
      </c>
      <c r="G1" s="3" t="s">
        <v>153</v>
      </c>
      <c r="H1" s="3" t="s">
        <v>74</v>
      </c>
      <c r="I1" s="3" t="s">
        <v>73</v>
      </c>
      <c r="J1" s="3" t="s">
        <v>407</v>
      </c>
      <c r="K1" s="3" t="s">
        <v>86</v>
      </c>
      <c r="L1" s="3" t="s">
        <v>87</v>
      </c>
      <c r="M1" s="3" t="s">
        <v>88</v>
      </c>
      <c r="N1" s="3" t="s">
        <v>358</v>
      </c>
      <c r="O1" s="3" t="s">
        <v>359</v>
      </c>
      <c r="P1" s="3" t="s">
        <v>92</v>
      </c>
      <c r="Q1" s="3" t="s">
        <v>91</v>
      </c>
      <c r="R1" s="4" t="s">
        <v>1180</v>
      </c>
      <c r="S1" s="5" t="s">
        <v>1181</v>
      </c>
      <c r="T1" s="5" t="s">
        <v>1182</v>
      </c>
      <c r="U1" s="5" t="s">
        <v>1183</v>
      </c>
      <c r="V1" s="5" t="s">
        <v>1184</v>
      </c>
      <c r="W1" s="5" t="s">
        <v>1185</v>
      </c>
      <c r="X1" s="6" t="s">
        <v>1186</v>
      </c>
      <c r="Y1" s="7" t="s">
        <v>1187</v>
      </c>
      <c r="AB1" s="64" t="s">
        <v>2615</v>
      </c>
      <c r="AC1" s="65" t="s">
        <v>0</v>
      </c>
      <c r="AD1" s="62" t="s">
        <v>1188</v>
      </c>
      <c r="AE1" s="15" t="s">
        <v>1189</v>
      </c>
      <c r="AL1" t="str" cm="1">
        <f t="array" ref="AL1:AN580">_xlfn.UNIQUE(_xlfn.CHOOSECOLS('2024'!A:E,1,4,5))</f>
        <v>ROC</v>
      </c>
      <c r="AM1" t="str">
        <v>wbid_id</v>
      </c>
      <c r="AN1" t="str">
        <v>enr</v>
      </c>
    </row>
    <row r="2" spans="1:40" x14ac:dyDescent="0.25">
      <c r="A2" t="s">
        <v>9</v>
      </c>
      <c r="B2" t="s">
        <v>4</v>
      </c>
      <c r="C2" t="s">
        <v>9</v>
      </c>
      <c r="D2" t="s">
        <v>9</v>
      </c>
      <c r="Y2">
        <f>(MAX(E2:Q2,S2)*0.5)+(R2*2.5)+(MAX(T2:W2)*0.5)+(X2*1)</f>
        <v>0</v>
      </c>
      <c r="AB2" s="24">
        <f>COUNTIFS(AL:AL,AC2)</f>
        <v>126</v>
      </c>
      <c r="AC2" s="25" t="s">
        <v>4</v>
      </c>
      <c r="AD2" s="63">
        <f>ROUND(SUMIFS(Y:Y,B:B,AC2),0.5)</f>
        <v>429</v>
      </c>
      <c r="AE2" s="2">
        <v>430</v>
      </c>
      <c r="AF2">
        <f>AE2-AD2</f>
        <v>1</v>
      </c>
      <c r="AL2" t="str">
        <v>CEROC</v>
      </c>
      <c r="AM2" t="str">
        <v>3028</v>
      </c>
      <c r="AN2" t="str">
        <v>-</v>
      </c>
    </row>
    <row r="3" spans="1:40" x14ac:dyDescent="0.25">
      <c r="A3" t="s">
        <v>9</v>
      </c>
      <c r="B3" t="s">
        <v>1035</v>
      </c>
      <c r="C3" t="s">
        <v>9</v>
      </c>
      <c r="D3" t="s">
        <v>9</v>
      </c>
      <c r="Y3">
        <f t="shared" ref="Y3:Y66" si="0">(MAX(E3:Q3,S3)*0.5)+(R3*2.5)+(MAX(T3:W3)*0.5)+(X3*1)</f>
        <v>0</v>
      </c>
      <c r="AB3" s="24">
        <f t="shared" ref="AB3:AB8" si="1">COUNTIFS(AL:AL,AC3)</f>
        <v>62</v>
      </c>
      <c r="AC3" s="25" t="s">
        <v>1035</v>
      </c>
      <c r="AD3" s="63">
        <f t="shared" ref="AD3:AD8" si="2">ROUND(SUMIFS(Y:Y,B:B,AC3),0.5)</f>
        <v>246</v>
      </c>
      <c r="AE3" s="2">
        <v>243</v>
      </c>
      <c r="AF3">
        <f t="shared" ref="AF3:AF8" si="3">AE3-AD3</f>
        <v>-3</v>
      </c>
      <c r="AL3" t="str">
        <v>CEROC</v>
      </c>
      <c r="AM3" t="str">
        <v>3082</v>
      </c>
      <c r="AN3" t="str">
        <v>-</v>
      </c>
    </row>
    <row r="4" spans="1:40" x14ac:dyDescent="0.25">
      <c r="A4" t="s">
        <v>9</v>
      </c>
      <c r="B4" t="s">
        <v>233</v>
      </c>
      <c r="C4" t="s">
        <v>9</v>
      </c>
      <c r="D4" t="s">
        <v>9</v>
      </c>
      <c r="Y4">
        <f t="shared" si="0"/>
        <v>0</v>
      </c>
      <c r="AB4" s="24">
        <f t="shared" si="1"/>
        <v>81</v>
      </c>
      <c r="AC4" s="25" t="s">
        <v>233</v>
      </c>
      <c r="AD4" s="63">
        <f t="shared" si="2"/>
        <v>265</v>
      </c>
      <c r="AE4" s="2">
        <v>325</v>
      </c>
      <c r="AF4">
        <f t="shared" si="3"/>
        <v>60</v>
      </c>
      <c r="AL4" t="str">
        <v>CEROC</v>
      </c>
      <c r="AM4" t="str">
        <v>2924</v>
      </c>
      <c r="AN4" t="str">
        <v>-</v>
      </c>
    </row>
    <row r="5" spans="1:40" x14ac:dyDescent="0.25">
      <c r="A5" t="s">
        <v>9</v>
      </c>
      <c r="B5" t="s">
        <v>872</v>
      </c>
      <c r="C5" t="s">
        <v>9</v>
      </c>
      <c r="D5" t="s">
        <v>9</v>
      </c>
      <c r="Y5">
        <f t="shared" si="0"/>
        <v>0</v>
      </c>
      <c r="AB5" s="24">
        <f t="shared" si="1"/>
        <v>83</v>
      </c>
      <c r="AC5" s="25" t="s">
        <v>872</v>
      </c>
      <c r="AD5" s="63">
        <f t="shared" si="2"/>
        <v>271</v>
      </c>
      <c r="AE5" s="2">
        <v>290</v>
      </c>
      <c r="AF5">
        <f t="shared" si="3"/>
        <v>19</v>
      </c>
      <c r="AL5" t="str">
        <v>CEROC</v>
      </c>
      <c r="AM5" t="str">
        <v>2963F3</v>
      </c>
      <c r="AN5" t="str">
        <v>-</v>
      </c>
    </row>
    <row r="6" spans="1:40" x14ac:dyDescent="0.25">
      <c r="A6" t="s">
        <v>9</v>
      </c>
      <c r="B6" t="s">
        <v>80</v>
      </c>
      <c r="C6" t="s">
        <v>9</v>
      </c>
      <c r="D6" t="s">
        <v>9</v>
      </c>
      <c r="Y6">
        <f t="shared" si="0"/>
        <v>0</v>
      </c>
      <c r="AB6" s="24">
        <f t="shared" si="1"/>
        <v>80</v>
      </c>
      <c r="AC6" s="25" t="s">
        <v>80</v>
      </c>
      <c r="AD6" s="63">
        <f t="shared" si="2"/>
        <v>341</v>
      </c>
      <c r="AE6" s="2">
        <v>380</v>
      </c>
      <c r="AF6">
        <f t="shared" si="3"/>
        <v>39</v>
      </c>
      <c r="AL6" t="str">
        <v>CEROC</v>
      </c>
      <c r="AM6" t="str">
        <v>2963F2</v>
      </c>
      <c r="AN6" t="str">
        <v>-</v>
      </c>
    </row>
    <row r="7" spans="1:40" x14ac:dyDescent="0.25">
      <c r="A7" t="s">
        <v>9</v>
      </c>
      <c r="B7" t="s">
        <v>717</v>
      </c>
      <c r="C7" t="s">
        <v>9</v>
      </c>
      <c r="D7" t="s">
        <v>9</v>
      </c>
      <c r="Y7">
        <f t="shared" si="0"/>
        <v>0</v>
      </c>
      <c r="AB7" s="24">
        <f t="shared" si="1"/>
        <v>74</v>
      </c>
      <c r="AC7" s="25" t="s">
        <v>717</v>
      </c>
      <c r="AD7" s="63">
        <f t="shared" si="2"/>
        <v>240</v>
      </c>
      <c r="AE7" s="2">
        <v>261</v>
      </c>
      <c r="AF7">
        <f t="shared" si="3"/>
        <v>21</v>
      </c>
      <c r="AL7" t="str">
        <v>CEROC</v>
      </c>
      <c r="AM7" t="str">
        <v>2678</v>
      </c>
      <c r="AN7" t="str">
        <v>ENRS1</v>
      </c>
    </row>
    <row r="8" spans="1:40" ht="15.75" thickBot="1" x14ac:dyDescent="0.3">
      <c r="A8" t="s">
        <v>9</v>
      </c>
      <c r="B8" t="s">
        <v>558</v>
      </c>
      <c r="C8" t="s">
        <v>9</v>
      </c>
      <c r="D8" t="s">
        <v>9</v>
      </c>
      <c r="Y8">
        <f t="shared" si="0"/>
        <v>0</v>
      </c>
      <c r="AB8" s="26">
        <f t="shared" si="1"/>
        <v>72</v>
      </c>
      <c r="AC8" s="27" t="s">
        <v>558</v>
      </c>
      <c r="AD8" s="63">
        <f t="shared" si="2"/>
        <v>277</v>
      </c>
      <c r="AE8" s="2">
        <v>279</v>
      </c>
      <c r="AF8">
        <f t="shared" si="3"/>
        <v>2</v>
      </c>
      <c r="AL8" t="str">
        <v>CEROC</v>
      </c>
      <c r="AM8" t="str">
        <v>2363A</v>
      </c>
      <c r="AN8" t="str">
        <v>ENRS1</v>
      </c>
    </row>
    <row r="9" spans="1:40" x14ac:dyDescent="0.25">
      <c r="A9" t="str" cm="1">
        <f t="array" ref="A9:A646">_xlfn._xlws.SORT(_xlfn.UNIQUE(_xlfn._xlws.FILTER('2024'!L:L,'2024'!L:L&lt;&gt;"pk")),1)</f>
        <v>100-21FLPNS G4NW0397</v>
      </c>
      <c r="B9" t="str">
        <f>_xlfn.XLOOKUP(A9,'2024'!L:L,'2024'!A:A)</f>
        <v>NWROC</v>
      </c>
      <c r="C9" t="str">
        <f>_xlfn.XLOOKUP(A9,'2024'!L:L,'2024'!F:F)</f>
        <v>STREAM</v>
      </c>
      <c r="D9" t="str">
        <f>_xlfn.XLOOKUP(A9,'2024'!L:L,'2024'!G:G)</f>
        <v>3F</v>
      </c>
      <c r="E9">
        <f>SUMIFS('2024'!$I:$I,'2024'!$L:$L,work!$A9,'2024'!$H:$H,work!E$1)</f>
        <v>0</v>
      </c>
      <c r="F9">
        <f>SUMIFS('2024'!$I:$I,'2024'!$L:$L,work!$A9,'2024'!$H:$H,work!F$1)</f>
        <v>0</v>
      </c>
      <c r="G9">
        <f>SUMIFS('2024'!$I:$I,'2024'!$L:$L,work!$A9,'2024'!$H:$H,work!G$1)</f>
        <v>0</v>
      </c>
      <c r="H9">
        <f>SUMIFS('2024'!$I:$I,'2024'!$L:$L,work!$A9,'2024'!$H:$H,work!H$1)</f>
        <v>0</v>
      </c>
      <c r="I9">
        <f>SUMIFS('2024'!$I:$I,'2024'!$L:$L,work!$A9,'2024'!$H:$H,work!I$1)</f>
        <v>6</v>
      </c>
      <c r="J9">
        <f>SUMIFS('2024'!$I:$I,'2024'!$L:$L,work!$A9,'2024'!$H:$H,work!J$1)</f>
        <v>0</v>
      </c>
      <c r="K9">
        <f>SUMIFS('2024'!$I:$I,'2024'!$L:$L,work!$A9,'2024'!$H:$H,work!K$1)</f>
        <v>0</v>
      </c>
      <c r="L9">
        <f>SUMIFS('2024'!$I:$I,'2024'!$L:$L,work!$A9,'2024'!$H:$H,work!L$1)</f>
        <v>0</v>
      </c>
      <c r="M9">
        <f>SUMIFS('2024'!$I:$I,'2024'!$L:$L,work!$A9,'2024'!$H:$H,work!M$1)</f>
        <v>0</v>
      </c>
      <c r="N9">
        <f>SUMIFS('2024'!$I:$I,'2024'!$L:$L,work!$A9,'2024'!$H:$H,work!N$1)</f>
        <v>0</v>
      </c>
      <c r="O9">
        <f>SUMIFS('2024'!$I:$I,'2024'!$L:$L,work!$A9,'2024'!$H:$H,work!O$1)</f>
        <v>0</v>
      </c>
      <c r="P9">
        <f>SUMIFS('2024'!$I:$I,'2024'!$L:$L,work!$A9,'2024'!$H:$H,work!P$1)</f>
        <v>0</v>
      </c>
      <c r="Q9">
        <f>SUMIFS('2024'!$I:$I,'2024'!$L:$L,work!$A9,'2024'!$H:$H,work!Q$1)</f>
        <v>0</v>
      </c>
      <c r="R9">
        <f>SUMIFS('2024'!$I:$I,'2024'!$L:$L,work!$A9,'2024'!$H:$H,work!R$1)</f>
        <v>0</v>
      </c>
      <c r="S9">
        <f>SUMIFS('2024'!$I:$I,'2024'!$L:$L,work!$A9,'2024'!$H:$H,work!S$1)</f>
        <v>0</v>
      </c>
      <c r="T9">
        <f>SUMIFS('2024'!$I:$I,'2024'!$L:$L,work!$A9,'2024'!$H:$H,work!T$1)</f>
        <v>0</v>
      </c>
      <c r="U9">
        <f>SUMIFS('2024'!$I:$I,'2024'!$L:$L,work!$A9,'2024'!$H:$H,work!U$1)</f>
        <v>0</v>
      </c>
      <c r="V9">
        <f>SUMIFS('2024'!$I:$I,'2024'!$L:$L,work!$A9,'2024'!$H:$H,work!V$1)</f>
        <v>0</v>
      </c>
      <c r="W9">
        <f>SUMIFS('2024'!$I:$I,'2024'!$L:$L,work!$A9,'2024'!$H:$H,work!W$1)</f>
        <v>0</v>
      </c>
      <c r="X9">
        <f>SUMIFS('2024'!$I:$I,'2024'!$L:$L,work!$A9,'2024'!$H:$H,work!X$1)</f>
        <v>0</v>
      </c>
      <c r="Y9">
        <f t="shared" si="0"/>
        <v>3</v>
      </c>
      <c r="AL9" t="str">
        <v>CEROC</v>
      </c>
      <c r="AM9" t="str">
        <v>2942A</v>
      </c>
      <c r="AN9" t="str">
        <v>-</v>
      </c>
    </row>
    <row r="10" spans="1:40" x14ac:dyDescent="0.25">
      <c r="A10" t="str">
        <v>101-21FLPNS G4NW0315</v>
      </c>
      <c r="B10" t="str">
        <f>_xlfn.XLOOKUP(A10,'2024'!L:L,'2024'!A:A)</f>
        <v>NWROC</v>
      </c>
      <c r="C10" t="str">
        <f>_xlfn.XLOOKUP(A10,'2024'!L:L,'2024'!F:F)</f>
        <v>STREAM</v>
      </c>
      <c r="D10" t="str">
        <f>_xlfn.XLOOKUP(A10,'2024'!L:L,'2024'!G:G)</f>
        <v>3F</v>
      </c>
      <c r="E10">
        <f>SUMIFS('2024'!$I:$I,'2024'!$L:$L,work!$A10,'2024'!$H:$H,work!E$1)</f>
        <v>0</v>
      </c>
      <c r="F10">
        <f>SUMIFS('2024'!$I:$I,'2024'!$L:$L,work!$A10,'2024'!$H:$H,work!F$1)</f>
        <v>0</v>
      </c>
      <c r="G10">
        <f>SUMIFS('2024'!$I:$I,'2024'!$L:$L,work!$A10,'2024'!$H:$H,work!G$1)</f>
        <v>0</v>
      </c>
      <c r="H10">
        <f>SUMIFS('2024'!$I:$I,'2024'!$L:$L,work!$A10,'2024'!$H:$H,work!H$1)</f>
        <v>0</v>
      </c>
      <c r="I10">
        <f>SUMIFS('2024'!$I:$I,'2024'!$L:$L,work!$A10,'2024'!$H:$H,work!I$1)</f>
        <v>6</v>
      </c>
      <c r="J10">
        <f>SUMIFS('2024'!$I:$I,'2024'!$L:$L,work!$A10,'2024'!$H:$H,work!J$1)</f>
        <v>0</v>
      </c>
      <c r="K10">
        <f>SUMIFS('2024'!$I:$I,'2024'!$L:$L,work!$A10,'2024'!$H:$H,work!K$1)</f>
        <v>0</v>
      </c>
      <c r="L10">
        <f>SUMIFS('2024'!$I:$I,'2024'!$L:$L,work!$A10,'2024'!$H:$H,work!L$1)</f>
        <v>0</v>
      </c>
      <c r="M10">
        <f>SUMIFS('2024'!$I:$I,'2024'!$L:$L,work!$A10,'2024'!$H:$H,work!M$1)</f>
        <v>0</v>
      </c>
      <c r="N10">
        <f>SUMIFS('2024'!$I:$I,'2024'!$L:$L,work!$A10,'2024'!$H:$H,work!N$1)</f>
        <v>0</v>
      </c>
      <c r="O10">
        <f>SUMIFS('2024'!$I:$I,'2024'!$L:$L,work!$A10,'2024'!$H:$H,work!O$1)</f>
        <v>0</v>
      </c>
      <c r="P10">
        <f>SUMIFS('2024'!$I:$I,'2024'!$L:$L,work!$A10,'2024'!$H:$H,work!P$1)</f>
        <v>0</v>
      </c>
      <c r="Q10">
        <f>SUMIFS('2024'!$I:$I,'2024'!$L:$L,work!$A10,'2024'!$H:$H,work!Q$1)</f>
        <v>0</v>
      </c>
      <c r="R10">
        <f>SUMIFS('2024'!$I:$I,'2024'!$L:$L,work!$A10,'2024'!$H:$H,work!R$1)</f>
        <v>0</v>
      </c>
      <c r="S10">
        <f>SUMIFS('2024'!$I:$I,'2024'!$L:$L,work!$A10,'2024'!$H:$H,work!S$1)</f>
        <v>0</v>
      </c>
      <c r="T10">
        <f>SUMIFS('2024'!$I:$I,'2024'!$L:$L,work!$A10,'2024'!$H:$H,work!T$1)</f>
        <v>0</v>
      </c>
      <c r="U10">
        <f>SUMIFS('2024'!$I:$I,'2024'!$L:$L,work!$A10,'2024'!$H:$H,work!U$1)</f>
        <v>0</v>
      </c>
      <c r="V10">
        <f>SUMIFS('2024'!$I:$I,'2024'!$L:$L,work!$A10,'2024'!$H:$H,work!V$1)</f>
        <v>0</v>
      </c>
      <c r="W10">
        <f>SUMIFS('2024'!$I:$I,'2024'!$L:$L,work!$A10,'2024'!$H:$H,work!W$1)</f>
        <v>0</v>
      </c>
      <c r="X10">
        <f>SUMIFS('2024'!$I:$I,'2024'!$L:$L,work!$A10,'2024'!$H:$H,work!X$1)</f>
        <v>0</v>
      </c>
      <c r="Y10">
        <f t="shared" si="0"/>
        <v>3</v>
      </c>
      <c r="AL10" t="str">
        <v>CEROC</v>
      </c>
      <c r="AM10" t="str">
        <v>2664</v>
      </c>
      <c r="AN10" t="str">
        <v>-</v>
      </c>
    </row>
    <row r="11" spans="1:40" ht="15.75" thickBot="1" x14ac:dyDescent="0.3">
      <c r="A11" t="str">
        <v>10-21FLPNS G4NW0421</v>
      </c>
      <c r="B11" t="str">
        <f>_xlfn.XLOOKUP(A11,'2024'!L:L,'2024'!A:A)</f>
        <v>NWROC</v>
      </c>
      <c r="C11" t="str">
        <f>_xlfn.XLOOKUP(A11,'2024'!L:L,'2024'!F:F)</f>
        <v>STREAM</v>
      </c>
      <c r="D11" t="str">
        <f>_xlfn.XLOOKUP(A11,'2024'!L:L,'2024'!G:G)</f>
        <v>3F</v>
      </c>
      <c r="E11">
        <f>SUMIFS('2024'!$I:$I,'2024'!$L:$L,work!$A11,'2024'!$H:$H,work!E$1)</f>
        <v>0</v>
      </c>
      <c r="F11">
        <f>SUMIFS('2024'!$I:$I,'2024'!$L:$L,work!$A11,'2024'!$H:$H,work!F$1)</f>
        <v>0</v>
      </c>
      <c r="G11">
        <f>SUMIFS('2024'!$I:$I,'2024'!$L:$L,work!$A11,'2024'!$H:$H,work!G$1)</f>
        <v>0</v>
      </c>
      <c r="H11">
        <f>SUMIFS('2024'!$I:$I,'2024'!$L:$L,work!$A11,'2024'!$H:$H,work!H$1)</f>
        <v>0</v>
      </c>
      <c r="I11">
        <f>SUMIFS('2024'!$I:$I,'2024'!$L:$L,work!$A11,'2024'!$H:$H,work!I$1)</f>
        <v>6</v>
      </c>
      <c r="J11">
        <f>SUMIFS('2024'!$I:$I,'2024'!$L:$L,work!$A11,'2024'!$H:$H,work!J$1)</f>
        <v>0</v>
      </c>
      <c r="K11">
        <f>SUMIFS('2024'!$I:$I,'2024'!$L:$L,work!$A11,'2024'!$H:$H,work!K$1)</f>
        <v>6</v>
      </c>
      <c r="L11">
        <f>SUMIFS('2024'!$I:$I,'2024'!$L:$L,work!$A11,'2024'!$H:$H,work!L$1)</f>
        <v>6</v>
      </c>
      <c r="M11">
        <f>SUMIFS('2024'!$I:$I,'2024'!$L:$L,work!$A11,'2024'!$H:$H,work!M$1)</f>
        <v>6</v>
      </c>
      <c r="N11">
        <f>SUMIFS('2024'!$I:$I,'2024'!$L:$L,work!$A11,'2024'!$H:$H,work!N$1)</f>
        <v>0</v>
      </c>
      <c r="O11">
        <f>SUMIFS('2024'!$I:$I,'2024'!$L:$L,work!$A11,'2024'!$H:$H,work!O$1)</f>
        <v>0</v>
      </c>
      <c r="P11">
        <f>SUMIFS('2024'!$I:$I,'2024'!$L:$L,work!$A11,'2024'!$H:$H,work!P$1)</f>
        <v>0</v>
      </c>
      <c r="Q11">
        <f>SUMIFS('2024'!$I:$I,'2024'!$L:$L,work!$A11,'2024'!$H:$H,work!Q$1)</f>
        <v>0</v>
      </c>
      <c r="R11">
        <f>SUMIFS('2024'!$I:$I,'2024'!$L:$L,work!$A11,'2024'!$H:$H,work!R$1)</f>
        <v>0</v>
      </c>
      <c r="S11">
        <f>SUMIFS('2024'!$I:$I,'2024'!$L:$L,work!$A11,'2024'!$H:$H,work!S$1)</f>
        <v>0</v>
      </c>
      <c r="T11">
        <f>SUMIFS('2024'!$I:$I,'2024'!$L:$L,work!$A11,'2024'!$H:$H,work!T$1)</f>
        <v>0</v>
      </c>
      <c r="U11">
        <f>SUMIFS('2024'!$I:$I,'2024'!$L:$L,work!$A11,'2024'!$H:$H,work!U$1)</f>
        <v>0</v>
      </c>
      <c r="V11">
        <f>SUMIFS('2024'!$I:$I,'2024'!$L:$L,work!$A11,'2024'!$H:$H,work!V$1)</f>
        <v>0</v>
      </c>
      <c r="W11">
        <f>SUMIFS('2024'!$I:$I,'2024'!$L:$L,work!$A11,'2024'!$H:$H,work!W$1)</f>
        <v>0</v>
      </c>
      <c r="X11">
        <f>SUMIFS('2024'!$I:$I,'2024'!$L:$L,work!$A11,'2024'!$H:$H,work!X$1)</f>
        <v>0</v>
      </c>
      <c r="Y11">
        <f t="shared" si="0"/>
        <v>3</v>
      </c>
      <c r="AL11" t="str">
        <v>CEROC</v>
      </c>
      <c r="AM11" t="str">
        <v>2674A</v>
      </c>
      <c r="AN11" t="str">
        <v>-</v>
      </c>
    </row>
    <row r="12" spans="1:40" x14ac:dyDescent="0.25">
      <c r="A12" t="str">
        <v>1034-21FLTLHRG2TLHR0053</v>
      </c>
      <c r="B12" t="str">
        <f>_xlfn.XLOOKUP(A12,'2024'!L:L,'2024'!A:A)</f>
        <v>TLHROC</v>
      </c>
      <c r="C12" t="str">
        <f>_xlfn.XLOOKUP(A12,'2024'!L:L,'2024'!F:F)</f>
        <v>ESTUARY11</v>
      </c>
      <c r="D12" t="str">
        <f>_xlfn.XLOOKUP(A12,'2024'!L:L,'2024'!G:G)</f>
        <v>3M</v>
      </c>
      <c r="E12">
        <f>SUMIFS('2024'!$I:$I,'2024'!$L:$L,work!$A12,'2024'!$H:$H,work!E$1)</f>
        <v>6</v>
      </c>
      <c r="F12">
        <f>SUMIFS('2024'!$I:$I,'2024'!$L:$L,work!$A12,'2024'!$H:$H,work!F$1)</f>
        <v>0</v>
      </c>
      <c r="G12">
        <f>SUMIFS('2024'!$I:$I,'2024'!$L:$L,work!$A12,'2024'!$H:$H,work!G$1)</f>
        <v>0</v>
      </c>
      <c r="H12">
        <f>SUMIFS('2024'!$I:$I,'2024'!$L:$L,work!$A12,'2024'!$H:$H,work!H$1)</f>
        <v>6</v>
      </c>
      <c r="I12">
        <f>SUMIFS('2024'!$I:$I,'2024'!$L:$L,work!$A12,'2024'!$H:$H,work!I$1)</f>
        <v>0</v>
      </c>
      <c r="J12">
        <f>SUMIFS('2024'!$I:$I,'2024'!$L:$L,work!$A12,'2024'!$H:$H,work!J$1)</f>
        <v>0</v>
      </c>
      <c r="K12">
        <f>SUMIFS('2024'!$I:$I,'2024'!$L:$L,work!$A12,'2024'!$H:$H,work!K$1)</f>
        <v>0</v>
      </c>
      <c r="L12">
        <f>SUMIFS('2024'!$I:$I,'2024'!$L:$L,work!$A12,'2024'!$H:$H,work!L$1)</f>
        <v>0</v>
      </c>
      <c r="M12">
        <f>SUMIFS('2024'!$I:$I,'2024'!$L:$L,work!$A12,'2024'!$H:$H,work!M$1)</f>
        <v>0</v>
      </c>
      <c r="N12">
        <f>SUMIFS('2024'!$I:$I,'2024'!$L:$L,work!$A12,'2024'!$H:$H,work!N$1)</f>
        <v>0</v>
      </c>
      <c r="O12">
        <f>SUMIFS('2024'!$I:$I,'2024'!$L:$L,work!$A12,'2024'!$H:$H,work!O$1)</f>
        <v>0</v>
      </c>
      <c r="P12">
        <f>SUMIFS('2024'!$I:$I,'2024'!$L:$L,work!$A12,'2024'!$H:$H,work!P$1)</f>
        <v>0</v>
      </c>
      <c r="Q12">
        <f>SUMIFS('2024'!$I:$I,'2024'!$L:$L,work!$A12,'2024'!$H:$H,work!Q$1)</f>
        <v>0</v>
      </c>
      <c r="R12">
        <f>SUMIFS('2024'!$I:$I,'2024'!$L:$L,work!$A12,'2024'!$H:$H,work!R$1)</f>
        <v>0</v>
      </c>
      <c r="S12">
        <f>SUMIFS('2024'!$I:$I,'2024'!$L:$L,work!$A12,'2024'!$H:$H,work!S$1)</f>
        <v>0</v>
      </c>
      <c r="T12">
        <f>SUMIFS('2024'!$I:$I,'2024'!$L:$L,work!$A12,'2024'!$H:$H,work!T$1)</f>
        <v>0</v>
      </c>
      <c r="U12">
        <f>SUMIFS('2024'!$I:$I,'2024'!$L:$L,work!$A12,'2024'!$H:$H,work!U$1)</f>
        <v>0</v>
      </c>
      <c r="V12">
        <f>SUMIFS('2024'!$I:$I,'2024'!$L:$L,work!$A12,'2024'!$H:$H,work!V$1)</f>
        <v>0</v>
      </c>
      <c r="W12">
        <f>SUMIFS('2024'!$I:$I,'2024'!$L:$L,work!$A12,'2024'!$H:$H,work!W$1)</f>
        <v>0</v>
      </c>
      <c r="X12">
        <f>SUMIFS('2024'!$I:$I,'2024'!$L:$L,work!$A12,'2024'!$H:$H,work!X$1)</f>
        <v>0</v>
      </c>
      <c r="Y12">
        <f t="shared" si="0"/>
        <v>3</v>
      </c>
      <c r="AB12" s="16" t="s">
        <v>1190</v>
      </c>
      <c r="AC12" s="17" t="s">
        <v>1191</v>
      </c>
      <c r="AD12" s="18" t="s">
        <v>74</v>
      </c>
      <c r="AE12" s="18" t="s">
        <v>73</v>
      </c>
      <c r="AF12" s="18" t="s">
        <v>407</v>
      </c>
      <c r="AG12" s="19" t="s">
        <v>1192</v>
      </c>
      <c r="AL12" t="str">
        <v>CEROC</v>
      </c>
      <c r="AM12" t="str">
        <v>3008A</v>
      </c>
      <c r="AN12" t="str">
        <v>-</v>
      </c>
    </row>
    <row r="13" spans="1:40" x14ac:dyDescent="0.25">
      <c r="A13" t="str">
        <v>1040B-21FLPNS G3NW0220</v>
      </c>
      <c r="B13" t="str">
        <f>_xlfn.XLOOKUP(A13,'2024'!L:L,'2024'!A:A)</f>
        <v>NWROC</v>
      </c>
      <c r="C13" t="str">
        <f>_xlfn.XLOOKUP(A13,'2024'!L:L,'2024'!F:F)</f>
        <v>LAKE</v>
      </c>
      <c r="D13" t="str">
        <f>_xlfn.XLOOKUP(A13,'2024'!L:L,'2024'!G:G)</f>
        <v>3F</v>
      </c>
      <c r="E13">
        <f>SUMIFS('2024'!$I:$I,'2024'!$L:$L,work!$A13,'2024'!$H:$H,work!E$1)</f>
        <v>0</v>
      </c>
      <c r="F13">
        <f>SUMIFS('2024'!$I:$I,'2024'!$L:$L,work!$A13,'2024'!$H:$H,work!F$1)</f>
        <v>0</v>
      </c>
      <c r="G13">
        <f>SUMIFS('2024'!$I:$I,'2024'!$L:$L,work!$A13,'2024'!$H:$H,work!G$1)</f>
        <v>0</v>
      </c>
      <c r="H13">
        <f>SUMIFS('2024'!$I:$I,'2024'!$L:$L,work!$A13,'2024'!$H:$H,work!H$1)</f>
        <v>0</v>
      </c>
      <c r="I13">
        <f>SUMIFS('2024'!$I:$I,'2024'!$L:$L,work!$A13,'2024'!$H:$H,work!I$1)</f>
        <v>0</v>
      </c>
      <c r="J13">
        <f>SUMIFS('2024'!$I:$I,'2024'!$L:$L,work!$A13,'2024'!$H:$H,work!J$1)</f>
        <v>0</v>
      </c>
      <c r="K13">
        <f>SUMIFS('2024'!$I:$I,'2024'!$L:$L,work!$A13,'2024'!$H:$H,work!K$1)</f>
        <v>0</v>
      </c>
      <c r="L13">
        <f>SUMIFS('2024'!$I:$I,'2024'!$L:$L,work!$A13,'2024'!$H:$H,work!L$1)</f>
        <v>0</v>
      </c>
      <c r="M13">
        <f>SUMIFS('2024'!$I:$I,'2024'!$L:$L,work!$A13,'2024'!$H:$H,work!M$1)</f>
        <v>0</v>
      </c>
      <c r="N13">
        <f>SUMIFS('2024'!$I:$I,'2024'!$L:$L,work!$A13,'2024'!$H:$H,work!N$1)</f>
        <v>6</v>
      </c>
      <c r="O13">
        <f>SUMIFS('2024'!$I:$I,'2024'!$L:$L,work!$A13,'2024'!$H:$H,work!O$1)</f>
        <v>6</v>
      </c>
      <c r="P13">
        <f>SUMIFS('2024'!$I:$I,'2024'!$L:$L,work!$A13,'2024'!$H:$H,work!P$1)</f>
        <v>0</v>
      </c>
      <c r="Q13">
        <f>SUMIFS('2024'!$I:$I,'2024'!$L:$L,work!$A13,'2024'!$H:$H,work!Q$1)</f>
        <v>0</v>
      </c>
      <c r="R13">
        <f>SUMIFS('2024'!$I:$I,'2024'!$L:$L,work!$A13,'2024'!$H:$H,work!R$1)</f>
        <v>0</v>
      </c>
      <c r="S13">
        <f>SUMIFS('2024'!$I:$I,'2024'!$L:$L,work!$A13,'2024'!$H:$H,work!S$1)</f>
        <v>0</v>
      </c>
      <c r="T13">
        <f>SUMIFS('2024'!$I:$I,'2024'!$L:$L,work!$A13,'2024'!$H:$H,work!T$1)</f>
        <v>0</v>
      </c>
      <c r="U13">
        <f>SUMIFS('2024'!$I:$I,'2024'!$L:$L,work!$A13,'2024'!$H:$H,work!U$1)</f>
        <v>0</v>
      </c>
      <c r="V13">
        <f>SUMIFS('2024'!$I:$I,'2024'!$L:$L,work!$A13,'2024'!$H:$H,work!V$1)</f>
        <v>0</v>
      </c>
      <c r="W13">
        <f>SUMIFS('2024'!$I:$I,'2024'!$L:$L,work!$A13,'2024'!$H:$H,work!W$1)</f>
        <v>0</v>
      </c>
      <c r="X13">
        <f>SUMIFS('2024'!$I:$I,'2024'!$L:$L,work!$A13,'2024'!$H:$H,work!X$1)</f>
        <v>0</v>
      </c>
      <c r="Y13">
        <f t="shared" si="0"/>
        <v>3</v>
      </c>
      <c r="AB13" s="8">
        <v>60</v>
      </c>
      <c r="AC13" s="13" t="s">
        <v>234</v>
      </c>
      <c r="AD13" s="2">
        <f>SUMIFS('2024'!$I:$I,'2024'!$B:$B,work!$AC13,'2024'!$H:$H,work!AD$12)*$AB13</f>
        <v>9360</v>
      </c>
      <c r="AE13" s="2">
        <f>SUMIFS('2024'!$I:$I,'2024'!$B:$B,work!$AC13,'2024'!$H:$H,work!AE$12)*$AB13</f>
        <v>12600</v>
      </c>
      <c r="AF13" s="2">
        <f>SUMIFS('2024'!$I:$I,'2024'!$B:$B,work!$AC13,'2024'!$H:$H,work!AF$12)*$AB13</f>
        <v>0</v>
      </c>
      <c r="AG13" s="10">
        <f>SUM(AD13:AF13)</f>
        <v>21960</v>
      </c>
      <c r="AL13" t="str">
        <v>CEROC</v>
      </c>
      <c r="AM13" t="str">
        <v>3064A</v>
      </c>
      <c r="AN13" t="str">
        <v>-</v>
      </c>
    </row>
    <row r="14" spans="1:40" x14ac:dyDescent="0.25">
      <c r="A14" t="str">
        <v>1055B-21FLPNS G3NW0009</v>
      </c>
      <c r="B14" t="str">
        <f>_xlfn.XLOOKUP(A14,'2024'!L:L,'2024'!A:A)</f>
        <v>NWROC</v>
      </c>
      <c r="C14" t="str">
        <f>_xlfn.XLOOKUP(A14,'2024'!L:L,'2024'!F:F)</f>
        <v>ESTUARY11</v>
      </c>
      <c r="D14" t="str">
        <f>_xlfn.XLOOKUP(A14,'2024'!L:L,'2024'!G:G)</f>
        <v>3M</v>
      </c>
      <c r="E14">
        <f>SUMIFS('2024'!$I:$I,'2024'!$L:$L,work!$A14,'2024'!$H:$H,work!E$1)</f>
        <v>6</v>
      </c>
      <c r="F14">
        <f>SUMIFS('2024'!$I:$I,'2024'!$L:$L,work!$A14,'2024'!$H:$H,work!F$1)</f>
        <v>0</v>
      </c>
      <c r="G14">
        <f>SUMIFS('2024'!$I:$I,'2024'!$L:$L,work!$A14,'2024'!$H:$H,work!G$1)</f>
        <v>0</v>
      </c>
      <c r="H14">
        <f>SUMIFS('2024'!$I:$I,'2024'!$L:$L,work!$A14,'2024'!$H:$H,work!H$1)</f>
        <v>6</v>
      </c>
      <c r="I14">
        <f>SUMIFS('2024'!$I:$I,'2024'!$L:$L,work!$A14,'2024'!$H:$H,work!I$1)</f>
        <v>0</v>
      </c>
      <c r="J14">
        <f>SUMIFS('2024'!$I:$I,'2024'!$L:$L,work!$A14,'2024'!$H:$H,work!J$1)</f>
        <v>0</v>
      </c>
      <c r="K14">
        <f>SUMIFS('2024'!$I:$I,'2024'!$L:$L,work!$A14,'2024'!$H:$H,work!K$1)</f>
        <v>0</v>
      </c>
      <c r="L14">
        <f>SUMIFS('2024'!$I:$I,'2024'!$L:$L,work!$A14,'2024'!$H:$H,work!L$1)</f>
        <v>0</v>
      </c>
      <c r="M14">
        <f>SUMIFS('2024'!$I:$I,'2024'!$L:$L,work!$A14,'2024'!$H:$H,work!M$1)</f>
        <v>0</v>
      </c>
      <c r="N14">
        <f>SUMIFS('2024'!$I:$I,'2024'!$L:$L,work!$A14,'2024'!$H:$H,work!N$1)</f>
        <v>0</v>
      </c>
      <c r="O14">
        <f>SUMIFS('2024'!$I:$I,'2024'!$L:$L,work!$A14,'2024'!$H:$H,work!O$1)</f>
        <v>0</v>
      </c>
      <c r="P14">
        <f>SUMIFS('2024'!$I:$I,'2024'!$L:$L,work!$A14,'2024'!$H:$H,work!P$1)</f>
        <v>0</v>
      </c>
      <c r="Q14">
        <f>SUMIFS('2024'!$I:$I,'2024'!$L:$L,work!$A14,'2024'!$H:$H,work!Q$1)</f>
        <v>0</v>
      </c>
      <c r="R14">
        <f>SUMIFS('2024'!$I:$I,'2024'!$L:$L,work!$A14,'2024'!$H:$H,work!R$1)</f>
        <v>0</v>
      </c>
      <c r="S14">
        <f>SUMIFS('2024'!$I:$I,'2024'!$L:$L,work!$A14,'2024'!$H:$H,work!S$1)</f>
        <v>0</v>
      </c>
      <c r="T14">
        <f>SUMIFS('2024'!$I:$I,'2024'!$L:$L,work!$A14,'2024'!$H:$H,work!T$1)</f>
        <v>0</v>
      </c>
      <c r="U14">
        <f>SUMIFS('2024'!$I:$I,'2024'!$L:$L,work!$A14,'2024'!$H:$H,work!U$1)</f>
        <v>0</v>
      </c>
      <c r="V14">
        <f>SUMIFS('2024'!$I:$I,'2024'!$L:$L,work!$A14,'2024'!$H:$H,work!V$1)</f>
        <v>0</v>
      </c>
      <c r="W14">
        <f>SUMIFS('2024'!$I:$I,'2024'!$L:$L,work!$A14,'2024'!$H:$H,work!W$1)</f>
        <v>0</v>
      </c>
      <c r="X14">
        <f>SUMIFS('2024'!$I:$I,'2024'!$L:$L,work!$A14,'2024'!$H:$H,work!X$1)</f>
        <v>0</v>
      </c>
      <c r="Y14">
        <f t="shared" si="0"/>
        <v>3</v>
      </c>
      <c r="AB14" s="8">
        <v>30</v>
      </c>
      <c r="AC14" s="13" t="s">
        <v>68</v>
      </c>
      <c r="AD14" s="2">
        <f>SUMIFS('2024'!$I:$I,'2024'!$B:$B,work!$AC14,'2024'!$H:$H,work!AD$12)*$AB14</f>
        <v>6300</v>
      </c>
      <c r="AE14" s="2">
        <f>SUMIFS('2024'!$I:$I,'2024'!$B:$B,work!$AC14,'2024'!$H:$H,work!AE$12)*$AB14</f>
        <v>16380</v>
      </c>
      <c r="AF14" s="2">
        <f>SUMIFS('2024'!$I:$I,'2024'!$B:$B,work!$AC14,'2024'!$H:$H,work!AF$12)*$AB14</f>
        <v>0</v>
      </c>
      <c r="AG14" s="10">
        <f t="shared" ref="AG14:AG16" si="4">SUM(AD14:AF14)</f>
        <v>22680</v>
      </c>
      <c r="AL14" t="str">
        <v>SWROC</v>
      </c>
      <c r="AM14" t="str">
        <v>1329B</v>
      </c>
      <c r="AN14" t="str">
        <v>-</v>
      </c>
    </row>
    <row r="15" spans="1:40" x14ac:dyDescent="0.25">
      <c r="A15" t="str">
        <v>1061G-21FLTLHRG3TLHR0028</v>
      </c>
      <c r="B15" t="str">
        <f>_xlfn.XLOOKUP(A15,'2024'!L:L,'2024'!A:A)</f>
        <v>TLHROC</v>
      </c>
      <c r="C15" t="str">
        <f>_xlfn.XLOOKUP(A15,'2024'!L:L,'2024'!F:F)</f>
        <v>ESTUARY11</v>
      </c>
      <c r="D15" t="str">
        <f>_xlfn.XLOOKUP(A15,'2024'!L:L,'2024'!G:G)</f>
        <v>2</v>
      </c>
      <c r="E15">
        <f>SUMIFS('2024'!$I:$I,'2024'!$L:$L,work!$A15,'2024'!$H:$H,work!E$1)</f>
        <v>6</v>
      </c>
      <c r="F15">
        <f>SUMIFS('2024'!$I:$I,'2024'!$L:$L,work!$A15,'2024'!$H:$H,work!F$1)</f>
        <v>0</v>
      </c>
      <c r="G15">
        <f>SUMIFS('2024'!$I:$I,'2024'!$L:$L,work!$A15,'2024'!$H:$H,work!G$1)</f>
        <v>0</v>
      </c>
      <c r="H15">
        <f>SUMIFS('2024'!$I:$I,'2024'!$L:$L,work!$A15,'2024'!$H:$H,work!H$1)</f>
        <v>6</v>
      </c>
      <c r="I15">
        <f>SUMIFS('2024'!$I:$I,'2024'!$L:$L,work!$A15,'2024'!$H:$H,work!I$1)</f>
        <v>0</v>
      </c>
      <c r="J15">
        <f>SUMIFS('2024'!$I:$I,'2024'!$L:$L,work!$A15,'2024'!$H:$H,work!J$1)</f>
        <v>6</v>
      </c>
      <c r="K15">
        <f>SUMIFS('2024'!$I:$I,'2024'!$L:$L,work!$A15,'2024'!$H:$H,work!K$1)</f>
        <v>0</v>
      </c>
      <c r="L15">
        <f>SUMIFS('2024'!$I:$I,'2024'!$L:$L,work!$A15,'2024'!$H:$H,work!L$1)</f>
        <v>0</v>
      </c>
      <c r="M15">
        <f>SUMIFS('2024'!$I:$I,'2024'!$L:$L,work!$A15,'2024'!$H:$H,work!M$1)</f>
        <v>0</v>
      </c>
      <c r="N15">
        <f>SUMIFS('2024'!$I:$I,'2024'!$L:$L,work!$A15,'2024'!$H:$H,work!N$1)</f>
        <v>0</v>
      </c>
      <c r="O15">
        <f>SUMIFS('2024'!$I:$I,'2024'!$L:$L,work!$A15,'2024'!$H:$H,work!O$1)</f>
        <v>0</v>
      </c>
      <c r="P15">
        <f>SUMIFS('2024'!$I:$I,'2024'!$L:$L,work!$A15,'2024'!$H:$H,work!P$1)</f>
        <v>0</v>
      </c>
      <c r="Q15">
        <f>SUMIFS('2024'!$I:$I,'2024'!$L:$L,work!$A15,'2024'!$H:$H,work!Q$1)</f>
        <v>0</v>
      </c>
      <c r="R15">
        <f>SUMIFS('2024'!$I:$I,'2024'!$L:$L,work!$A15,'2024'!$H:$H,work!R$1)</f>
        <v>0</v>
      </c>
      <c r="S15">
        <f>SUMIFS('2024'!$I:$I,'2024'!$L:$L,work!$A15,'2024'!$H:$H,work!S$1)</f>
        <v>0</v>
      </c>
      <c r="T15">
        <f>SUMIFS('2024'!$I:$I,'2024'!$L:$L,work!$A15,'2024'!$H:$H,work!T$1)</f>
        <v>0</v>
      </c>
      <c r="U15">
        <f>SUMIFS('2024'!$I:$I,'2024'!$L:$L,work!$A15,'2024'!$H:$H,work!U$1)</f>
        <v>0</v>
      </c>
      <c r="V15">
        <f>SUMIFS('2024'!$I:$I,'2024'!$L:$L,work!$A15,'2024'!$H:$H,work!V$1)</f>
        <v>0</v>
      </c>
      <c r="W15">
        <f>SUMIFS('2024'!$I:$I,'2024'!$L:$L,work!$A15,'2024'!$H:$H,work!W$1)</f>
        <v>0</v>
      </c>
      <c r="X15">
        <f>SUMIFS('2024'!$I:$I,'2024'!$L:$L,work!$A15,'2024'!$H:$H,work!X$1)</f>
        <v>0</v>
      </c>
      <c r="Y15">
        <f t="shared" si="0"/>
        <v>3</v>
      </c>
      <c r="AB15" s="8">
        <v>20</v>
      </c>
      <c r="AC15" s="13" t="s">
        <v>718</v>
      </c>
      <c r="AD15" s="2">
        <f>SUMIFS('2024'!$I:$I,'2024'!$B:$B,work!$AC15,'2024'!$H:$H,work!AD$12)*$AB15</f>
        <v>2760</v>
      </c>
      <c r="AE15" s="2">
        <f>SUMIFS('2024'!$I:$I,'2024'!$B:$B,work!$AC15,'2024'!$H:$H,work!AE$12)*$AB15</f>
        <v>3840</v>
      </c>
      <c r="AF15" s="2">
        <f>SUMIFS('2024'!$I:$I,'2024'!$B:$B,work!$AC15,'2024'!$H:$H,work!AF$12)*$AB15</f>
        <v>240</v>
      </c>
      <c r="AG15" s="10">
        <f t="shared" si="4"/>
        <v>6840</v>
      </c>
      <c r="AL15" t="str">
        <v>NEROC</v>
      </c>
      <c r="AM15" t="str">
        <v>3731A</v>
      </c>
      <c r="AN15" t="str">
        <v>-</v>
      </c>
    </row>
    <row r="16" spans="1:40" ht="15.75" thickBot="1" x14ac:dyDescent="0.3">
      <c r="A16" t="str">
        <v>1061GENRN221FLTLHRG3TLHR0055</v>
      </c>
      <c r="B16" t="str">
        <f>_xlfn.XLOOKUP(A16,'2024'!L:L,'2024'!A:A)</f>
        <v>TLHROC</v>
      </c>
      <c r="C16" t="str">
        <f>_xlfn.XLOOKUP(A16,'2024'!L:L,'2024'!F:F)</f>
        <v>ESTUARY</v>
      </c>
      <c r="D16" t="str">
        <f>_xlfn.XLOOKUP(A16,'2024'!L:L,'2024'!G:G)</f>
        <v>2</v>
      </c>
      <c r="E16">
        <f>SUMIFS('2024'!$I:$I,'2024'!$L:$L,work!$A16,'2024'!$H:$H,work!E$1)</f>
        <v>6</v>
      </c>
      <c r="F16">
        <f>SUMIFS('2024'!$I:$I,'2024'!$L:$L,work!$A16,'2024'!$H:$H,work!F$1)</f>
        <v>0</v>
      </c>
      <c r="G16">
        <f>SUMIFS('2024'!$I:$I,'2024'!$L:$L,work!$A16,'2024'!$H:$H,work!G$1)</f>
        <v>0</v>
      </c>
      <c r="H16">
        <f>SUMIFS('2024'!$I:$I,'2024'!$L:$L,work!$A16,'2024'!$H:$H,work!H$1)</f>
        <v>6</v>
      </c>
      <c r="I16">
        <f>SUMIFS('2024'!$I:$I,'2024'!$L:$L,work!$A16,'2024'!$H:$H,work!I$1)</f>
        <v>0</v>
      </c>
      <c r="J16">
        <f>SUMIFS('2024'!$I:$I,'2024'!$L:$L,work!$A16,'2024'!$H:$H,work!J$1)</f>
        <v>6</v>
      </c>
      <c r="K16">
        <f>SUMIFS('2024'!$I:$I,'2024'!$L:$L,work!$A16,'2024'!$H:$H,work!K$1)</f>
        <v>0</v>
      </c>
      <c r="L16">
        <f>SUMIFS('2024'!$I:$I,'2024'!$L:$L,work!$A16,'2024'!$H:$H,work!L$1)</f>
        <v>0</v>
      </c>
      <c r="M16">
        <f>SUMIFS('2024'!$I:$I,'2024'!$L:$L,work!$A16,'2024'!$H:$H,work!M$1)</f>
        <v>0</v>
      </c>
      <c r="N16">
        <f>SUMIFS('2024'!$I:$I,'2024'!$L:$L,work!$A16,'2024'!$H:$H,work!N$1)</f>
        <v>0</v>
      </c>
      <c r="O16">
        <f>SUMIFS('2024'!$I:$I,'2024'!$L:$L,work!$A16,'2024'!$H:$H,work!O$1)</f>
        <v>0</v>
      </c>
      <c r="P16">
        <f>SUMIFS('2024'!$I:$I,'2024'!$L:$L,work!$A16,'2024'!$H:$H,work!P$1)</f>
        <v>0</v>
      </c>
      <c r="Q16">
        <f>SUMIFS('2024'!$I:$I,'2024'!$L:$L,work!$A16,'2024'!$H:$H,work!Q$1)</f>
        <v>0</v>
      </c>
      <c r="R16">
        <f>SUMIFS('2024'!$I:$I,'2024'!$L:$L,work!$A16,'2024'!$H:$H,work!R$1)</f>
        <v>0</v>
      </c>
      <c r="S16">
        <f>SUMIFS('2024'!$I:$I,'2024'!$L:$L,work!$A16,'2024'!$H:$H,work!S$1)</f>
        <v>0</v>
      </c>
      <c r="T16">
        <f>SUMIFS('2024'!$I:$I,'2024'!$L:$L,work!$A16,'2024'!$H:$H,work!T$1)</f>
        <v>0</v>
      </c>
      <c r="U16">
        <f>SUMIFS('2024'!$I:$I,'2024'!$L:$L,work!$A16,'2024'!$H:$H,work!U$1)</f>
        <v>0</v>
      </c>
      <c r="V16">
        <f>SUMIFS('2024'!$I:$I,'2024'!$L:$L,work!$A16,'2024'!$H:$H,work!V$1)</f>
        <v>0</v>
      </c>
      <c r="W16">
        <f>SUMIFS('2024'!$I:$I,'2024'!$L:$L,work!$A16,'2024'!$H:$H,work!W$1)</f>
        <v>0</v>
      </c>
      <c r="X16">
        <f>SUMIFS('2024'!$I:$I,'2024'!$L:$L,work!$A16,'2024'!$H:$H,work!X$1)</f>
        <v>0</v>
      </c>
      <c r="Y16">
        <f t="shared" si="0"/>
        <v>3</v>
      </c>
      <c r="AB16" s="9">
        <v>50</v>
      </c>
      <c r="AC16" s="14" t="s">
        <v>729</v>
      </c>
      <c r="AD16" s="11">
        <f>SUMIFS('2024'!$I:$I,'2024'!$B:$B,work!$AC16,'2024'!$H:$H,work!AD$12)*$AB16</f>
        <v>2100</v>
      </c>
      <c r="AE16" s="11">
        <f>SUMIFS('2024'!$I:$I,'2024'!$B:$B,work!$AC16,'2024'!$H:$H,work!AE$12)*$AB16</f>
        <v>5700</v>
      </c>
      <c r="AF16" s="11">
        <f>SUMIFS('2024'!$I:$I,'2024'!$B:$B,work!$AC16,'2024'!$H:$H,work!AF$12)*$AB16</f>
        <v>1800</v>
      </c>
      <c r="AG16" s="12">
        <f t="shared" si="4"/>
        <v>9600</v>
      </c>
      <c r="AL16" t="str">
        <v>SWROC</v>
      </c>
      <c r="AM16" t="str">
        <v>1329V</v>
      </c>
      <c r="AN16" t="str">
        <v>-</v>
      </c>
    </row>
    <row r="17" spans="1:40" x14ac:dyDescent="0.25">
      <c r="A17" t="str">
        <v>1061H-21FLTLHRG3TLHR0035</v>
      </c>
      <c r="B17" t="str">
        <f>_xlfn.XLOOKUP(A17,'2024'!L:L,'2024'!A:A)</f>
        <v>TLHROC</v>
      </c>
      <c r="C17" t="str">
        <f>_xlfn.XLOOKUP(A17,'2024'!L:L,'2024'!F:F)</f>
        <v>ESTUARY11</v>
      </c>
      <c r="D17" t="str">
        <f>_xlfn.XLOOKUP(A17,'2024'!L:L,'2024'!G:G)</f>
        <v>2</v>
      </c>
      <c r="E17">
        <f>SUMIFS('2024'!$I:$I,'2024'!$L:$L,work!$A17,'2024'!$H:$H,work!E$1)</f>
        <v>6</v>
      </c>
      <c r="F17">
        <f>SUMIFS('2024'!$I:$I,'2024'!$L:$L,work!$A17,'2024'!$H:$H,work!F$1)</f>
        <v>0</v>
      </c>
      <c r="G17">
        <f>SUMIFS('2024'!$I:$I,'2024'!$L:$L,work!$A17,'2024'!$H:$H,work!G$1)</f>
        <v>0</v>
      </c>
      <c r="H17">
        <f>SUMIFS('2024'!$I:$I,'2024'!$L:$L,work!$A17,'2024'!$H:$H,work!H$1)</f>
        <v>0</v>
      </c>
      <c r="I17">
        <f>SUMIFS('2024'!$I:$I,'2024'!$L:$L,work!$A17,'2024'!$H:$H,work!I$1)</f>
        <v>0</v>
      </c>
      <c r="J17">
        <f>SUMIFS('2024'!$I:$I,'2024'!$L:$L,work!$A17,'2024'!$H:$H,work!J$1)</f>
        <v>0</v>
      </c>
      <c r="K17">
        <f>SUMIFS('2024'!$I:$I,'2024'!$L:$L,work!$A17,'2024'!$H:$H,work!K$1)</f>
        <v>0</v>
      </c>
      <c r="L17">
        <f>SUMIFS('2024'!$I:$I,'2024'!$L:$L,work!$A17,'2024'!$H:$H,work!L$1)</f>
        <v>0</v>
      </c>
      <c r="M17">
        <f>SUMIFS('2024'!$I:$I,'2024'!$L:$L,work!$A17,'2024'!$H:$H,work!M$1)</f>
        <v>0</v>
      </c>
      <c r="N17">
        <f>SUMIFS('2024'!$I:$I,'2024'!$L:$L,work!$A17,'2024'!$H:$H,work!N$1)</f>
        <v>0</v>
      </c>
      <c r="O17">
        <f>SUMIFS('2024'!$I:$I,'2024'!$L:$L,work!$A17,'2024'!$H:$H,work!O$1)</f>
        <v>0</v>
      </c>
      <c r="P17">
        <f>SUMIFS('2024'!$I:$I,'2024'!$L:$L,work!$A17,'2024'!$H:$H,work!P$1)</f>
        <v>0</v>
      </c>
      <c r="Q17">
        <f>SUMIFS('2024'!$I:$I,'2024'!$L:$L,work!$A17,'2024'!$H:$H,work!Q$1)</f>
        <v>0</v>
      </c>
      <c r="R17">
        <f>SUMIFS('2024'!$I:$I,'2024'!$L:$L,work!$A17,'2024'!$H:$H,work!R$1)</f>
        <v>0</v>
      </c>
      <c r="S17">
        <f>SUMIFS('2024'!$I:$I,'2024'!$L:$L,work!$A17,'2024'!$H:$H,work!S$1)</f>
        <v>0</v>
      </c>
      <c r="T17">
        <f>SUMIFS('2024'!$I:$I,'2024'!$L:$L,work!$A17,'2024'!$H:$H,work!T$1)</f>
        <v>0</v>
      </c>
      <c r="U17">
        <f>SUMIFS('2024'!$I:$I,'2024'!$L:$L,work!$A17,'2024'!$H:$H,work!U$1)</f>
        <v>0</v>
      </c>
      <c r="V17">
        <f>SUMIFS('2024'!$I:$I,'2024'!$L:$L,work!$A17,'2024'!$H:$H,work!V$1)</f>
        <v>0</v>
      </c>
      <c r="W17">
        <f>SUMIFS('2024'!$I:$I,'2024'!$L:$L,work!$A17,'2024'!$H:$H,work!W$1)</f>
        <v>0</v>
      </c>
      <c r="X17">
        <f>SUMIFS('2024'!$I:$I,'2024'!$L:$L,work!$A17,'2024'!$H:$H,work!X$1)</f>
        <v>0</v>
      </c>
      <c r="Y17">
        <f t="shared" si="0"/>
        <v>3</v>
      </c>
      <c r="AL17" t="str">
        <v>CEROC</v>
      </c>
      <c r="AM17" t="str">
        <v>2790B</v>
      </c>
      <c r="AN17" t="str">
        <v>-</v>
      </c>
    </row>
    <row r="18" spans="1:40" x14ac:dyDescent="0.25">
      <c r="A18" t="str">
        <v>1061H-21FLTLHRG3TLHR0036</v>
      </c>
      <c r="B18" t="str">
        <f>_xlfn.XLOOKUP(A18,'2024'!L:L,'2024'!A:A)</f>
        <v>TLHROC</v>
      </c>
      <c r="C18" t="str">
        <f>_xlfn.XLOOKUP(A18,'2024'!L:L,'2024'!F:F)</f>
        <v>ESTUARY11</v>
      </c>
      <c r="D18" t="str">
        <f>_xlfn.XLOOKUP(A18,'2024'!L:L,'2024'!G:G)</f>
        <v>2</v>
      </c>
      <c r="E18">
        <f>SUMIFS('2024'!$I:$I,'2024'!$L:$L,work!$A18,'2024'!$H:$H,work!E$1)</f>
        <v>6</v>
      </c>
      <c r="F18">
        <f>SUMIFS('2024'!$I:$I,'2024'!$L:$L,work!$A18,'2024'!$H:$H,work!F$1)</f>
        <v>0</v>
      </c>
      <c r="G18">
        <f>SUMIFS('2024'!$I:$I,'2024'!$L:$L,work!$A18,'2024'!$H:$H,work!G$1)</f>
        <v>0</v>
      </c>
      <c r="H18">
        <f>SUMIFS('2024'!$I:$I,'2024'!$L:$L,work!$A18,'2024'!$H:$H,work!H$1)</f>
        <v>0</v>
      </c>
      <c r="I18">
        <f>SUMIFS('2024'!$I:$I,'2024'!$L:$L,work!$A18,'2024'!$H:$H,work!I$1)</f>
        <v>0</v>
      </c>
      <c r="J18">
        <f>SUMIFS('2024'!$I:$I,'2024'!$L:$L,work!$A18,'2024'!$H:$H,work!J$1)</f>
        <v>0</v>
      </c>
      <c r="K18">
        <f>SUMIFS('2024'!$I:$I,'2024'!$L:$L,work!$A18,'2024'!$H:$H,work!K$1)</f>
        <v>0</v>
      </c>
      <c r="L18">
        <f>SUMIFS('2024'!$I:$I,'2024'!$L:$L,work!$A18,'2024'!$H:$H,work!L$1)</f>
        <v>0</v>
      </c>
      <c r="M18">
        <f>SUMIFS('2024'!$I:$I,'2024'!$L:$L,work!$A18,'2024'!$H:$H,work!M$1)</f>
        <v>0</v>
      </c>
      <c r="N18">
        <f>SUMIFS('2024'!$I:$I,'2024'!$L:$L,work!$A18,'2024'!$H:$H,work!N$1)</f>
        <v>0</v>
      </c>
      <c r="O18">
        <f>SUMIFS('2024'!$I:$I,'2024'!$L:$L,work!$A18,'2024'!$H:$H,work!O$1)</f>
        <v>0</v>
      </c>
      <c r="P18">
        <f>SUMIFS('2024'!$I:$I,'2024'!$L:$L,work!$A18,'2024'!$H:$H,work!P$1)</f>
        <v>0</v>
      </c>
      <c r="Q18">
        <f>SUMIFS('2024'!$I:$I,'2024'!$L:$L,work!$A18,'2024'!$H:$H,work!Q$1)</f>
        <v>0</v>
      </c>
      <c r="R18">
        <f>SUMIFS('2024'!$I:$I,'2024'!$L:$L,work!$A18,'2024'!$H:$H,work!R$1)</f>
        <v>0</v>
      </c>
      <c r="S18">
        <f>SUMIFS('2024'!$I:$I,'2024'!$L:$L,work!$A18,'2024'!$H:$H,work!S$1)</f>
        <v>0</v>
      </c>
      <c r="T18">
        <f>SUMIFS('2024'!$I:$I,'2024'!$L:$L,work!$A18,'2024'!$H:$H,work!T$1)</f>
        <v>0</v>
      </c>
      <c r="U18">
        <f>SUMIFS('2024'!$I:$I,'2024'!$L:$L,work!$A18,'2024'!$H:$H,work!U$1)</f>
        <v>0</v>
      </c>
      <c r="V18">
        <f>SUMIFS('2024'!$I:$I,'2024'!$L:$L,work!$A18,'2024'!$H:$H,work!V$1)</f>
        <v>0</v>
      </c>
      <c r="W18">
        <f>SUMIFS('2024'!$I:$I,'2024'!$L:$L,work!$A18,'2024'!$H:$H,work!W$1)</f>
        <v>0</v>
      </c>
      <c r="X18">
        <f>SUMIFS('2024'!$I:$I,'2024'!$L:$L,work!$A18,'2024'!$H:$H,work!X$1)</f>
        <v>0</v>
      </c>
      <c r="Y18">
        <f t="shared" si="0"/>
        <v>3</v>
      </c>
      <c r="AL18" t="str">
        <v>CEROC</v>
      </c>
      <c r="AM18" t="str">
        <v>2997Q</v>
      </c>
      <c r="AN18" t="str">
        <v>-</v>
      </c>
    </row>
    <row r="19" spans="1:40" x14ac:dyDescent="0.25">
      <c r="A19" t="str">
        <v>107-21FLPNS G4NW0196</v>
      </c>
      <c r="B19" t="str">
        <f>_xlfn.XLOOKUP(A19,'2024'!L:L,'2024'!A:A)</f>
        <v>NWROC</v>
      </c>
      <c r="C19" t="str">
        <f>_xlfn.XLOOKUP(A19,'2024'!L:L,'2024'!F:F)</f>
        <v>STREAM</v>
      </c>
      <c r="D19" t="str">
        <f>_xlfn.XLOOKUP(A19,'2024'!L:L,'2024'!G:G)</f>
        <v>3F</v>
      </c>
      <c r="E19">
        <f>SUMIFS('2024'!$I:$I,'2024'!$L:$L,work!$A19,'2024'!$H:$H,work!E$1)</f>
        <v>0</v>
      </c>
      <c r="F19">
        <f>SUMIFS('2024'!$I:$I,'2024'!$L:$L,work!$A19,'2024'!$H:$H,work!F$1)</f>
        <v>0</v>
      </c>
      <c r="G19">
        <f>SUMIFS('2024'!$I:$I,'2024'!$L:$L,work!$A19,'2024'!$H:$H,work!G$1)</f>
        <v>0</v>
      </c>
      <c r="H19">
        <f>SUMIFS('2024'!$I:$I,'2024'!$L:$L,work!$A19,'2024'!$H:$H,work!H$1)</f>
        <v>0</v>
      </c>
      <c r="I19">
        <f>SUMIFS('2024'!$I:$I,'2024'!$L:$L,work!$A19,'2024'!$H:$H,work!I$1)</f>
        <v>6</v>
      </c>
      <c r="J19">
        <f>SUMIFS('2024'!$I:$I,'2024'!$L:$L,work!$A19,'2024'!$H:$H,work!J$1)</f>
        <v>0</v>
      </c>
      <c r="K19">
        <f>SUMIFS('2024'!$I:$I,'2024'!$L:$L,work!$A19,'2024'!$H:$H,work!K$1)</f>
        <v>0</v>
      </c>
      <c r="L19">
        <f>SUMIFS('2024'!$I:$I,'2024'!$L:$L,work!$A19,'2024'!$H:$H,work!L$1)</f>
        <v>0</v>
      </c>
      <c r="M19">
        <f>SUMIFS('2024'!$I:$I,'2024'!$L:$L,work!$A19,'2024'!$H:$H,work!M$1)</f>
        <v>0</v>
      </c>
      <c r="N19">
        <f>SUMIFS('2024'!$I:$I,'2024'!$L:$L,work!$A19,'2024'!$H:$H,work!N$1)</f>
        <v>0</v>
      </c>
      <c r="O19">
        <f>SUMIFS('2024'!$I:$I,'2024'!$L:$L,work!$A19,'2024'!$H:$H,work!O$1)</f>
        <v>0</v>
      </c>
      <c r="P19">
        <f>SUMIFS('2024'!$I:$I,'2024'!$L:$L,work!$A19,'2024'!$H:$H,work!P$1)</f>
        <v>0</v>
      </c>
      <c r="Q19">
        <f>SUMIFS('2024'!$I:$I,'2024'!$L:$L,work!$A19,'2024'!$H:$H,work!Q$1)</f>
        <v>0</v>
      </c>
      <c r="R19">
        <f>SUMIFS('2024'!$I:$I,'2024'!$L:$L,work!$A19,'2024'!$H:$H,work!R$1)</f>
        <v>0</v>
      </c>
      <c r="S19">
        <f>SUMIFS('2024'!$I:$I,'2024'!$L:$L,work!$A19,'2024'!$H:$H,work!S$1)</f>
        <v>0</v>
      </c>
      <c r="T19">
        <f>SUMIFS('2024'!$I:$I,'2024'!$L:$L,work!$A19,'2024'!$H:$H,work!T$1)</f>
        <v>0</v>
      </c>
      <c r="U19">
        <f>SUMIFS('2024'!$I:$I,'2024'!$L:$L,work!$A19,'2024'!$H:$H,work!U$1)</f>
        <v>0</v>
      </c>
      <c r="V19">
        <f>SUMIFS('2024'!$I:$I,'2024'!$L:$L,work!$A19,'2024'!$H:$H,work!V$1)</f>
        <v>0</v>
      </c>
      <c r="W19">
        <f>SUMIFS('2024'!$I:$I,'2024'!$L:$L,work!$A19,'2024'!$H:$H,work!W$1)</f>
        <v>0</v>
      </c>
      <c r="X19">
        <f>SUMIFS('2024'!$I:$I,'2024'!$L:$L,work!$A19,'2024'!$H:$H,work!X$1)</f>
        <v>0</v>
      </c>
      <c r="Y19">
        <f t="shared" si="0"/>
        <v>3</v>
      </c>
      <c r="AL19" t="str">
        <v>CEROC</v>
      </c>
      <c r="AM19" t="str">
        <v>3002P</v>
      </c>
      <c r="AN19" t="str">
        <v>-</v>
      </c>
    </row>
    <row r="20" spans="1:40" x14ac:dyDescent="0.25">
      <c r="A20" t="str">
        <v>1089ENRX321FLWQA G1WA0011</v>
      </c>
      <c r="B20" t="str">
        <f>_xlfn.XLOOKUP(A20,'2024'!L:L,'2024'!A:A)</f>
        <v>TLHROC</v>
      </c>
      <c r="C20" t="str">
        <f>_xlfn.XLOOKUP(A20,'2024'!L:L,'2024'!F:F)</f>
        <v>ESTUARY</v>
      </c>
      <c r="D20" t="str">
        <f>_xlfn.XLOOKUP(A20,'2024'!L:L,'2024'!G:G)</f>
        <v>2</v>
      </c>
      <c r="E20">
        <f>SUMIFS('2024'!$I:$I,'2024'!$L:$L,work!$A20,'2024'!$H:$H,work!E$1)</f>
        <v>6</v>
      </c>
      <c r="F20">
        <f>SUMIFS('2024'!$I:$I,'2024'!$L:$L,work!$A20,'2024'!$H:$H,work!F$1)</f>
        <v>0</v>
      </c>
      <c r="G20">
        <f>SUMIFS('2024'!$I:$I,'2024'!$L:$L,work!$A20,'2024'!$H:$H,work!G$1)</f>
        <v>0</v>
      </c>
      <c r="H20">
        <f>SUMIFS('2024'!$I:$I,'2024'!$L:$L,work!$A20,'2024'!$H:$H,work!H$1)</f>
        <v>6</v>
      </c>
      <c r="I20">
        <f>SUMIFS('2024'!$I:$I,'2024'!$L:$L,work!$A20,'2024'!$H:$H,work!I$1)</f>
        <v>0</v>
      </c>
      <c r="J20">
        <f>SUMIFS('2024'!$I:$I,'2024'!$L:$L,work!$A20,'2024'!$H:$H,work!J$1)</f>
        <v>6</v>
      </c>
      <c r="K20">
        <f>SUMIFS('2024'!$I:$I,'2024'!$L:$L,work!$A20,'2024'!$H:$H,work!K$1)</f>
        <v>0</v>
      </c>
      <c r="L20">
        <f>SUMIFS('2024'!$I:$I,'2024'!$L:$L,work!$A20,'2024'!$H:$H,work!L$1)</f>
        <v>0</v>
      </c>
      <c r="M20">
        <f>SUMIFS('2024'!$I:$I,'2024'!$L:$L,work!$A20,'2024'!$H:$H,work!M$1)</f>
        <v>0</v>
      </c>
      <c r="N20">
        <f>SUMIFS('2024'!$I:$I,'2024'!$L:$L,work!$A20,'2024'!$H:$H,work!N$1)</f>
        <v>0</v>
      </c>
      <c r="O20">
        <f>SUMIFS('2024'!$I:$I,'2024'!$L:$L,work!$A20,'2024'!$H:$H,work!O$1)</f>
        <v>0</v>
      </c>
      <c r="P20">
        <f>SUMIFS('2024'!$I:$I,'2024'!$L:$L,work!$A20,'2024'!$H:$H,work!P$1)</f>
        <v>0</v>
      </c>
      <c r="Q20">
        <f>SUMIFS('2024'!$I:$I,'2024'!$L:$L,work!$A20,'2024'!$H:$H,work!Q$1)</f>
        <v>0</v>
      </c>
      <c r="R20">
        <f>SUMIFS('2024'!$I:$I,'2024'!$L:$L,work!$A20,'2024'!$H:$H,work!R$1)</f>
        <v>0</v>
      </c>
      <c r="S20">
        <f>SUMIFS('2024'!$I:$I,'2024'!$L:$L,work!$A20,'2024'!$H:$H,work!S$1)</f>
        <v>0</v>
      </c>
      <c r="T20">
        <f>SUMIFS('2024'!$I:$I,'2024'!$L:$L,work!$A20,'2024'!$H:$H,work!T$1)</f>
        <v>0</v>
      </c>
      <c r="U20">
        <f>SUMIFS('2024'!$I:$I,'2024'!$L:$L,work!$A20,'2024'!$H:$H,work!U$1)</f>
        <v>0</v>
      </c>
      <c r="V20">
        <f>SUMIFS('2024'!$I:$I,'2024'!$L:$L,work!$A20,'2024'!$H:$H,work!V$1)</f>
        <v>0</v>
      </c>
      <c r="W20">
        <f>SUMIFS('2024'!$I:$I,'2024'!$L:$L,work!$A20,'2024'!$H:$H,work!W$1)</f>
        <v>0</v>
      </c>
      <c r="X20">
        <f>SUMIFS('2024'!$I:$I,'2024'!$L:$L,work!$A20,'2024'!$H:$H,work!X$1)</f>
        <v>0</v>
      </c>
      <c r="Y20">
        <f t="shared" si="0"/>
        <v>3</v>
      </c>
      <c r="AL20" t="str">
        <v>CEROC</v>
      </c>
      <c r="AM20" t="str">
        <v>3004R</v>
      </c>
      <c r="AN20" t="str">
        <v>-</v>
      </c>
    </row>
    <row r="21" spans="1:40" x14ac:dyDescent="0.25">
      <c r="A21" t="str">
        <v>1089ENRX321FLWQA G1WA0056</v>
      </c>
      <c r="B21" t="str">
        <f>_xlfn.XLOOKUP(A21,'2024'!L:L,'2024'!A:A)</f>
        <v>TLHROC</v>
      </c>
      <c r="C21" t="str">
        <f>_xlfn.XLOOKUP(A21,'2024'!L:L,'2024'!F:F)</f>
        <v>ESTUARY</v>
      </c>
      <c r="D21" t="str">
        <f>_xlfn.XLOOKUP(A21,'2024'!L:L,'2024'!G:G)</f>
        <v>2</v>
      </c>
      <c r="E21">
        <f>SUMIFS('2024'!$I:$I,'2024'!$L:$L,work!$A21,'2024'!$H:$H,work!E$1)</f>
        <v>6</v>
      </c>
      <c r="F21">
        <f>SUMIFS('2024'!$I:$I,'2024'!$L:$L,work!$A21,'2024'!$H:$H,work!F$1)</f>
        <v>0</v>
      </c>
      <c r="G21">
        <f>SUMIFS('2024'!$I:$I,'2024'!$L:$L,work!$A21,'2024'!$H:$H,work!G$1)</f>
        <v>0</v>
      </c>
      <c r="H21">
        <f>SUMIFS('2024'!$I:$I,'2024'!$L:$L,work!$A21,'2024'!$H:$H,work!H$1)</f>
        <v>6</v>
      </c>
      <c r="I21">
        <f>SUMIFS('2024'!$I:$I,'2024'!$L:$L,work!$A21,'2024'!$H:$H,work!I$1)</f>
        <v>0</v>
      </c>
      <c r="J21">
        <f>SUMIFS('2024'!$I:$I,'2024'!$L:$L,work!$A21,'2024'!$H:$H,work!J$1)</f>
        <v>6</v>
      </c>
      <c r="K21">
        <f>SUMIFS('2024'!$I:$I,'2024'!$L:$L,work!$A21,'2024'!$H:$H,work!K$1)</f>
        <v>0</v>
      </c>
      <c r="L21">
        <f>SUMIFS('2024'!$I:$I,'2024'!$L:$L,work!$A21,'2024'!$H:$H,work!L$1)</f>
        <v>0</v>
      </c>
      <c r="M21">
        <f>SUMIFS('2024'!$I:$I,'2024'!$L:$L,work!$A21,'2024'!$H:$H,work!M$1)</f>
        <v>0</v>
      </c>
      <c r="N21">
        <f>SUMIFS('2024'!$I:$I,'2024'!$L:$L,work!$A21,'2024'!$H:$H,work!N$1)</f>
        <v>0</v>
      </c>
      <c r="O21">
        <f>SUMIFS('2024'!$I:$I,'2024'!$L:$L,work!$A21,'2024'!$H:$H,work!O$1)</f>
        <v>0</v>
      </c>
      <c r="P21">
        <f>SUMIFS('2024'!$I:$I,'2024'!$L:$L,work!$A21,'2024'!$H:$H,work!P$1)</f>
        <v>0</v>
      </c>
      <c r="Q21">
        <f>SUMIFS('2024'!$I:$I,'2024'!$L:$L,work!$A21,'2024'!$H:$H,work!Q$1)</f>
        <v>0</v>
      </c>
      <c r="R21">
        <f>SUMIFS('2024'!$I:$I,'2024'!$L:$L,work!$A21,'2024'!$H:$H,work!R$1)</f>
        <v>0</v>
      </c>
      <c r="S21">
        <f>SUMIFS('2024'!$I:$I,'2024'!$L:$L,work!$A21,'2024'!$H:$H,work!S$1)</f>
        <v>0</v>
      </c>
      <c r="T21">
        <f>SUMIFS('2024'!$I:$I,'2024'!$L:$L,work!$A21,'2024'!$H:$H,work!T$1)</f>
        <v>0</v>
      </c>
      <c r="U21">
        <f>SUMIFS('2024'!$I:$I,'2024'!$L:$L,work!$A21,'2024'!$H:$H,work!U$1)</f>
        <v>0</v>
      </c>
      <c r="V21">
        <f>SUMIFS('2024'!$I:$I,'2024'!$L:$L,work!$A21,'2024'!$H:$H,work!V$1)</f>
        <v>0</v>
      </c>
      <c r="W21">
        <f>SUMIFS('2024'!$I:$I,'2024'!$L:$L,work!$A21,'2024'!$H:$H,work!W$1)</f>
        <v>0</v>
      </c>
      <c r="X21">
        <f>SUMIFS('2024'!$I:$I,'2024'!$L:$L,work!$A21,'2024'!$H:$H,work!X$1)</f>
        <v>0</v>
      </c>
      <c r="Y21">
        <f t="shared" si="0"/>
        <v>3</v>
      </c>
      <c r="AL21" t="str">
        <v>CEROC</v>
      </c>
      <c r="AM21" t="str">
        <v>3009J</v>
      </c>
      <c r="AN21" t="str">
        <v>-</v>
      </c>
    </row>
    <row r="22" spans="1:40" x14ac:dyDescent="0.25">
      <c r="A22" t="str">
        <v>1098-21FLTLHRG3TLHR0031</v>
      </c>
      <c r="B22" t="str">
        <f>_xlfn.XLOOKUP(A22,'2024'!L:L,'2024'!A:A)</f>
        <v>TLHROC</v>
      </c>
      <c r="C22" t="str">
        <f>_xlfn.XLOOKUP(A22,'2024'!L:L,'2024'!F:F)</f>
        <v>ESTUARY11</v>
      </c>
      <c r="D22" t="str">
        <f>_xlfn.XLOOKUP(A22,'2024'!L:L,'2024'!G:G)</f>
        <v>2</v>
      </c>
      <c r="E22">
        <f>SUMIFS('2024'!$I:$I,'2024'!$L:$L,work!$A22,'2024'!$H:$H,work!E$1)</f>
        <v>6</v>
      </c>
      <c r="F22">
        <f>SUMIFS('2024'!$I:$I,'2024'!$L:$L,work!$A22,'2024'!$H:$H,work!F$1)</f>
        <v>0</v>
      </c>
      <c r="G22">
        <f>SUMIFS('2024'!$I:$I,'2024'!$L:$L,work!$A22,'2024'!$H:$H,work!G$1)</f>
        <v>0</v>
      </c>
      <c r="H22">
        <f>SUMIFS('2024'!$I:$I,'2024'!$L:$L,work!$A22,'2024'!$H:$H,work!H$1)</f>
        <v>6</v>
      </c>
      <c r="I22">
        <f>SUMIFS('2024'!$I:$I,'2024'!$L:$L,work!$A22,'2024'!$H:$H,work!I$1)</f>
        <v>0</v>
      </c>
      <c r="J22">
        <f>SUMIFS('2024'!$I:$I,'2024'!$L:$L,work!$A22,'2024'!$H:$H,work!J$1)</f>
        <v>6</v>
      </c>
      <c r="K22">
        <f>SUMIFS('2024'!$I:$I,'2024'!$L:$L,work!$A22,'2024'!$H:$H,work!K$1)</f>
        <v>0</v>
      </c>
      <c r="L22">
        <f>SUMIFS('2024'!$I:$I,'2024'!$L:$L,work!$A22,'2024'!$H:$H,work!L$1)</f>
        <v>0</v>
      </c>
      <c r="M22">
        <f>SUMIFS('2024'!$I:$I,'2024'!$L:$L,work!$A22,'2024'!$H:$H,work!M$1)</f>
        <v>0</v>
      </c>
      <c r="N22">
        <f>SUMIFS('2024'!$I:$I,'2024'!$L:$L,work!$A22,'2024'!$H:$H,work!N$1)</f>
        <v>0</v>
      </c>
      <c r="O22">
        <f>SUMIFS('2024'!$I:$I,'2024'!$L:$L,work!$A22,'2024'!$H:$H,work!O$1)</f>
        <v>0</v>
      </c>
      <c r="P22">
        <f>SUMIFS('2024'!$I:$I,'2024'!$L:$L,work!$A22,'2024'!$H:$H,work!P$1)</f>
        <v>0</v>
      </c>
      <c r="Q22">
        <f>SUMIFS('2024'!$I:$I,'2024'!$L:$L,work!$A22,'2024'!$H:$H,work!Q$1)</f>
        <v>0</v>
      </c>
      <c r="R22">
        <f>SUMIFS('2024'!$I:$I,'2024'!$L:$L,work!$A22,'2024'!$H:$H,work!R$1)</f>
        <v>0</v>
      </c>
      <c r="S22">
        <f>SUMIFS('2024'!$I:$I,'2024'!$L:$L,work!$A22,'2024'!$H:$H,work!S$1)</f>
        <v>0</v>
      </c>
      <c r="T22">
        <f>SUMIFS('2024'!$I:$I,'2024'!$L:$L,work!$A22,'2024'!$H:$H,work!T$1)</f>
        <v>0</v>
      </c>
      <c r="U22">
        <f>SUMIFS('2024'!$I:$I,'2024'!$L:$L,work!$A22,'2024'!$H:$H,work!U$1)</f>
        <v>0</v>
      </c>
      <c r="V22">
        <f>SUMIFS('2024'!$I:$I,'2024'!$L:$L,work!$A22,'2024'!$H:$H,work!V$1)</f>
        <v>0</v>
      </c>
      <c r="W22">
        <f>SUMIFS('2024'!$I:$I,'2024'!$L:$L,work!$A22,'2024'!$H:$H,work!W$1)</f>
        <v>0</v>
      </c>
      <c r="X22">
        <f>SUMIFS('2024'!$I:$I,'2024'!$L:$L,work!$A22,'2024'!$H:$H,work!X$1)</f>
        <v>0</v>
      </c>
      <c r="Y22">
        <f t="shared" si="0"/>
        <v>3</v>
      </c>
      <c r="AL22" t="str">
        <v>CEROC</v>
      </c>
      <c r="AM22" t="str">
        <v>3011A</v>
      </c>
      <c r="AN22" t="str">
        <v>-</v>
      </c>
    </row>
    <row r="23" spans="1:40" x14ac:dyDescent="0.25">
      <c r="A23" t="str">
        <v>10A-21FLPNS G4NW0403</v>
      </c>
      <c r="B23" t="str">
        <f>_xlfn.XLOOKUP(A23,'2024'!L:L,'2024'!A:A)</f>
        <v>NWROC</v>
      </c>
      <c r="C23" t="str">
        <f>_xlfn.XLOOKUP(A23,'2024'!L:L,'2024'!F:F)</f>
        <v>STREAM</v>
      </c>
      <c r="D23" t="str">
        <f>_xlfn.XLOOKUP(A23,'2024'!L:L,'2024'!G:G)</f>
        <v>3F</v>
      </c>
      <c r="E23">
        <f>SUMIFS('2024'!$I:$I,'2024'!$L:$L,work!$A23,'2024'!$H:$H,work!E$1)</f>
        <v>6</v>
      </c>
      <c r="F23">
        <f>SUMIFS('2024'!$I:$I,'2024'!$L:$L,work!$A23,'2024'!$H:$H,work!F$1)</f>
        <v>6</v>
      </c>
      <c r="G23">
        <f>SUMIFS('2024'!$I:$I,'2024'!$L:$L,work!$A23,'2024'!$H:$H,work!G$1)</f>
        <v>0</v>
      </c>
      <c r="H23">
        <f>SUMIFS('2024'!$I:$I,'2024'!$L:$L,work!$A23,'2024'!$H:$H,work!H$1)</f>
        <v>0</v>
      </c>
      <c r="I23">
        <f>SUMIFS('2024'!$I:$I,'2024'!$L:$L,work!$A23,'2024'!$H:$H,work!I$1)</f>
        <v>6</v>
      </c>
      <c r="J23">
        <f>SUMIFS('2024'!$I:$I,'2024'!$L:$L,work!$A23,'2024'!$H:$H,work!J$1)</f>
        <v>0</v>
      </c>
      <c r="K23">
        <f>SUMIFS('2024'!$I:$I,'2024'!$L:$L,work!$A23,'2024'!$H:$H,work!K$1)</f>
        <v>0</v>
      </c>
      <c r="L23">
        <f>SUMIFS('2024'!$I:$I,'2024'!$L:$L,work!$A23,'2024'!$H:$H,work!L$1)</f>
        <v>0</v>
      </c>
      <c r="M23">
        <f>SUMIFS('2024'!$I:$I,'2024'!$L:$L,work!$A23,'2024'!$H:$H,work!M$1)</f>
        <v>0</v>
      </c>
      <c r="N23">
        <f>SUMIFS('2024'!$I:$I,'2024'!$L:$L,work!$A23,'2024'!$H:$H,work!N$1)</f>
        <v>0</v>
      </c>
      <c r="O23">
        <f>SUMIFS('2024'!$I:$I,'2024'!$L:$L,work!$A23,'2024'!$H:$H,work!O$1)</f>
        <v>0</v>
      </c>
      <c r="P23">
        <f>SUMIFS('2024'!$I:$I,'2024'!$L:$L,work!$A23,'2024'!$H:$H,work!P$1)</f>
        <v>0</v>
      </c>
      <c r="Q23">
        <f>SUMIFS('2024'!$I:$I,'2024'!$L:$L,work!$A23,'2024'!$H:$H,work!Q$1)</f>
        <v>0</v>
      </c>
      <c r="R23">
        <f>SUMIFS('2024'!$I:$I,'2024'!$L:$L,work!$A23,'2024'!$H:$H,work!R$1)</f>
        <v>0</v>
      </c>
      <c r="S23">
        <f>SUMIFS('2024'!$I:$I,'2024'!$L:$L,work!$A23,'2024'!$H:$H,work!S$1)</f>
        <v>0</v>
      </c>
      <c r="T23">
        <f>SUMIFS('2024'!$I:$I,'2024'!$L:$L,work!$A23,'2024'!$H:$H,work!T$1)</f>
        <v>0</v>
      </c>
      <c r="U23">
        <f>SUMIFS('2024'!$I:$I,'2024'!$L:$L,work!$A23,'2024'!$H:$H,work!U$1)</f>
        <v>0</v>
      </c>
      <c r="V23">
        <f>SUMIFS('2024'!$I:$I,'2024'!$L:$L,work!$A23,'2024'!$H:$H,work!V$1)</f>
        <v>0</v>
      </c>
      <c r="W23">
        <f>SUMIFS('2024'!$I:$I,'2024'!$L:$L,work!$A23,'2024'!$H:$H,work!W$1)</f>
        <v>0</v>
      </c>
      <c r="X23">
        <f>SUMIFS('2024'!$I:$I,'2024'!$L:$L,work!$A23,'2024'!$H:$H,work!X$1)</f>
        <v>0</v>
      </c>
      <c r="Y23">
        <f t="shared" si="0"/>
        <v>3</v>
      </c>
      <c r="AL23" t="str">
        <v>CEROC</v>
      </c>
      <c r="AM23" t="str">
        <v>3168X2</v>
      </c>
      <c r="AN23" t="str">
        <v>-</v>
      </c>
    </row>
    <row r="24" spans="1:40" x14ac:dyDescent="0.25">
      <c r="A24" t="str">
        <v>10E-21FLPNS G4NW0264</v>
      </c>
      <c r="B24" t="str">
        <f>_xlfn.XLOOKUP(A24,'2024'!L:L,'2024'!A:A)</f>
        <v>NWROC</v>
      </c>
      <c r="C24" t="str">
        <f>_xlfn.XLOOKUP(A24,'2024'!L:L,'2024'!F:F)</f>
        <v>STREAM</v>
      </c>
      <c r="D24" t="str">
        <f>_xlfn.XLOOKUP(A24,'2024'!L:L,'2024'!G:G)</f>
        <v>3F</v>
      </c>
      <c r="E24">
        <f>SUMIFS('2024'!$I:$I,'2024'!$L:$L,work!$A24,'2024'!$H:$H,work!E$1)</f>
        <v>0</v>
      </c>
      <c r="F24">
        <f>SUMIFS('2024'!$I:$I,'2024'!$L:$L,work!$A24,'2024'!$H:$H,work!F$1)</f>
        <v>6</v>
      </c>
      <c r="G24">
        <f>SUMIFS('2024'!$I:$I,'2024'!$L:$L,work!$A24,'2024'!$H:$H,work!G$1)</f>
        <v>0</v>
      </c>
      <c r="H24">
        <f>SUMIFS('2024'!$I:$I,'2024'!$L:$L,work!$A24,'2024'!$H:$H,work!H$1)</f>
        <v>0</v>
      </c>
      <c r="I24">
        <f>SUMIFS('2024'!$I:$I,'2024'!$L:$L,work!$A24,'2024'!$H:$H,work!I$1)</f>
        <v>6</v>
      </c>
      <c r="J24">
        <f>SUMIFS('2024'!$I:$I,'2024'!$L:$L,work!$A24,'2024'!$H:$H,work!J$1)</f>
        <v>0</v>
      </c>
      <c r="K24">
        <f>SUMIFS('2024'!$I:$I,'2024'!$L:$L,work!$A24,'2024'!$H:$H,work!K$1)</f>
        <v>0</v>
      </c>
      <c r="L24">
        <f>SUMIFS('2024'!$I:$I,'2024'!$L:$L,work!$A24,'2024'!$H:$H,work!L$1)</f>
        <v>0</v>
      </c>
      <c r="M24">
        <f>SUMIFS('2024'!$I:$I,'2024'!$L:$L,work!$A24,'2024'!$H:$H,work!M$1)</f>
        <v>0</v>
      </c>
      <c r="N24">
        <f>SUMIFS('2024'!$I:$I,'2024'!$L:$L,work!$A24,'2024'!$H:$H,work!N$1)</f>
        <v>0</v>
      </c>
      <c r="O24">
        <f>SUMIFS('2024'!$I:$I,'2024'!$L:$L,work!$A24,'2024'!$H:$H,work!O$1)</f>
        <v>0</v>
      </c>
      <c r="P24">
        <f>SUMIFS('2024'!$I:$I,'2024'!$L:$L,work!$A24,'2024'!$H:$H,work!P$1)</f>
        <v>0</v>
      </c>
      <c r="Q24">
        <f>SUMIFS('2024'!$I:$I,'2024'!$L:$L,work!$A24,'2024'!$H:$H,work!Q$1)</f>
        <v>0</v>
      </c>
      <c r="R24">
        <f>SUMIFS('2024'!$I:$I,'2024'!$L:$L,work!$A24,'2024'!$H:$H,work!R$1)</f>
        <v>0</v>
      </c>
      <c r="S24">
        <f>SUMIFS('2024'!$I:$I,'2024'!$L:$L,work!$A24,'2024'!$H:$H,work!S$1)</f>
        <v>0</v>
      </c>
      <c r="T24">
        <f>SUMIFS('2024'!$I:$I,'2024'!$L:$L,work!$A24,'2024'!$H:$H,work!T$1)</f>
        <v>0</v>
      </c>
      <c r="U24">
        <f>SUMIFS('2024'!$I:$I,'2024'!$L:$L,work!$A24,'2024'!$H:$H,work!U$1)</f>
        <v>0</v>
      </c>
      <c r="V24">
        <f>SUMIFS('2024'!$I:$I,'2024'!$L:$L,work!$A24,'2024'!$H:$H,work!V$1)</f>
        <v>0</v>
      </c>
      <c r="W24">
        <f>SUMIFS('2024'!$I:$I,'2024'!$L:$L,work!$A24,'2024'!$H:$H,work!W$1)</f>
        <v>0</v>
      </c>
      <c r="X24">
        <f>SUMIFS('2024'!$I:$I,'2024'!$L:$L,work!$A24,'2024'!$H:$H,work!X$1)</f>
        <v>0</v>
      </c>
      <c r="Y24">
        <f t="shared" si="0"/>
        <v>3</v>
      </c>
      <c r="AL24" t="str">
        <v>CEROC</v>
      </c>
      <c r="AM24" t="str">
        <v>3168X9</v>
      </c>
      <c r="AN24" t="str">
        <v>-</v>
      </c>
    </row>
    <row r="25" spans="1:40" x14ac:dyDescent="0.25">
      <c r="A25" t="str">
        <v>10FENRL721FLPNS G4NW0009</v>
      </c>
      <c r="B25" t="str">
        <f>_xlfn.XLOOKUP(A25,'2024'!L:L,'2024'!A:A)</f>
        <v>NWROC</v>
      </c>
      <c r="C25" t="str">
        <f>_xlfn.XLOOKUP(A25,'2024'!L:L,'2024'!F:F)</f>
        <v>ESTUARY</v>
      </c>
      <c r="D25" t="str">
        <f>_xlfn.XLOOKUP(A25,'2024'!L:L,'2024'!G:G)</f>
        <v>3M</v>
      </c>
      <c r="E25">
        <f>SUMIFS('2024'!$I:$I,'2024'!$L:$L,work!$A25,'2024'!$H:$H,work!E$1)</f>
        <v>0</v>
      </c>
      <c r="F25">
        <f>SUMIFS('2024'!$I:$I,'2024'!$L:$L,work!$A25,'2024'!$H:$H,work!F$1)</f>
        <v>6</v>
      </c>
      <c r="G25">
        <f>SUMIFS('2024'!$I:$I,'2024'!$L:$L,work!$A25,'2024'!$H:$H,work!G$1)</f>
        <v>0</v>
      </c>
      <c r="H25">
        <f>SUMIFS('2024'!$I:$I,'2024'!$L:$L,work!$A25,'2024'!$H:$H,work!H$1)</f>
        <v>6</v>
      </c>
      <c r="I25">
        <f>SUMIFS('2024'!$I:$I,'2024'!$L:$L,work!$A25,'2024'!$H:$H,work!I$1)</f>
        <v>0</v>
      </c>
      <c r="J25">
        <f>SUMIFS('2024'!$I:$I,'2024'!$L:$L,work!$A25,'2024'!$H:$H,work!J$1)</f>
        <v>0</v>
      </c>
      <c r="K25">
        <f>SUMIFS('2024'!$I:$I,'2024'!$L:$L,work!$A25,'2024'!$H:$H,work!K$1)</f>
        <v>0</v>
      </c>
      <c r="L25">
        <f>SUMIFS('2024'!$I:$I,'2024'!$L:$L,work!$A25,'2024'!$H:$H,work!L$1)</f>
        <v>0</v>
      </c>
      <c r="M25">
        <f>SUMIFS('2024'!$I:$I,'2024'!$L:$L,work!$A25,'2024'!$H:$H,work!M$1)</f>
        <v>0</v>
      </c>
      <c r="N25">
        <f>SUMIFS('2024'!$I:$I,'2024'!$L:$L,work!$A25,'2024'!$H:$H,work!N$1)</f>
        <v>0</v>
      </c>
      <c r="O25">
        <f>SUMIFS('2024'!$I:$I,'2024'!$L:$L,work!$A25,'2024'!$H:$H,work!O$1)</f>
        <v>0</v>
      </c>
      <c r="P25">
        <f>SUMIFS('2024'!$I:$I,'2024'!$L:$L,work!$A25,'2024'!$H:$H,work!P$1)</f>
        <v>0</v>
      </c>
      <c r="Q25">
        <f>SUMIFS('2024'!$I:$I,'2024'!$L:$L,work!$A25,'2024'!$H:$H,work!Q$1)</f>
        <v>0</v>
      </c>
      <c r="R25">
        <f>SUMIFS('2024'!$I:$I,'2024'!$L:$L,work!$A25,'2024'!$H:$H,work!R$1)</f>
        <v>0</v>
      </c>
      <c r="S25">
        <f>SUMIFS('2024'!$I:$I,'2024'!$L:$L,work!$A25,'2024'!$H:$H,work!S$1)</f>
        <v>0</v>
      </c>
      <c r="T25">
        <f>SUMIFS('2024'!$I:$I,'2024'!$L:$L,work!$A25,'2024'!$H:$H,work!T$1)</f>
        <v>0</v>
      </c>
      <c r="U25">
        <f>SUMIFS('2024'!$I:$I,'2024'!$L:$L,work!$A25,'2024'!$H:$H,work!U$1)</f>
        <v>0</v>
      </c>
      <c r="V25">
        <f>SUMIFS('2024'!$I:$I,'2024'!$L:$L,work!$A25,'2024'!$H:$H,work!V$1)</f>
        <v>0</v>
      </c>
      <c r="W25">
        <f>SUMIFS('2024'!$I:$I,'2024'!$L:$L,work!$A25,'2024'!$H:$H,work!W$1)</f>
        <v>0</v>
      </c>
      <c r="X25">
        <f>SUMIFS('2024'!$I:$I,'2024'!$L:$L,work!$A25,'2024'!$H:$H,work!X$1)</f>
        <v>0</v>
      </c>
      <c r="Y25">
        <f t="shared" si="0"/>
        <v>3</v>
      </c>
      <c r="AL25" t="str">
        <v>CEROC</v>
      </c>
      <c r="AM25" t="str">
        <v>3168Y1</v>
      </c>
      <c r="AN25" t="str">
        <v>-</v>
      </c>
    </row>
    <row r="26" spans="1:40" x14ac:dyDescent="0.25">
      <c r="A26" t="str">
        <v>111-21FLPNS G4NW0355</v>
      </c>
      <c r="B26" t="str">
        <f>_xlfn.XLOOKUP(A26,'2024'!L:L,'2024'!A:A)</f>
        <v>NWROC</v>
      </c>
      <c r="C26" t="str">
        <f>_xlfn.XLOOKUP(A26,'2024'!L:L,'2024'!F:F)</f>
        <v>STREAM</v>
      </c>
      <c r="D26" t="str">
        <f>_xlfn.XLOOKUP(A26,'2024'!L:L,'2024'!G:G)</f>
        <v>3F</v>
      </c>
      <c r="E26">
        <f>SUMIFS('2024'!$I:$I,'2024'!$L:$L,work!$A26,'2024'!$H:$H,work!E$1)</f>
        <v>0</v>
      </c>
      <c r="F26">
        <f>SUMIFS('2024'!$I:$I,'2024'!$L:$L,work!$A26,'2024'!$H:$H,work!F$1)</f>
        <v>0</v>
      </c>
      <c r="G26">
        <f>SUMIFS('2024'!$I:$I,'2024'!$L:$L,work!$A26,'2024'!$H:$H,work!G$1)</f>
        <v>0</v>
      </c>
      <c r="H26">
        <f>SUMIFS('2024'!$I:$I,'2024'!$L:$L,work!$A26,'2024'!$H:$H,work!H$1)</f>
        <v>0</v>
      </c>
      <c r="I26">
        <f>SUMIFS('2024'!$I:$I,'2024'!$L:$L,work!$A26,'2024'!$H:$H,work!I$1)</f>
        <v>6</v>
      </c>
      <c r="J26">
        <f>SUMIFS('2024'!$I:$I,'2024'!$L:$L,work!$A26,'2024'!$H:$H,work!J$1)</f>
        <v>0</v>
      </c>
      <c r="K26">
        <f>SUMIFS('2024'!$I:$I,'2024'!$L:$L,work!$A26,'2024'!$H:$H,work!K$1)</f>
        <v>0</v>
      </c>
      <c r="L26">
        <f>SUMIFS('2024'!$I:$I,'2024'!$L:$L,work!$A26,'2024'!$H:$H,work!L$1)</f>
        <v>0</v>
      </c>
      <c r="M26">
        <f>SUMIFS('2024'!$I:$I,'2024'!$L:$L,work!$A26,'2024'!$H:$H,work!M$1)</f>
        <v>0</v>
      </c>
      <c r="N26">
        <f>SUMIFS('2024'!$I:$I,'2024'!$L:$L,work!$A26,'2024'!$H:$H,work!N$1)</f>
        <v>0</v>
      </c>
      <c r="O26">
        <f>SUMIFS('2024'!$I:$I,'2024'!$L:$L,work!$A26,'2024'!$H:$H,work!O$1)</f>
        <v>0</v>
      </c>
      <c r="P26">
        <f>SUMIFS('2024'!$I:$I,'2024'!$L:$L,work!$A26,'2024'!$H:$H,work!P$1)</f>
        <v>0</v>
      </c>
      <c r="Q26">
        <f>SUMIFS('2024'!$I:$I,'2024'!$L:$L,work!$A26,'2024'!$H:$H,work!Q$1)</f>
        <v>0</v>
      </c>
      <c r="R26">
        <f>SUMIFS('2024'!$I:$I,'2024'!$L:$L,work!$A26,'2024'!$H:$H,work!R$1)</f>
        <v>0</v>
      </c>
      <c r="S26">
        <f>SUMIFS('2024'!$I:$I,'2024'!$L:$L,work!$A26,'2024'!$H:$H,work!S$1)</f>
        <v>0</v>
      </c>
      <c r="T26">
        <f>SUMIFS('2024'!$I:$I,'2024'!$L:$L,work!$A26,'2024'!$H:$H,work!T$1)</f>
        <v>0</v>
      </c>
      <c r="U26">
        <f>SUMIFS('2024'!$I:$I,'2024'!$L:$L,work!$A26,'2024'!$H:$H,work!U$1)</f>
        <v>0</v>
      </c>
      <c r="V26">
        <f>SUMIFS('2024'!$I:$I,'2024'!$L:$L,work!$A26,'2024'!$H:$H,work!V$1)</f>
        <v>0</v>
      </c>
      <c r="W26">
        <f>SUMIFS('2024'!$I:$I,'2024'!$L:$L,work!$A26,'2024'!$H:$H,work!W$1)</f>
        <v>0</v>
      </c>
      <c r="X26">
        <f>SUMIFS('2024'!$I:$I,'2024'!$L:$L,work!$A26,'2024'!$H:$H,work!X$1)</f>
        <v>0</v>
      </c>
      <c r="Y26">
        <f t="shared" si="0"/>
        <v>3</v>
      </c>
      <c r="AL26" t="str">
        <v>CEROC</v>
      </c>
      <c r="AM26" t="str">
        <v>3168Z1</v>
      </c>
      <c r="AN26" t="str">
        <v>-</v>
      </c>
    </row>
    <row r="27" spans="1:40" x14ac:dyDescent="0.25">
      <c r="A27" t="str">
        <v>1176CENRX421FLTLHRG1TLHR0134</v>
      </c>
      <c r="B27" t="str">
        <f>_xlfn.XLOOKUP(A27,'2024'!L:L,'2024'!A:A)</f>
        <v>TLHROC</v>
      </c>
      <c r="C27" t="str">
        <f>_xlfn.XLOOKUP(A27,'2024'!L:L,'2024'!F:F)</f>
        <v>ESTUARY</v>
      </c>
      <c r="D27" t="str">
        <f>_xlfn.XLOOKUP(A27,'2024'!L:L,'2024'!G:G)</f>
        <v>2</v>
      </c>
      <c r="E27">
        <f>SUMIFS('2024'!$I:$I,'2024'!$L:$L,work!$A27,'2024'!$H:$H,work!E$1)</f>
        <v>6</v>
      </c>
      <c r="F27">
        <f>SUMIFS('2024'!$I:$I,'2024'!$L:$L,work!$A27,'2024'!$H:$H,work!F$1)</f>
        <v>0</v>
      </c>
      <c r="G27">
        <f>SUMIFS('2024'!$I:$I,'2024'!$L:$L,work!$A27,'2024'!$H:$H,work!G$1)</f>
        <v>0</v>
      </c>
      <c r="H27">
        <f>SUMIFS('2024'!$I:$I,'2024'!$L:$L,work!$A27,'2024'!$H:$H,work!H$1)</f>
        <v>0</v>
      </c>
      <c r="I27">
        <f>SUMIFS('2024'!$I:$I,'2024'!$L:$L,work!$A27,'2024'!$H:$H,work!I$1)</f>
        <v>0</v>
      </c>
      <c r="J27">
        <f>SUMIFS('2024'!$I:$I,'2024'!$L:$L,work!$A27,'2024'!$H:$H,work!J$1)</f>
        <v>0</v>
      </c>
      <c r="K27">
        <f>SUMIFS('2024'!$I:$I,'2024'!$L:$L,work!$A27,'2024'!$H:$H,work!K$1)</f>
        <v>0</v>
      </c>
      <c r="L27">
        <f>SUMIFS('2024'!$I:$I,'2024'!$L:$L,work!$A27,'2024'!$H:$H,work!L$1)</f>
        <v>0</v>
      </c>
      <c r="M27">
        <f>SUMIFS('2024'!$I:$I,'2024'!$L:$L,work!$A27,'2024'!$H:$H,work!M$1)</f>
        <v>0</v>
      </c>
      <c r="N27">
        <f>SUMIFS('2024'!$I:$I,'2024'!$L:$L,work!$A27,'2024'!$H:$H,work!N$1)</f>
        <v>0</v>
      </c>
      <c r="O27">
        <f>SUMIFS('2024'!$I:$I,'2024'!$L:$L,work!$A27,'2024'!$H:$H,work!O$1)</f>
        <v>0</v>
      </c>
      <c r="P27">
        <f>SUMIFS('2024'!$I:$I,'2024'!$L:$L,work!$A27,'2024'!$H:$H,work!P$1)</f>
        <v>0</v>
      </c>
      <c r="Q27">
        <f>SUMIFS('2024'!$I:$I,'2024'!$L:$L,work!$A27,'2024'!$H:$H,work!Q$1)</f>
        <v>0</v>
      </c>
      <c r="R27">
        <f>SUMIFS('2024'!$I:$I,'2024'!$L:$L,work!$A27,'2024'!$H:$H,work!R$1)</f>
        <v>0</v>
      </c>
      <c r="S27">
        <f>SUMIFS('2024'!$I:$I,'2024'!$L:$L,work!$A27,'2024'!$H:$H,work!S$1)</f>
        <v>0</v>
      </c>
      <c r="T27">
        <f>SUMIFS('2024'!$I:$I,'2024'!$L:$L,work!$A27,'2024'!$H:$H,work!T$1)</f>
        <v>0</v>
      </c>
      <c r="U27">
        <f>SUMIFS('2024'!$I:$I,'2024'!$L:$L,work!$A27,'2024'!$H:$H,work!U$1)</f>
        <v>0</v>
      </c>
      <c r="V27">
        <f>SUMIFS('2024'!$I:$I,'2024'!$L:$L,work!$A27,'2024'!$H:$H,work!V$1)</f>
        <v>0</v>
      </c>
      <c r="W27">
        <f>SUMIFS('2024'!$I:$I,'2024'!$L:$L,work!$A27,'2024'!$H:$H,work!W$1)</f>
        <v>0</v>
      </c>
      <c r="X27">
        <f>SUMIFS('2024'!$I:$I,'2024'!$L:$L,work!$A27,'2024'!$H:$H,work!X$1)</f>
        <v>0</v>
      </c>
      <c r="Y27">
        <f t="shared" si="0"/>
        <v>3</v>
      </c>
      <c r="AL27" t="str">
        <v>CEROC</v>
      </c>
      <c r="AM27" t="str">
        <v>3169G2</v>
      </c>
      <c r="AN27" t="str">
        <v>-</v>
      </c>
    </row>
    <row r="28" spans="1:40" x14ac:dyDescent="0.25">
      <c r="A28" t="str">
        <v>11A-21FLPNS G4NW0016</v>
      </c>
      <c r="B28" t="str">
        <f>_xlfn.XLOOKUP(A28,'2024'!L:L,'2024'!A:A)</f>
        <v>NWROC</v>
      </c>
      <c r="C28" t="str">
        <f>_xlfn.XLOOKUP(A28,'2024'!L:L,'2024'!F:F)</f>
        <v>STREAM</v>
      </c>
      <c r="D28" t="str">
        <f>_xlfn.XLOOKUP(A28,'2024'!L:L,'2024'!G:G)</f>
        <v>3F</v>
      </c>
      <c r="E28">
        <f>SUMIFS('2024'!$I:$I,'2024'!$L:$L,work!$A28,'2024'!$H:$H,work!E$1)</f>
        <v>0</v>
      </c>
      <c r="F28">
        <f>SUMIFS('2024'!$I:$I,'2024'!$L:$L,work!$A28,'2024'!$H:$H,work!F$1)</f>
        <v>0</v>
      </c>
      <c r="G28">
        <f>SUMIFS('2024'!$I:$I,'2024'!$L:$L,work!$A28,'2024'!$H:$H,work!G$1)</f>
        <v>0</v>
      </c>
      <c r="H28">
        <f>SUMIFS('2024'!$I:$I,'2024'!$L:$L,work!$A28,'2024'!$H:$H,work!H$1)</f>
        <v>0</v>
      </c>
      <c r="I28">
        <f>SUMIFS('2024'!$I:$I,'2024'!$L:$L,work!$A28,'2024'!$H:$H,work!I$1)</f>
        <v>6</v>
      </c>
      <c r="J28">
        <f>SUMIFS('2024'!$I:$I,'2024'!$L:$L,work!$A28,'2024'!$H:$H,work!J$1)</f>
        <v>0</v>
      </c>
      <c r="K28">
        <f>SUMIFS('2024'!$I:$I,'2024'!$L:$L,work!$A28,'2024'!$H:$H,work!K$1)</f>
        <v>6</v>
      </c>
      <c r="L28">
        <f>SUMIFS('2024'!$I:$I,'2024'!$L:$L,work!$A28,'2024'!$H:$H,work!L$1)</f>
        <v>6</v>
      </c>
      <c r="M28">
        <f>SUMIFS('2024'!$I:$I,'2024'!$L:$L,work!$A28,'2024'!$H:$H,work!M$1)</f>
        <v>6</v>
      </c>
      <c r="N28">
        <f>SUMIFS('2024'!$I:$I,'2024'!$L:$L,work!$A28,'2024'!$H:$H,work!N$1)</f>
        <v>0</v>
      </c>
      <c r="O28">
        <f>SUMIFS('2024'!$I:$I,'2024'!$L:$L,work!$A28,'2024'!$H:$H,work!O$1)</f>
        <v>0</v>
      </c>
      <c r="P28">
        <f>SUMIFS('2024'!$I:$I,'2024'!$L:$L,work!$A28,'2024'!$H:$H,work!P$1)</f>
        <v>0</v>
      </c>
      <c r="Q28">
        <f>SUMIFS('2024'!$I:$I,'2024'!$L:$L,work!$A28,'2024'!$H:$H,work!Q$1)</f>
        <v>0</v>
      </c>
      <c r="R28">
        <f>SUMIFS('2024'!$I:$I,'2024'!$L:$L,work!$A28,'2024'!$H:$H,work!R$1)</f>
        <v>0</v>
      </c>
      <c r="S28">
        <f>SUMIFS('2024'!$I:$I,'2024'!$L:$L,work!$A28,'2024'!$H:$H,work!S$1)</f>
        <v>0</v>
      </c>
      <c r="T28">
        <f>SUMIFS('2024'!$I:$I,'2024'!$L:$L,work!$A28,'2024'!$H:$H,work!T$1)</f>
        <v>0</v>
      </c>
      <c r="U28">
        <f>SUMIFS('2024'!$I:$I,'2024'!$L:$L,work!$A28,'2024'!$H:$H,work!U$1)</f>
        <v>0</v>
      </c>
      <c r="V28">
        <f>SUMIFS('2024'!$I:$I,'2024'!$L:$L,work!$A28,'2024'!$H:$H,work!V$1)</f>
        <v>0</v>
      </c>
      <c r="W28">
        <f>SUMIFS('2024'!$I:$I,'2024'!$L:$L,work!$A28,'2024'!$H:$H,work!W$1)</f>
        <v>0</v>
      </c>
      <c r="X28">
        <f>SUMIFS('2024'!$I:$I,'2024'!$L:$L,work!$A28,'2024'!$H:$H,work!X$1)</f>
        <v>0</v>
      </c>
      <c r="Y28">
        <f t="shared" si="0"/>
        <v>3</v>
      </c>
      <c r="AL28" t="str">
        <v>CEROC</v>
      </c>
      <c r="AM28" t="str">
        <v>3169G5</v>
      </c>
      <c r="AN28" t="str">
        <v>-</v>
      </c>
    </row>
    <row r="29" spans="1:40" x14ac:dyDescent="0.25">
      <c r="A29" t="str">
        <v>1239ENRX421FLTLHRG2TLHR0029</v>
      </c>
      <c r="B29" t="str">
        <f>_xlfn.XLOOKUP(A29,'2024'!L:L,'2024'!A:A)</f>
        <v>TLHROC</v>
      </c>
      <c r="C29" t="str">
        <f>_xlfn.XLOOKUP(A29,'2024'!L:L,'2024'!F:F)</f>
        <v>ESTUARY</v>
      </c>
      <c r="D29" t="str">
        <f>_xlfn.XLOOKUP(A29,'2024'!L:L,'2024'!G:G)</f>
        <v>2</v>
      </c>
      <c r="E29">
        <f>SUMIFS('2024'!$I:$I,'2024'!$L:$L,work!$A29,'2024'!$H:$H,work!E$1)</f>
        <v>6</v>
      </c>
      <c r="F29">
        <f>SUMIFS('2024'!$I:$I,'2024'!$L:$L,work!$A29,'2024'!$H:$H,work!F$1)</f>
        <v>0</v>
      </c>
      <c r="G29">
        <f>SUMIFS('2024'!$I:$I,'2024'!$L:$L,work!$A29,'2024'!$H:$H,work!G$1)</f>
        <v>0</v>
      </c>
      <c r="H29">
        <f>SUMIFS('2024'!$I:$I,'2024'!$L:$L,work!$A29,'2024'!$H:$H,work!H$1)</f>
        <v>6</v>
      </c>
      <c r="I29">
        <f>SUMIFS('2024'!$I:$I,'2024'!$L:$L,work!$A29,'2024'!$H:$H,work!I$1)</f>
        <v>0</v>
      </c>
      <c r="J29">
        <f>SUMIFS('2024'!$I:$I,'2024'!$L:$L,work!$A29,'2024'!$H:$H,work!J$1)</f>
        <v>6</v>
      </c>
      <c r="K29">
        <f>SUMIFS('2024'!$I:$I,'2024'!$L:$L,work!$A29,'2024'!$H:$H,work!K$1)</f>
        <v>0</v>
      </c>
      <c r="L29">
        <f>SUMIFS('2024'!$I:$I,'2024'!$L:$L,work!$A29,'2024'!$H:$H,work!L$1)</f>
        <v>0</v>
      </c>
      <c r="M29">
        <f>SUMIFS('2024'!$I:$I,'2024'!$L:$L,work!$A29,'2024'!$H:$H,work!M$1)</f>
        <v>0</v>
      </c>
      <c r="N29">
        <f>SUMIFS('2024'!$I:$I,'2024'!$L:$L,work!$A29,'2024'!$H:$H,work!N$1)</f>
        <v>0</v>
      </c>
      <c r="O29">
        <f>SUMIFS('2024'!$I:$I,'2024'!$L:$L,work!$A29,'2024'!$H:$H,work!O$1)</f>
        <v>0</v>
      </c>
      <c r="P29">
        <f>SUMIFS('2024'!$I:$I,'2024'!$L:$L,work!$A29,'2024'!$H:$H,work!P$1)</f>
        <v>0</v>
      </c>
      <c r="Q29">
        <f>SUMIFS('2024'!$I:$I,'2024'!$L:$L,work!$A29,'2024'!$H:$H,work!Q$1)</f>
        <v>0</v>
      </c>
      <c r="R29">
        <f>SUMIFS('2024'!$I:$I,'2024'!$L:$L,work!$A29,'2024'!$H:$H,work!R$1)</f>
        <v>0</v>
      </c>
      <c r="S29">
        <f>SUMIFS('2024'!$I:$I,'2024'!$L:$L,work!$A29,'2024'!$H:$H,work!S$1)</f>
        <v>0</v>
      </c>
      <c r="T29">
        <f>SUMIFS('2024'!$I:$I,'2024'!$L:$L,work!$A29,'2024'!$H:$H,work!T$1)</f>
        <v>0</v>
      </c>
      <c r="U29">
        <f>SUMIFS('2024'!$I:$I,'2024'!$L:$L,work!$A29,'2024'!$H:$H,work!U$1)</f>
        <v>0</v>
      </c>
      <c r="V29">
        <f>SUMIFS('2024'!$I:$I,'2024'!$L:$L,work!$A29,'2024'!$H:$H,work!V$1)</f>
        <v>0</v>
      </c>
      <c r="W29">
        <f>SUMIFS('2024'!$I:$I,'2024'!$L:$L,work!$A29,'2024'!$H:$H,work!W$1)</f>
        <v>0</v>
      </c>
      <c r="X29">
        <f>SUMIFS('2024'!$I:$I,'2024'!$L:$L,work!$A29,'2024'!$H:$H,work!X$1)</f>
        <v>0</v>
      </c>
      <c r="Y29">
        <f t="shared" si="0"/>
        <v>3</v>
      </c>
      <c r="AL29" t="str">
        <v>CEROC</v>
      </c>
      <c r="AM29" t="str">
        <v>3169G7</v>
      </c>
      <c r="AN29" t="str">
        <v>-</v>
      </c>
    </row>
    <row r="30" spans="1:40" x14ac:dyDescent="0.25">
      <c r="A30" t="str">
        <v>1240-21FLTLHRG2TLHR0012</v>
      </c>
      <c r="B30" t="str">
        <f>_xlfn.XLOOKUP(A30,'2024'!L:L,'2024'!A:A)</f>
        <v>TLHROC</v>
      </c>
      <c r="C30" t="str">
        <f>_xlfn.XLOOKUP(A30,'2024'!L:L,'2024'!F:F)</f>
        <v>STREAM</v>
      </c>
      <c r="D30" t="str">
        <f>_xlfn.XLOOKUP(A30,'2024'!L:L,'2024'!G:G)</f>
        <v>3F</v>
      </c>
      <c r="E30">
        <f>SUMIFS('2024'!$I:$I,'2024'!$L:$L,work!$A30,'2024'!$H:$H,work!E$1)</f>
        <v>6</v>
      </c>
      <c r="F30">
        <f>SUMIFS('2024'!$I:$I,'2024'!$L:$L,work!$A30,'2024'!$H:$H,work!F$1)</f>
        <v>0</v>
      </c>
      <c r="G30">
        <f>SUMIFS('2024'!$I:$I,'2024'!$L:$L,work!$A30,'2024'!$H:$H,work!G$1)</f>
        <v>0</v>
      </c>
      <c r="H30">
        <f>SUMIFS('2024'!$I:$I,'2024'!$L:$L,work!$A30,'2024'!$H:$H,work!H$1)</f>
        <v>0</v>
      </c>
      <c r="I30">
        <f>SUMIFS('2024'!$I:$I,'2024'!$L:$L,work!$A30,'2024'!$H:$H,work!I$1)</f>
        <v>6</v>
      </c>
      <c r="J30">
        <f>SUMIFS('2024'!$I:$I,'2024'!$L:$L,work!$A30,'2024'!$H:$H,work!J$1)</f>
        <v>0</v>
      </c>
      <c r="K30">
        <f>SUMIFS('2024'!$I:$I,'2024'!$L:$L,work!$A30,'2024'!$H:$H,work!K$1)</f>
        <v>0</v>
      </c>
      <c r="L30">
        <f>SUMIFS('2024'!$I:$I,'2024'!$L:$L,work!$A30,'2024'!$H:$H,work!L$1)</f>
        <v>0</v>
      </c>
      <c r="M30">
        <f>SUMIFS('2024'!$I:$I,'2024'!$L:$L,work!$A30,'2024'!$H:$H,work!M$1)</f>
        <v>0</v>
      </c>
      <c r="N30">
        <f>SUMIFS('2024'!$I:$I,'2024'!$L:$L,work!$A30,'2024'!$H:$H,work!N$1)</f>
        <v>0</v>
      </c>
      <c r="O30">
        <f>SUMIFS('2024'!$I:$I,'2024'!$L:$L,work!$A30,'2024'!$H:$H,work!O$1)</f>
        <v>0</v>
      </c>
      <c r="P30">
        <f>SUMIFS('2024'!$I:$I,'2024'!$L:$L,work!$A30,'2024'!$H:$H,work!P$1)</f>
        <v>0</v>
      </c>
      <c r="Q30">
        <f>SUMIFS('2024'!$I:$I,'2024'!$L:$L,work!$A30,'2024'!$H:$H,work!Q$1)</f>
        <v>0</v>
      </c>
      <c r="R30">
        <f>SUMIFS('2024'!$I:$I,'2024'!$L:$L,work!$A30,'2024'!$H:$H,work!R$1)</f>
        <v>0</v>
      </c>
      <c r="S30">
        <f>SUMIFS('2024'!$I:$I,'2024'!$L:$L,work!$A30,'2024'!$H:$H,work!S$1)</f>
        <v>0</v>
      </c>
      <c r="T30">
        <f>SUMIFS('2024'!$I:$I,'2024'!$L:$L,work!$A30,'2024'!$H:$H,work!T$1)</f>
        <v>0</v>
      </c>
      <c r="U30">
        <f>SUMIFS('2024'!$I:$I,'2024'!$L:$L,work!$A30,'2024'!$H:$H,work!U$1)</f>
        <v>0</v>
      </c>
      <c r="V30">
        <f>SUMIFS('2024'!$I:$I,'2024'!$L:$L,work!$A30,'2024'!$H:$H,work!V$1)</f>
        <v>0</v>
      </c>
      <c r="W30">
        <f>SUMIFS('2024'!$I:$I,'2024'!$L:$L,work!$A30,'2024'!$H:$H,work!W$1)</f>
        <v>0</v>
      </c>
      <c r="X30">
        <f>SUMIFS('2024'!$I:$I,'2024'!$L:$L,work!$A30,'2024'!$H:$H,work!X$1)</f>
        <v>0</v>
      </c>
      <c r="Y30">
        <f t="shared" si="0"/>
        <v>3</v>
      </c>
      <c r="AL30" t="str">
        <v>CEROC</v>
      </c>
      <c r="AM30" t="str">
        <v>3170L</v>
      </c>
      <c r="AN30" t="str">
        <v>-</v>
      </c>
    </row>
    <row r="31" spans="1:40" x14ac:dyDescent="0.25">
      <c r="A31" t="str">
        <v>1242-21FLTLHRG2TLHR0006</v>
      </c>
      <c r="B31" t="str">
        <f>_xlfn.XLOOKUP(A31,'2024'!L:L,'2024'!A:A)</f>
        <v>TLHROC</v>
      </c>
      <c r="C31" t="str">
        <f>_xlfn.XLOOKUP(A31,'2024'!L:L,'2024'!F:F)</f>
        <v>STREAM</v>
      </c>
      <c r="D31" t="str">
        <f>_xlfn.XLOOKUP(A31,'2024'!L:L,'2024'!G:G)</f>
        <v>3F</v>
      </c>
      <c r="E31">
        <f>SUMIFS('2024'!$I:$I,'2024'!$L:$L,work!$A31,'2024'!$H:$H,work!E$1)</f>
        <v>6</v>
      </c>
      <c r="F31">
        <f>SUMIFS('2024'!$I:$I,'2024'!$L:$L,work!$A31,'2024'!$H:$H,work!F$1)</f>
        <v>6</v>
      </c>
      <c r="G31">
        <f>SUMIFS('2024'!$I:$I,'2024'!$L:$L,work!$A31,'2024'!$H:$H,work!G$1)</f>
        <v>0</v>
      </c>
      <c r="H31">
        <f>SUMIFS('2024'!$I:$I,'2024'!$L:$L,work!$A31,'2024'!$H:$H,work!H$1)</f>
        <v>0</v>
      </c>
      <c r="I31">
        <f>SUMIFS('2024'!$I:$I,'2024'!$L:$L,work!$A31,'2024'!$H:$H,work!I$1)</f>
        <v>6</v>
      </c>
      <c r="J31">
        <f>SUMIFS('2024'!$I:$I,'2024'!$L:$L,work!$A31,'2024'!$H:$H,work!J$1)</f>
        <v>0</v>
      </c>
      <c r="K31">
        <f>SUMIFS('2024'!$I:$I,'2024'!$L:$L,work!$A31,'2024'!$H:$H,work!K$1)</f>
        <v>0</v>
      </c>
      <c r="L31">
        <f>SUMIFS('2024'!$I:$I,'2024'!$L:$L,work!$A31,'2024'!$H:$H,work!L$1)</f>
        <v>0</v>
      </c>
      <c r="M31">
        <f>SUMIFS('2024'!$I:$I,'2024'!$L:$L,work!$A31,'2024'!$H:$H,work!M$1)</f>
        <v>0</v>
      </c>
      <c r="N31">
        <f>SUMIFS('2024'!$I:$I,'2024'!$L:$L,work!$A31,'2024'!$H:$H,work!N$1)</f>
        <v>0</v>
      </c>
      <c r="O31">
        <f>SUMIFS('2024'!$I:$I,'2024'!$L:$L,work!$A31,'2024'!$H:$H,work!O$1)</f>
        <v>0</v>
      </c>
      <c r="P31">
        <f>SUMIFS('2024'!$I:$I,'2024'!$L:$L,work!$A31,'2024'!$H:$H,work!P$1)</f>
        <v>0</v>
      </c>
      <c r="Q31">
        <f>SUMIFS('2024'!$I:$I,'2024'!$L:$L,work!$A31,'2024'!$H:$H,work!Q$1)</f>
        <v>0</v>
      </c>
      <c r="R31">
        <f>SUMIFS('2024'!$I:$I,'2024'!$L:$L,work!$A31,'2024'!$H:$H,work!R$1)</f>
        <v>0</v>
      </c>
      <c r="S31">
        <f>SUMIFS('2024'!$I:$I,'2024'!$L:$L,work!$A31,'2024'!$H:$H,work!S$1)</f>
        <v>0</v>
      </c>
      <c r="T31">
        <f>SUMIFS('2024'!$I:$I,'2024'!$L:$L,work!$A31,'2024'!$H:$H,work!T$1)</f>
        <v>0</v>
      </c>
      <c r="U31">
        <f>SUMIFS('2024'!$I:$I,'2024'!$L:$L,work!$A31,'2024'!$H:$H,work!U$1)</f>
        <v>0</v>
      </c>
      <c r="V31">
        <f>SUMIFS('2024'!$I:$I,'2024'!$L:$L,work!$A31,'2024'!$H:$H,work!V$1)</f>
        <v>0</v>
      </c>
      <c r="W31">
        <f>SUMIFS('2024'!$I:$I,'2024'!$L:$L,work!$A31,'2024'!$H:$H,work!W$1)</f>
        <v>0</v>
      </c>
      <c r="X31">
        <f>SUMIFS('2024'!$I:$I,'2024'!$L:$L,work!$A31,'2024'!$H:$H,work!X$1)</f>
        <v>0</v>
      </c>
      <c r="Y31">
        <f t="shared" si="0"/>
        <v>3</v>
      </c>
      <c r="AL31" t="str">
        <v>CEROC</v>
      </c>
      <c r="AM31" t="str">
        <v>2995</v>
      </c>
      <c r="AN31" t="str">
        <v>-</v>
      </c>
    </row>
    <row r="32" spans="1:40" x14ac:dyDescent="0.25">
      <c r="A32" t="str">
        <v>1248AENRX121FLTLHRG1TLHR0155</v>
      </c>
      <c r="B32" t="str">
        <f>_xlfn.XLOOKUP(A32,'2024'!L:L,'2024'!A:A)</f>
        <v>TLHROC</v>
      </c>
      <c r="C32" t="str">
        <f>_xlfn.XLOOKUP(A32,'2024'!L:L,'2024'!F:F)</f>
        <v>ESTUARY</v>
      </c>
      <c r="D32" t="str">
        <f>_xlfn.XLOOKUP(A32,'2024'!L:L,'2024'!G:G)</f>
        <v>2</v>
      </c>
      <c r="E32">
        <f>SUMIFS('2024'!$I:$I,'2024'!$L:$L,work!$A32,'2024'!$H:$H,work!E$1)</f>
        <v>6</v>
      </c>
      <c r="F32">
        <f>SUMIFS('2024'!$I:$I,'2024'!$L:$L,work!$A32,'2024'!$H:$H,work!F$1)</f>
        <v>0</v>
      </c>
      <c r="G32">
        <f>SUMIFS('2024'!$I:$I,'2024'!$L:$L,work!$A32,'2024'!$H:$H,work!G$1)</f>
        <v>0</v>
      </c>
      <c r="H32">
        <f>SUMIFS('2024'!$I:$I,'2024'!$L:$L,work!$A32,'2024'!$H:$H,work!H$1)</f>
        <v>6</v>
      </c>
      <c r="I32">
        <f>SUMIFS('2024'!$I:$I,'2024'!$L:$L,work!$A32,'2024'!$H:$H,work!I$1)</f>
        <v>0</v>
      </c>
      <c r="J32">
        <f>SUMIFS('2024'!$I:$I,'2024'!$L:$L,work!$A32,'2024'!$H:$H,work!J$1)</f>
        <v>6</v>
      </c>
      <c r="K32">
        <f>SUMIFS('2024'!$I:$I,'2024'!$L:$L,work!$A32,'2024'!$H:$H,work!K$1)</f>
        <v>0</v>
      </c>
      <c r="L32">
        <f>SUMIFS('2024'!$I:$I,'2024'!$L:$L,work!$A32,'2024'!$H:$H,work!L$1)</f>
        <v>0</v>
      </c>
      <c r="M32">
        <f>SUMIFS('2024'!$I:$I,'2024'!$L:$L,work!$A32,'2024'!$H:$H,work!M$1)</f>
        <v>0</v>
      </c>
      <c r="N32">
        <f>SUMIFS('2024'!$I:$I,'2024'!$L:$L,work!$A32,'2024'!$H:$H,work!N$1)</f>
        <v>0</v>
      </c>
      <c r="O32">
        <f>SUMIFS('2024'!$I:$I,'2024'!$L:$L,work!$A32,'2024'!$H:$H,work!O$1)</f>
        <v>0</v>
      </c>
      <c r="P32">
        <f>SUMIFS('2024'!$I:$I,'2024'!$L:$L,work!$A32,'2024'!$H:$H,work!P$1)</f>
        <v>0</v>
      </c>
      <c r="Q32">
        <f>SUMIFS('2024'!$I:$I,'2024'!$L:$L,work!$A32,'2024'!$H:$H,work!Q$1)</f>
        <v>0</v>
      </c>
      <c r="R32">
        <f>SUMIFS('2024'!$I:$I,'2024'!$L:$L,work!$A32,'2024'!$H:$H,work!R$1)</f>
        <v>0</v>
      </c>
      <c r="S32">
        <f>SUMIFS('2024'!$I:$I,'2024'!$L:$L,work!$A32,'2024'!$H:$H,work!S$1)</f>
        <v>0</v>
      </c>
      <c r="T32">
        <f>SUMIFS('2024'!$I:$I,'2024'!$L:$L,work!$A32,'2024'!$H:$H,work!T$1)</f>
        <v>0</v>
      </c>
      <c r="U32">
        <f>SUMIFS('2024'!$I:$I,'2024'!$L:$L,work!$A32,'2024'!$H:$H,work!U$1)</f>
        <v>0</v>
      </c>
      <c r="V32">
        <f>SUMIFS('2024'!$I:$I,'2024'!$L:$L,work!$A32,'2024'!$H:$H,work!V$1)</f>
        <v>0</v>
      </c>
      <c r="W32">
        <f>SUMIFS('2024'!$I:$I,'2024'!$L:$L,work!$A32,'2024'!$H:$H,work!W$1)</f>
        <v>0</v>
      </c>
      <c r="X32">
        <f>SUMIFS('2024'!$I:$I,'2024'!$L:$L,work!$A32,'2024'!$H:$H,work!X$1)</f>
        <v>0</v>
      </c>
      <c r="Y32">
        <f t="shared" si="0"/>
        <v>3</v>
      </c>
      <c r="AL32" t="str">
        <v>CEROC</v>
      </c>
      <c r="AM32" t="str">
        <v>2994V1</v>
      </c>
      <c r="AN32" t="str">
        <v>-</v>
      </c>
    </row>
    <row r="33" spans="1:40" x14ac:dyDescent="0.25">
      <c r="A33" t="str">
        <v>1274AENRP321FLTLHRG2TLHR0027</v>
      </c>
      <c r="B33" t="str">
        <f>_xlfn.XLOOKUP(A33,'2024'!L:L,'2024'!A:A)</f>
        <v>TLHROC</v>
      </c>
      <c r="C33" t="str">
        <f>_xlfn.XLOOKUP(A33,'2024'!L:L,'2024'!F:F)</f>
        <v>ESTUARY</v>
      </c>
      <c r="D33" t="str">
        <f>_xlfn.XLOOKUP(A33,'2024'!L:L,'2024'!G:G)</f>
        <v>2</v>
      </c>
      <c r="E33">
        <f>SUMIFS('2024'!$I:$I,'2024'!$L:$L,work!$A33,'2024'!$H:$H,work!E$1)</f>
        <v>6</v>
      </c>
      <c r="F33">
        <f>SUMIFS('2024'!$I:$I,'2024'!$L:$L,work!$A33,'2024'!$H:$H,work!F$1)</f>
        <v>6</v>
      </c>
      <c r="G33">
        <f>SUMIFS('2024'!$I:$I,'2024'!$L:$L,work!$A33,'2024'!$H:$H,work!G$1)</f>
        <v>0</v>
      </c>
      <c r="H33">
        <f>SUMIFS('2024'!$I:$I,'2024'!$L:$L,work!$A33,'2024'!$H:$H,work!H$1)</f>
        <v>6</v>
      </c>
      <c r="I33">
        <f>SUMIFS('2024'!$I:$I,'2024'!$L:$L,work!$A33,'2024'!$H:$H,work!I$1)</f>
        <v>0</v>
      </c>
      <c r="J33">
        <f>SUMIFS('2024'!$I:$I,'2024'!$L:$L,work!$A33,'2024'!$H:$H,work!J$1)</f>
        <v>6</v>
      </c>
      <c r="K33">
        <f>SUMIFS('2024'!$I:$I,'2024'!$L:$L,work!$A33,'2024'!$H:$H,work!K$1)</f>
        <v>0</v>
      </c>
      <c r="L33">
        <f>SUMIFS('2024'!$I:$I,'2024'!$L:$L,work!$A33,'2024'!$H:$H,work!L$1)</f>
        <v>0</v>
      </c>
      <c r="M33">
        <f>SUMIFS('2024'!$I:$I,'2024'!$L:$L,work!$A33,'2024'!$H:$H,work!M$1)</f>
        <v>0</v>
      </c>
      <c r="N33">
        <f>SUMIFS('2024'!$I:$I,'2024'!$L:$L,work!$A33,'2024'!$H:$H,work!N$1)</f>
        <v>0</v>
      </c>
      <c r="O33">
        <f>SUMIFS('2024'!$I:$I,'2024'!$L:$L,work!$A33,'2024'!$H:$H,work!O$1)</f>
        <v>0</v>
      </c>
      <c r="P33">
        <f>SUMIFS('2024'!$I:$I,'2024'!$L:$L,work!$A33,'2024'!$H:$H,work!P$1)</f>
        <v>0</v>
      </c>
      <c r="Q33">
        <f>SUMIFS('2024'!$I:$I,'2024'!$L:$L,work!$A33,'2024'!$H:$H,work!Q$1)</f>
        <v>0</v>
      </c>
      <c r="R33">
        <f>SUMIFS('2024'!$I:$I,'2024'!$L:$L,work!$A33,'2024'!$H:$H,work!R$1)</f>
        <v>0</v>
      </c>
      <c r="S33">
        <f>SUMIFS('2024'!$I:$I,'2024'!$L:$L,work!$A33,'2024'!$H:$H,work!S$1)</f>
        <v>0</v>
      </c>
      <c r="T33">
        <f>SUMIFS('2024'!$I:$I,'2024'!$L:$L,work!$A33,'2024'!$H:$H,work!T$1)</f>
        <v>0</v>
      </c>
      <c r="U33">
        <f>SUMIFS('2024'!$I:$I,'2024'!$L:$L,work!$A33,'2024'!$H:$H,work!U$1)</f>
        <v>0</v>
      </c>
      <c r="V33">
        <f>SUMIFS('2024'!$I:$I,'2024'!$L:$L,work!$A33,'2024'!$H:$H,work!V$1)</f>
        <v>0</v>
      </c>
      <c r="W33">
        <f>SUMIFS('2024'!$I:$I,'2024'!$L:$L,work!$A33,'2024'!$H:$H,work!W$1)</f>
        <v>0</v>
      </c>
      <c r="X33">
        <f>SUMIFS('2024'!$I:$I,'2024'!$L:$L,work!$A33,'2024'!$H:$H,work!X$1)</f>
        <v>0</v>
      </c>
      <c r="Y33">
        <f t="shared" si="0"/>
        <v>3</v>
      </c>
      <c r="AL33" t="str">
        <v>CEROC</v>
      </c>
      <c r="AM33" t="str">
        <v>2998D</v>
      </c>
      <c r="AN33" t="str">
        <v>-</v>
      </c>
    </row>
    <row r="34" spans="1:40" x14ac:dyDescent="0.25">
      <c r="A34" t="str">
        <v>1275A-21FLTLHRG2TLHR0052</v>
      </c>
      <c r="B34" t="str">
        <f>_xlfn.XLOOKUP(A34,'2024'!L:L,'2024'!A:A)</f>
        <v>TLHROC</v>
      </c>
      <c r="C34" t="str">
        <f>_xlfn.XLOOKUP(A34,'2024'!L:L,'2024'!F:F)</f>
        <v>ESTUARY11</v>
      </c>
      <c r="D34" t="str">
        <f>_xlfn.XLOOKUP(A34,'2024'!L:L,'2024'!G:G)</f>
        <v>2</v>
      </c>
      <c r="E34">
        <f>SUMIFS('2024'!$I:$I,'2024'!$L:$L,work!$A34,'2024'!$H:$H,work!E$1)</f>
        <v>6</v>
      </c>
      <c r="F34">
        <f>SUMIFS('2024'!$I:$I,'2024'!$L:$L,work!$A34,'2024'!$H:$H,work!F$1)</f>
        <v>0</v>
      </c>
      <c r="G34">
        <f>SUMIFS('2024'!$I:$I,'2024'!$L:$L,work!$A34,'2024'!$H:$H,work!G$1)</f>
        <v>0</v>
      </c>
      <c r="H34">
        <f>SUMIFS('2024'!$I:$I,'2024'!$L:$L,work!$A34,'2024'!$H:$H,work!H$1)</f>
        <v>6</v>
      </c>
      <c r="I34">
        <f>SUMIFS('2024'!$I:$I,'2024'!$L:$L,work!$A34,'2024'!$H:$H,work!I$1)</f>
        <v>0</v>
      </c>
      <c r="J34">
        <f>SUMIFS('2024'!$I:$I,'2024'!$L:$L,work!$A34,'2024'!$H:$H,work!J$1)</f>
        <v>6</v>
      </c>
      <c r="K34">
        <f>SUMIFS('2024'!$I:$I,'2024'!$L:$L,work!$A34,'2024'!$H:$H,work!K$1)</f>
        <v>0</v>
      </c>
      <c r="L34">
        <f>SUMIFS('2024'!$I:$I,'2024'!$L:$L,work!$A34,'2024'!$H:$H,work!L$1)</f>
        <v>0</v>
      </c>
      <c r="M34">
        <f>SUMIFS('2024'!$I:$I,'2024'!$L:$L,work!$A34,'2024'!$H:$H,work!M$1)</f>
        <v>0</v>
      </c>
      <c r="N34">
        <f>SUMIFS('2024'!$I:$I,'2024'!$L:$L,work!$A34,'2024'!$H:$H,work!N$1)</f>
        <v>0</v>
      </c>
      <c r="O34">
        <f>SUMIFS('2024'!$I:$I,'2024'!$L:$L,work!$A34,'2024'!$H:$H,work!O$1)</f>
        <v>0</v>
      </c>
      <c r="P34">
        <f>SUMIFS('2024'!$I:$I,'2024'!$L:$L,work!$A34,'2024'!$H:$H,work!P$1)</f>
        <v>0</v>
      </c>
      <c r="Q34">
        <f>SUMIFS('2024'!$I:$I,'2024'!$L:$L,work!$A34,'2024'!$H:$H,work!Q$1)</f>
        <v>0</v>
      </c>
      <c r="R34">
        <f>SUMIFS('2024'!$I:$I,'2024'!$L:$L,work!$A34,'2024'!$H:$H,work!R$1)</f>
        <v>0</v>
      </c>
      <c r="S34">
        <f>SUMIFS('2024'!$I:$I,'2024'!$L:$L,work!$A34,'2024'!$H:$H,work!S$1)</f>
        <v>0</v>
      </c>
      <c r="T34">
        <f>SUMIFS('2024'!$I:$I,'2024'!$L:$L,work!$A34,'2024'!$H:$H,work!T$1)</f>
        <v>0</v>
      </c>
      <c r="U34">
        <f>SUMIFS('2024'!$I:$I,'2024'!$L:$L,work!$A34,'2024'!$H:$H,work!U$1)</f>
        <v>0</v>
      </c>
      <c r="V34">
        <f>SUMIFS('2024'!$I:$I,'2024'!$L:$L,work!$A34,'2024'!$H:$H,work!V$1)</f>
        <v>0</v>
      </c>
      <c r="W34">
        <f>SUMIFS('2024'!$I:$I,'2024'!$L:$L,work!$A34,'2024'!$H:$H,work!W$1)</f>
        <v>0</v>
      </c>
      <c r="X34">
        <f>SUMIFS('2024'!$I:$I,'2024'!$L:$L,work!$A34,'2024'!$H:$H,work!X$1)</f>
        <v>0</v>
      </c>
      <c r="Y34">
        <f t="shared" si="0"/>
        <v>3</v>
      </c>
      <c r="AL34" t="str">
        <v>CEROC</v>
      </c>
      <c r="AM34" t="str">
        <v>2999B</v>
      </c>
      <c r="AN34" t="str">
        <v>-</v>
      </c>
    </row>
    <row r="35" spans="1:40" x14ac:dyDescent="0.25">
      <c r="A35" t="str">
        <v>1303-21FLWQA G1WA0049</v>
      </c>
      <c r="B35" t="str">
        <f>_xlfn.XLOOKUP(A35,'2024'!L:L,'2024'!A:A)</f>
        <v>TLHROC</v>
      </c>
      <c r="C35" t="str">
        <f>_xlfn.XLOOKUP(A35,'2024'!L:L,'2024'!F:F)</f>
        <v>STREAM</v>
      </c>
      <c r="D35" t="str">
        <f>_xlfn.XLOOKUP(A35,'2024'!L:L,'2024'!G:G)</f>
        <v>1</v>
      </c>
      <c r="E35">
        <f>SUMIFS('2024'!$I:$I,'2024'!$L:$L,work!$A35,'2024'!$H:$H,work!E$1)</f>
        <v>0</v>
      </c>
      <c r="F35">
        <f>SUMIFS('2024'!$I:$I,'2024'!$L:$L,work!$A35,'2024'!$H:$H,work!F$1)</f>
        <v>0</v>
      </c>
      <c r="G35">
        <f>SUMIFS('2024'!$I:$I,'2024'!$L:$L,work!$A35,'2024'!$H:$H,work!G$1)</f>
        <v>0</v>
      </c>
      <c r="H35">
        <f>SUMIFS('2024'!$I:$I,'2024'!$L:$L,work!$A35,'2024'!$H:$H,work!H$1)</f>
        <v>0</v>
      </c>
      <c r="I35">
        <f>SUMIFS('2024'!$I:$I,'2024'!$L:$L,work!$A35,'2024'!$H:$H,work!I$1)</f>
        <v>12</v>
      </c>
      <c r="J35">
        <f>SUMIFS('2024'!$I:$I,'2024'!$L:$L,work!$A35,'2024'!$H:$H,work!J$1)</f>
        <v>0</v>
      </c>
      <c r="K35">
        <f>SUMIFS('2024'!$I:$I,'2024'!$L:$L,work!$A35,'2024'!$H:$H,work!K$1)</f>
        <v>0</v>
      </c>
      <c r="L35">
        <f>SUMIFS('2024'!$I:$I,'2024'!$L:$L,work!$A35,'2024'!$H:$H,work!L$1)</f>
        <v>0</v>
      </c>
      <c r="M35">
        <f>SUMIFS('2024'!$I:$I,'2024'!$L:$L,work!$A35,'2024'!$H:$H,work!M$1)</f>
        <v>0</v>
      </c>
      <c r="N35">
        <f>SUMIFS('2024'!$I:$I,'2024'!$L:$L,work!$A35,'2024'!$H:$H,work!N$1)</f>
        <v>0</v>
      </c>
      <c r="O35">
        <f>SUMIFS('2024'!$I:$I,'2024'!$L:$L,work!$A35,'2024'!$H:$H,work!O$1)</f>
        <v>0</v>
      </c>
      <c r="P35">
        <f>SUMIFS('2024'!$I:$I,'2024'!$L:$L,work!$A35,'2024'!$H:$H,work!P$1)</f>
        <v>0</v>
      </c>
      <c r="Q35">
        <f>SUMIFS('2024'!$I:$I,'2024'!$L:$L,work!$A35,'2024'!$H:$H,work!Q$1)</f>
        <v>0</v>
      </c>
      <c r="R35">
        <f>SUMIFS('2024'!$I:$I,'2024'!$L:$L,work!$A35,'2024'!$H:$H,work!R$1)</f>
        <v>0</v>
      </c>
      <c r="S35">
        <f>SUMIFS('2024'!$I:$I,'2024'!$L:$L,work!$A35,'2024'!$H:$H,work!S$1)</f>
        <v>0</v>
      </c>
      <c r="T35">
        <f>SUMIFS('2024'!$I:$I,'2024'!$L:$L,work!$A35,'2024'!$H:$H,work!T$1)</f>
        <v>0</v>
      </c>
      <c r="U35">
        <f>SUMIFS('2024'!$I:$I,'2024'!$L:$L,work!$A35,'2024'!$H:$H,work!U$1)</f>
        <v>0</v>
      </c>
      <c r="V35">
        <f>SUMIFS('2024'!$I:$I,'2024'!$L:$L,work!$A35,'2024'!$H:$H,work!V$1)</f>
        <v>0</v>
      </c>
      <c r="W35">
        <f>SUMIFS('2024'!$I:$I,'2024'!$L:$L,work!$A35,'2024'!$H:$H,work!W$1)</f>
        <v>0</v>
      </c>
      <c r="X35">
        <f>SUMIFS('2024'!$I:$I,'2024'!$L:$L,work!$A35,'2024'!$H:$H,work!X$1)</f>
        <v>0</v>
      </c>
      <c r="Y35">
        <f t="shared" si="0"/>
        <v>6</v>
      </c>
      <c r="AL35" t="str">
        <v>CEROC</v>
      </c>
      <c r="AM35" t="str">
        <v>3003D</v>
      </c>
      <c r="AN35" t="str">
        <v>-</v>
      </c>
    </row>
    <row r="36" spans="1:40" x14ac:dyDescent="0.25">
      <c r="A36" t="str">
        <v>1313-21FLTLHRG1TLHR0173</v>
      </c>
      <c r="B36" t="str">
        <f>_xlfn.XLOOKUP(A36,'2024'!L:L,'2024'!A:A)</f>
        <v>SWROC</v>
      </c>
      <c r="C36" t="str">
        <f>_xlfn.XLOOKUP(A36,'2024'!L:L,'2024'!F:F)</f>
        <v>STREAM</v>
      </c>
      <c r="D36" t="str">
        <f>_xlfn.XLOOKUP(A36,'2024'!L:L,'2024'!G:G)</f>
        <v>3F</v>
      </c>
      <c r="E36">
        <f>SUMIFS('2024'!$I:$I,'2024'!$L:$L,work!$A36,'2024'!$H:$H,work!E$1)</f>
        <v>0</v>
      </c>
      <c r="F36">
        <f>SUMIFS('2024'!$I:$I,'2024'!$L:$L,work!$A36,'2024'!$H:$H,work!F$1)</f>
        <v>6</v>
      </c>
      <c r="G36">
        <f>SUMIFS('2024'!$I:$I,'2024'!$L:$L,work!$A36,'2024'!$H:$H,work!G$1)</f>
        <v>0</v>
      </c>
      <c r="H36">
        <f>SUMIFS('2024'!$I:$I,'2024'!$L:$L,work!$A36,'2024'!$H:$H,work!H$1)</f>
        <v>0</v>
      </c>
      <c r="I36">
        <f>SUMIFS('2024'!$I:$I,'2024'!$L:$L,work!$A36,'2024'!$H:$H,work!I$1)</f>
        <v>6</v>
      </c>
      <c r="J36">
        <f>SUMIFS('2024'!$I:$I,'2024'!$L:$L,work!$A36,'2024'!$H:$H,work!J$1)</f>
        <v>0</v>
      </c>
      <c r="K36">
        <f>SUMIFS('2024'!$I:$I,'2024'!$L:$L,work!$A36,'2024'!$H:$H,work!K$1)</f>
        <v>0</v>
      </c>
      <c r="L36">
        <f>SUMIFS('2024'!$I:$I,'2024'!$L:$L,work!$A36,'2024'!$H:$H,work!L$1)</f>
        <v>0</v>
      </c>
      <c r="M36">
        <f>SUMIFS('2024'!$I:$I,'2024'!$L:$L,work!$A36,'2024'!$H:$H,work!M$1)</f>
        <v>0</v>
      </c>
      <c r="N36">
        <f>SUMIFS('2024'!$I:$I,'2024'!$L:$L,work!$A36,'2024'!$H:$H,work!N$1)</f>
        <v>0</v>
      </c>
      <c r="O36">
        <f>SUMIFS('2024'!$I:$I,'2024'!$L:$L,work!$A36,'2024'!$H:$H,work!O$1)</f>
        <v>0</v>
      </c>
      <c r="P36">
        <f>SUMIFS('2024'!$I:$I,'2024'!$L:$L,work!$A36,'2024'!$H:$H,work!P$1)</f>
        <v>0</v>
      </c>
      <c r="Q36">
        <f>SUMIFS('2024'!$I:$I,'2024'!$L:$L,work!$A36,'2024'!$H:$H,work!Q$1)</f>
        <v>0</v>
      </c>
      <c r="R36">
        <f>SUMIFS('2024'!$I:$I,'2024'!$L:$L,work!$A36,'2024'!$H:$H,work!R$1)</f>
        <v>0</v>
      </c>
      <c r="S36">
        <f>SUMIFS('2024'!$I:$I,'2024'!$L:$L,work!$A36,'2024'!$H:$H,work!S$1)</f>
        <v>0</v>
      </c>
      <c r="T36">
        <f>SUMIFS('2024'!$I:$I,'2024'!$L:$L,work!$A36,'2024'!$H:$H,work!T$1)</f>
        <v>0</v>
      </c>
      <c r="U36">
        <f>SUMIFS('2024'!$I:$I,'2024'!$L:$L,work!$A36,'2024'!$H:$H,work!U$1)</f>
        <v>0</v>
      </c>
      <c r="V36">
        <f>SUMIFS('2024'!$I:$I,'2024'!$L:$L,work!$A36,'2024'!$H:$H,work!V$1)</f>
        <v>0</v>
      </c>
      <c r="W36">
        <f>SUMIFS('2024'!$I:$I,'2024'!$L:$L,work!$A36,'2024'!$H:$H,work!W$1)</f>
        <v>0</v>
      </c>
      <c r="X36">
        <f>SUMIFS('2024'!$I:$I,'2024'!$L:$L,work!$A36,'2024'!$H:$H,work!X$1)</f>
        <v>0</v>
      </c>
      <c r="Y36">
        <f t="shared" si="0"/>
        <v>3</v>
      </c>
      <c r="AL36" t="str">
        <v>CEROC</v>
      </c>
      <c r="AM36" t="str">
        <v>1356B</v>
      </c>
      <c r="AN36" t="str">
        <v>-</v>
      </c>
    </row>
    <row r="37" spans="1:40" x14ac:dyDescent="0.25">
      <c r="A37" t="str">
        <v>1325-21FLSUW 129938</v>
      </c>
      <c r="B37" t="str">
        <f>_xlfn.XLOOKUP(A37,'2024'!L:L,'2024'!A:A)</f>
        <v>SWROC</v>
      </c>
      <c r="C37" t="str">
        <f>_xlfn.XLOOKUP(A37,'2024'!L:L,'2024'!F:F)</f>
        <v>STREAM</v>
      </c>
      <c r="D37" t="str">
        <f>_xlfn.XLOOKUP(A37,'2024'!L:L,'2024'!G:G)</f>
        <v>3F</v>
      </c>
      <c r="E37">
        <f>SUMIFS('2024'!$I:$I,'2024'!$L:$L,work!$A37,'2024'!$H:$H,work!E$1)</f>
        <v>0</v>
      </c>
      <c r="F37">
        <f>SUMIFS('2024'!$I:$I,'2024'!$L:$L,work!$A37,'2024'!$H:$H,work!F$1)</f>
        <v>6</v>
      </c>
      <c r="G37">
        <f>SUMIFS('2024'!$I:$I,'2024'!$L:$L,work!$A37,'2024'!$H:$H,work!G$1)</f>
        <v>0</v>
      </c>
      <c r="H37">
        <f>SUMIFS('2024'!$I:$I,'2024'!$L:$L,work!$A37,'2024'!$H:$H,work!H$1)</f>
        <v>0</v>
      </c>
      <c r="I37">
        <f>SUMIFS('2024'!$I:$I,'2024'!$L:$L,work!$A37,'2024'!$H:$H,work!I$1)</f>
        <v>6</v>
      </c>
      <c r="J37">
        <f>SUMIFS('2024'!$I:$I,'2024'!$L:$L,work!$A37,'2024'!$H:$H,work!J$1)</f>
        <v>0</v>
      </c>
      <c r="K37">
        <f>SUMIFS('2024'!$I:$I,'2024'!$L:$L,work!$A37,'2024'!$H:$H,work!K$1)</f>
        <v>0</v>
      </c>
      <c r="L37">
        <f>SUMIFS('2024'!$I:$I,'2024'!$L:$L,work!$A37,'2024'!$H:$H,work!L$1)</f>
        <v>0</v>
      </c>
      <c r="M37">
        <f>SUMIFS('2024'!$I:$I,'2024'!$L:$L,work!$A37,'2024'!$H:$H,work!M$1)</f>
        <v>0</v>
      </c>
      <c r="N37">
        <f>SUMIFS('2024'!$I:$I,'2024'!$L:$L,work!$A37,'2024'!$H:$H,work!N$1)</f>
        <v>0</v>
      </c>
      <c r="O37">
        <f>SUMIFS('2024'!$I:$I,'2024'!$L:$L,work!$A37,'2024'!$H:$H,work!O$1)</f>
        <v>0</v>
      </c>
      <c r="P37">
        <f>SUMIFS('2024'!$I:$I,'2024'!$L:$L,work!$A37,'2024'!$H:$H,work!P$1)</f>
        <v>0</v>
      </c>
      <c r="Q37">
        <f>SUMIFS('2024'!$I:$I,'2024'!$L:$L,work!$A37,'2024'!$H:$H,work!Q$1)</f>
        <v>0</v>
      </c>
      <c r="R37">
        <f>SUMIFS('2024'!$I:$I,'2024'!$L:$L,work!$A37,'2024'!$H:$H,work!R$1)</f>
        <v>0</v>
      </c>
      <c r="S37">
        <f>SUMIFS('2024'!$I:$I,'2024'!$L:$L,work!$A37,'2024'!$H:$H,work!S$1)</f>
        <v>0</v>
      </c>
      <c r="T37">
        <f>SUMIFS('2024'!$I:$I,'2024'!$L:$L,work!$A37,'2024'!$H:$H,work!T$1)</f>
        <v>0</v>
      </c>
      <c r="U37">
        <f>SUMIFS('2024'!$I:$I,'2024'!$L:$L,work!$A37,'2024'!$H:$H,work!U$1)</f>
        <v>0</v>
      </c>
      <c r="V37">
        <f>SUMIFS('2024'!$I:$I,'2024'!$L:$L,work!$A37,'2024'!$H:$H,work!V$1)</f>
        <v>0</v>
      </c>
      <c r="W37">
        <f>SUMIFS('2024'!$I:$I,'2024'!$L:$L,work!$A37,'2024'!$H:$H,work!W$1)</f>
        <v>0</v>
      </c>
      <c r="X37">
        <f>SUMIFS('2024'!$I:$I,'2024'!$L:$L,work!$A37,'2024'!$H:$H,work!X$1)</f>
        <v>0</v>
      </c>
      <c r="Y37">
        <f t="shared" si="0"/>
        <v>3</v>
      </c>
      <c r="AL37" t="str">
        <v>CEROC</v>
      </c>
      <c r="AM37" t="str">
        <v>1356C</v>
      </c>
      <c r="AN37" t="str">
        <v>-</v>
      </c>
    </row>
    <row r="38" spans="1:40" x14ac:dyDescent="0.25">
      <c r="A38" t="str">
        <v>1329B-21FLTPA G4SW0118</v>
      </c>
      <c r="B38" t="str">
        <f>_xlfn.XLOOKUP(A38,'2024'!L:L,'2024'!A:A)</f>
        <v>SWROC</v>
      </c>
      <c r="C38" t="str">
        <f>_xlfn.XLOOKUP(A38,'2024'!L:L,'2024'!F:F)</f>
        <v>LAKE</v>
      </c>
      <c r="D38" t="str">
        <f>_xlfn.XLOOKUP(A38,'2024'!L:L,'2024'!G:G)</f>
        <v>3F</v>
      </c>
      <c r="E38">
        <f>SUMIFS('2024'!$I:$I,'2024'!$L:$L,work!$A38,'2024'!$H:$H,work!E$1)</f>
        <v>6</v>
      </c>
      <c r="F38">
        <f>SUMIFS('2024'!$I:$I,'2024'!$L:$L,work!$A38,'2024'!$H:$H,work!F$1)</f>
        <v>0</v>
      </c>
      <c r="G38">
        <f>SUMIFS('2024'!$I:$I,'2024'!$L:$L,work!$A38,'2024'!$H:$H,work!G$1)</f>
        <v>0</v>
      </c>
      <c r="H38">
        <f>SUMIFS('2024'!$I:$I,'2024'!$L:$L,work!$A38,'2024'!$H:$H,work!H$1)</f>
        <v>0</v>
      </c>
      <c r="I38">
        <f>SUMIFS('2024'!$I:$I,'2024'!$L:$L,work!$A38,'2024'!$H:$H,work!I$1)</f>
        <v>0</v>
      </c>
      <c r="J38">
        <f>SUMIFS('2024'!$I:$I,'2024'!$L:$L,work!$A38,'2024'!$H:$H,work!J$1)</f>
        <v>0</v>
      </c>
      <c r="K38">
        <f>SUMIFS('2024'!$I:$I,'2024'!$L:$L,work!$A38,'2024'!$H:$H,work!K$1)</f>
        <v>0</v>
      </c>
      <c r="L38">
        <f>SUMIFS('2024'!$I:$I,'2024'!$L:$L,work!$A38,'2024'!$H:$H,work!L$1)</f>
        <v>0</v>
      </c>
      <c r="M38">
        <f>SUMIFS('2024'!$I:$I,'2024'!$L:$L,work!$A38,'2024'!$H:$H,work!M$1)</f>
        <v>0</v>
      </c>
      <c r="N38">
        <f>SUMIFS('2024'!$I:$I,'2024'!$L:$L,work!$A38,'2024'!$H:$H,work!N$1)</f>
        <v>0</v>
      </c>
      <c r="O38">
        <f>SUMIFS('2024'!$I:$I,'2024'!$L:$L,work!$A38,'2024'!$H:$H,work!O$1)</f>
        <v>0</v>
      </c>
      <c r="P38">
        <f>SUMIFS('2024'!$I:$I,'2024'!$L:$L,work!$A38,'2024'!$H:$H,work!P$1)</f>
        <v>0</v>
      </c>
      <c r="Q38">
        <f>SUMIFS('2024'!$I:$I,'2024'!$L:$L,work!$A38,'2024'!$H:$H,work!Q$1)</f>
        <v>0</v>
      </c>
      <c r="R38">
        <f>SUMIFS('2024'!$I:$I,'2024'!$L:$L,work!$A38,'2024'!$H:$H,work!R$1)</f>
        <v>0</v>
      </c>
      <c r="S38">
        <f>SUMIFS('2024'!$I:$I,'2024'!$L:$L,work!$A38,'2024'!$H:$H,work!S$1)</f>
        <v>0</v>
      </c>
      <c r="T38">
        <f>SUMIFS('2024'!$I:$I,'2024'!$L:$L,work!$A38,'2024'!$H:$H,work!T$1)</f>
        <v>0</v>
      </c>
      <c r="U38">
        <f>SUMIFS('2024'!$I:$I,'2024'!$L:$L,work!$A38,'2024'!$H:$H,work!U$1)</f>
        <v>0</v>
      </c>
      <c r="V38">
        <f>SUMIFS('2024'!$I:$I,'2024'!$L:$L,work!$A38,'2024'!$H:$H,work!V$1)</f>
        <v>0</v>
      </c>
      <c r="W38">
        <f>SUMIFS('2024'!$I:$I,'2024'!$L:$L,work!$A38,'2024'!$H:$H,work!W$1)</f>
        <v>0</v>
      </c>
      <c r="X38">
        <f>SUMIFS('2024'!$I:$I,'2024'!$L:$L,work!$A38,'2024'!$H:$H,work!X$1)</f>
        <v>0</v>
      </c>
      <c r="Y38">
        <f t="shared" si="0"/>
        <v>3</v>
      </c>
      <c r="AL38" t="str">
        <v>CEROC</v>
      </c>
      <c r="AM38" t="str">
        <v>2905B</v>
      </c>
      <c r="AN38" t="str">
        <v>-</v>
      </c>
    </row>
    <row r="39" spans="1:40" x14ac:dyDescent="0.25">
      <c r="A39" t="str">
        <v>1329H-21FLTPA G4SW0124</v>
      </c>
      <c r="B39" t="str">
        <f>_xlfn.XLOOKUP(A39,'2024'!L:L,'2024'!A:A)</f>
        <v>SWROC</v>
      </c>
      <c r="C39" t="str">
        <f>_xlfn.XLOOKUP(A39,'2024'!L:L,'2024'!F:F)</f>
        <v>LAKE</v>
      </c>
      <c r="D39" t="str">
        <f>_xlfn.XLOOKUP(A39,'2024'!L:L,'2024'!G:G)</f>
        <v>3F</v>
      </c>
      <c r="E39">
        <f>SUMIFS('2024'!$I:$I,'2024'!$L:$L,work!$A39,'2024'!$H:$H,work!E$1)</f>
        <v>6</v>
      </c>
      <c r="F39">
        <f>SUMIFS('2024'!$I:$I,'2024'!$L:$L,work!$A39,'2024'!$H:$H,work!F$1)</f>
        <v>0</v>
      </c>
      <c r="G39">
        <f>SUMIFS('2024'!$I:$I,'2024'!$L:$L,work!$A39,'2024'!$H:$H,work!G$1)</f>
        <v>0</v>
      </c>
      <c r="H39">
        <f>SUMIFS('2024'!$I:$I,'2024'!$L:$L,work!$A39,'2024'!$H:$H,work!H$1)</f>
        <v>0</v>
      </c>
      <c r="I39">
        <f>SUMIFS('2024'!$I:$I,'2024'!$L:$L,work!$A39,'2024'!$H:$H,work!I$1)</f>
        <v>0</v>
      </c>
      <c r="J39">
        <f>SUMIFS('2024'!$I:$I,'2024'!$L:$L,work!$A39,'2024'!$H:$H,work!J$1)</f>
        <v>0</v>
      </c>
      <c r="K39">
        <f>SUMIFS('2024'!$I:$I,'2024'!$L:$L,work!$A39,'2024'!$H:$H,work!K$1)</f>
        <v>0</v>
      </c>
      <c r="L39">
        <f>SUMIFS('2024'!$I:$I,'2024'!$L:$L,work!$A39,'2024'!$H:$H,work!L$1)</f>
        <v>0</v>
      </c>
      <c r="M39">
        <f>SUMIFS('2024'!$I:$I,'2024'!$L:$L,work!$A39,'2024'!$H:$H,work!M$1)</f>
        <v>0</v>
      </c>
      <c r="N39">
        <f>SUMIFS('2024'!$I:$I,'2024'!$L:$L,work!$A39,'2024'!$H:$H,work!N$1)</f>
        <v>0</v>
      </c>
      <c r="O39">
        <f>SUMIFS('2024'!$I:$I,'2024'!$L:$L,work!$A39,'2024'!$H:$H,work!O$1)</f>
        <v>0</v>
      </c>
      <c r="P39">
        <f>SUMIFS('2024'!$I:$I,'2024'!$L:$L,work!$A39,'2024'!$H:$H,work!P$1)</f>
        <v>0</v>
      </c>
      <c r="Q39">
        <f>SUMIFS('2024'!$I:$I,'2024'!$L:$L,work!$A39,'2024'!$H:$H,work!Q$1)</f>
        <v>0</v>
      </c>
      <c r="R39">
        <f>SUMIFS('2024'!$I:$I,'2024'!$L:$L,work!$A39,'2024'!$H:$H,work!R$1)</f>
        <v>0</v>
      </c>
      <c r="S39">
        <f>SUMIFS('2024'!$I:$I,'2024'!$L:$L,work!$A39,'2024'!$H:$H,work!S$1)</f>
        <v>0</v>
      </c>
      <c r="T39">
        <f>SUMIFS('2024'!$I:$I,'2024'!$L:$L,work!$A39,'2024'!$H:$H,work!T$1)</f>
        <v>0</v>
      </c>
      <c r="U39">
        <f>SUMIFS('2024'!$I:$I,'2024'!$L:$L,work!$A39,'2024'!$H:$H,work!U$1)</f>
        <v>0</v>
      </c>
      <c r="V39">
        <f>SUMIFS('2024'!$I:$I,'2024'!$L:$L,work!$A39,'2024'!$H:$H,work!V$1)</f>
        <v>0</v>
      </c>
      <c r="W39">
        <f>SUMIFS('2024'!$I:$I,'2024'!$L:$L,work!$A39,'2024'!$H:$H,work!W$1)</f>
        <v>0</v>
      </c>
      <c r="X39">
        <f>SUMIFS('2024'!$I:$I,'2024'!$L:$L,work!$A39,'2024'!$H:$H,work!X$1)</f>
        <v>0</v>
      </c>
      <c r="Y39">
        <f t="shared" si="0"/>
        <v>3</v>
      </c>
      <c r="AL39" t="str">
        <v>CEROC</v>
      </c>
      <c r="AM39" t="str">
        <v>1346A</v>
      </c>
      <c r="AN39" t="str">
        <v>-</v>
      </c>
    </row>
    <row r="40" spans="1:40" x14ac:dyDescent="0.25">
      <c r="A40" t="str">
        <v>1329M-21FLTPA G4SW0025</v>
      </c>
      <c r="B40" t="str">
        <f>_xlfn.XLOOKUP(A40,'2024'!L:L,'2024'!A:A)</f>
        <v>SWROC</v>
      </c>
      <c r="C40" t="str">
        <f>_xlfn.XLOOKUP(A40,'2024'!L:L,'2024'!F:F)</f>
        <v>LAKE</v>
      </c>
      <c r="D40" t="str">
        <f>_xlfn.XLOOKUP(A40,'2024'!L:L,'2024'!G:G)</f>
        <v>3F</v>
      </c>
      <c r="E40">
        <f>SUMIFS('2024'!$I:$I,'2024'!$L:$L,work!$A40,'2024'!$H:$H,work!E$1)</f>
        <v>6</v>
      </c>
      <c r="F40">
        <f>SUMIFS('2024'!$I:$I,'2024'!$L:$L,work!$A40,'2024'!$H:$H,work!F$1)</f>
        <v>0</v>
      </c>
      <c r="G40">
        <f>SUMIFS('2024'!$I:$I,'2024'!$L:$L,work!$A40,'2024'!$H:$H,work!G$1)</f>
        <v>0</v>
      </c>
      <c r="H40">
        <f>SUMIFS('2024'!$I:$I,'2024'!$L:$L,work!$A40,'2024'!$H:$H,work!H$1)</f>
        <v>0</v>
      </c>
      <c r="I40">
        <f>SUMIFS('2024'!$I:$I,'2024'!$L:$L,work!$A40,'2024'!$H:$H,work!I$1)</f>
        <v>0</v>
      </c>
      <c r="J40">
        <f>SUMIFS('2024'!$I:$I,'2024'!$L:$L,work!$A40,'2024'!$H:$H,work!J$1)</f>
        <v>0</v>
      </c>
      <c r="K40">
        <f>SUMIFS('2024'!$I:$I,'2024'!$L:$L,work!$A40,'2024'!$H:$H,work!K$1)</f>
        <v>0</v>
      </c>
      <c r="L40">
        <f>SUMIFS('2024'!$I:$I,'2024'!$L:$L,work!$A40,'2024'!$H:$H,work!L$1)</f>
        <v>0</v>
      </c>
      <c r="M40">
        <f>SUMIFS('2024'!$I:$I,'2024'!$L:$L,work!$A40,'2024'!$H:$H,work!M$1)</f>
        <v>0</v>
      </c>
      <c r="N40">
        <f>SUMIFS('2024'!$I:$I,'2024'!$L:$L,work!$A40,'2024'!$H:$H,work!N$1)</f>
        <v>0</v>
      </c>
      <c r="O40">
        <f>SUMIFS('2024'!$I:$I,'2024'!$L:$L,work!$A40,'2024'!$H:$H,work!O$1)</f>
        <v>0</v>
      </c>
      <c r="P40">
        <f>SUMIFS('2024'!$I:$I,'2024'!$L:$L,work!$A40,'2024'!$H:$H,work!P$1)</f>
        <v>0</v>
      </c>
      <c r="Q40">
        <f>SUMIFS('2024'!$I:$I,'2024'!$L:$L,work!$A40,'2024'!$H:$H,work!Q$1)</f>
        <v>0</v>
      </c>
      <c r="R40">
        <f>SUMIFS('2024'!$I:$I,'2024'!$L:$L,work!$A40,'2024'!$H:$H,work!R$1)</f>
        <v>0</v>
      </c>
      <c r="S40">
        <f>SUMIFS('2024'!$I:$I,'2024'!$L:$L,work!$A40,'2024'!$H:$H,work!S$1)</f>
        <v>0</v>
      </c>
      <c r="T40">
        <f>SUMIFS('2024'!$I:$I,'2024'!$L:$L,work!$A40,'2024'!$H:$H,work!T$1)</f>
        <v>0</v>
      </c>
      <c r="U40">
        <f>SUMIFS('2024'!$I:$I,'2024'!$L:$L,work!$A40,'2024'!$H:$H,work!U$1)</f>
        <v>0</v>
      </c>
      <c r="V40">
        <f>SUMIFS('2024'!$I:$I,'2024'!$L:$L,work!$A40,'2024'!$H:$H,work!V$1)</f>
        <v>0</v>
      </c>
      <c r="W40">
        <f>SUMIFS('2024'!$I:$I,'2024'!$L:$L,work!$A40,'2024'!$H:$H,work!W$1)</f>
        <v>0</v>
      </c>
      <c r="X40">
        <f>SUMIFS('2024'!$I:$I,'2024'!$L:$L,work!$A40,'2024'!$H:$H,work!X$1)</f>
        <v>0</v>
      </c>
      <c r="Y40">
        <f t="shared" si="0"/>
        <v>3</v>
      </c>
      <c r="AL40" t="str">
        <v>CEROC</v>
      </c>
      <c r="AM40" t="str">
        <v>28933</v>
      </c>
      <c r="AN40" t="str">
        <v>-</v>
      </c>
    </row>
    <row r="41" spans="1:40" x14ac:dyDescent="0.25">
      <c r="A41" t="str">
        <v>1329N-21FLTPA G4SW0114</v>
      </c>
      <c r="B41" t="str">
        <f>_xlfn.XLOOKUP(A41,'2024'!L:L,'2024'!A:A)</f>
        <v>SWROC</v>
      </c>
      <c r="C41" t="str">
        <f>_xlfn.XLOOKUP(A41,'2024'!L:L,'2024'!F:F)</f>
        <v>LAKE</v>
      </c>
      <c r="D41" t="str">
        <f>_xlfn.XLOOKUP(A41,'2024'!L:L,'2024'!G:G)</f>
        <v>3F</v>
      </c>
      <c r="E41">
        <f>SUMIFS('2024'!$I:$I,'2024'!$L:$L,work!$A41,'2024'!$H:$H,work!E$1)</f>
        <v>6</v>
      </c>
      <c r="F41">
        <f>SUMIFS('2024'!$I:$I,'2024'!$L:$L,work!$A41,'2024'!$H:$H,work!F$1)</f>
        <v>0</v>
      </c>
      <c r="G41">
        <f>SUMIFS('2024'!$I:$I,'2024'!$L:$L,work!$A41,'2024'!$H:$H,work!G$1)</f>
        <v>0</v>
      </c>
      <c r="H41">
        <f>SUMIFS('2024'!$I:$I,'2024'!$L:$L,work!$A41,'2024'!$H:$H,work!H$1)</f>
        <v>0</v>
      </c>
      <c r="I41">
        <f>SUMIFS('2024'!$I:$I,'2024'!$L:$L,work!$A41,'2024'!$H:$H,work!I$1)</f>
        <v>0</v>
      </c>
      <c r="J41">
        <f>SUMIFS('2024'!$I:$I,'2024'!$L:$L,work!$A41,'2024'!$H:$H,work!J$1)</f>
        <v>0</v>
      </c>
      <c r="K41">
        <f>SUMIFS('2024'!$I:$I,'2024'!$L:$L,work!$A41,'2024'!$H:$H,work!K$1)</f>
        <v>0</v>
      </c>
      <c r="L41">
        <f>SUMIFS('2024'!$I:$I,'2024'!$L:$L,work!$A41,'2024'!$H:$H,work!L$1)</f>
        <v>0</v>
      </c>
      <c r="M41">
        <f>SUMIFS('2024'!$I:$I,'2024'!$L:$L,work!$A41,'2024'!$H:$H,work!M$1)</f>
        <v>0</v>
      </c>
      <c r="N41">
        <f>SUMIFS('2024'!$I:$I,'2024'!$L:$L,work!$A41,'2024'!$H:$H,work!N$1)</f>
        <v>0</v>
      </c>
      <c r="O41">
        <f>SUMIFS('2024'!$I:$I,'2024'!$L:$L,work!$A41,'2024'!$H:$H,work!O$1)</f>
        <v>0</v>
      </c>
      <c r="P41">
        <f>SUMIFS('2024'!$I:$I,'2024'!$L:$L,work!$A41,'2024'!$H:$H,work!P$1)</f>
        <v>0</v>
      </c>
      <c r="Q41">
        <f>SUMIFS('2024'!$I:$I,'2024'!$L:$L,work!$A41,'2024'!$H:$H,work!Q$1)</f>
        <v>0</v>
      </c>
      <c r="R41">
        <f>SUMIFS('2024'!$I:$I,'2024'!$L:$L,work!$A41,'2024'!$H:$H,work!R$1)</f>
        <v>0</v>
      </c>
      <c r="S41">
        <f>SUMIFS('2024'!$I:$I,'2024'!$L:$L,work!$A41,'2024'!$H:$H,work!S$1)</f>
        <v>0</v>
      </c>
      <c r="T41">
        <f>SUMIFS('2024'!$I:$I,'2024'!$L:$L,work!$A41,'2024'!$H:$H,work!T$1)</f>
        <v>0</v>
      </c>
      <c r="U41">
        <f>SUMIFS('2024'!$I:$I,'2024'!$L:$L,work!$A41,'2024'!$H:$H,work!U$1)</f>
        <v>0</v>
      </c>
      <c r="V41">
        <f>SUMIFS('2024'!$I:$I,'2024'!$L:$L,work!$A41,'2024'!$H:$H,work!V$1)</f>
        <v>0</v>
      </c>
      <c r="W41">
        <f>SUMIFS('2024'!$I:$I,'2024'!$L:$L,work!$A41,'2024'!$H:$H,work!W$1)</f>
        <v>0</v>
      </c>
      <c r="X41">
        <f>SUMIFS('2024'!$I:$I,'2024'!$L:$L,work!$A41,'2024'!$H:$H,work!X$1)</f>
        <v>0</v>
      </c>
      <c r="Y41">
        <f t="shared" si="0"/>
        <v>3</v>
      </c>
      <c r="AL41" t="str">
        <v>CEROC</v>
      </c>
      <c r="AM41" t="str">
        <v>2947</v>
      </c>
      <c r="AN41" t="str">
        <v>-</v>
      </c>
    </row>
    <row r="42" spans="1:40" x14ac:dyDescent="0.25">
      <c r="A42" t="str">
        <v>1329P-21FLTPA G4SW0084</v>
      </c>
      <c r="B42" t="str">
        <f>_xlfn.XLOOKUP(A42,'2024'!L:L,'2024'!A:A)</f>
        <v>SWROC</v>
      </c>
      <c r="C42" t="str">
        <f>_xlfn.XLOOKUP(A42,'2024'!L:L,'2024'!F:F)</f>
        <v>LAKE</v>
      </c>
      <c r="D42" t="str">
        <f>_xlfn.XLOOKUP(A42,'2024'!L:L,'2024'!G:G)</f>
        <v>3F</v>
      </c>
      <c r="E42">
        <f>SUMIFS('2024'!$I:$I,'2024'!$L:$L,work!$A42,'2024'!$H:$H,work!E$1)</f>
        <v>6</v>
      </c>
      <c r="F42">
        <f>SUMIFS('2024'!$I:$I,'2024'!$L:$L,work!$A42,'2024'!$H:$H,work!F$1)</f>
        <v>0</v>
      </c>
      <c r="G42">
        <f>SUMIFS('2024'!$I:$I,'2024'!$L:$L,work!$A42,'2024'!$H:$H,work!G$1)</f>
        <v>0</v>
      </c>
      <c r="H42">
        <f>SUMIFS('2024'!$I:$I,'2024'!$L:$L,work!$A42,'2024'!$H:$H,work!H$1)</f>
        <v>0</v>
      </c>
      <c r="I42">
        <f>SUMIFS('2024'!$I:$I,'2024'!$L:$L,work!$A42,'2024'!$H:$H,work!I$1)</f>
        <v>0</v>
      </c>
      <c r="J42">
        <f>SUMIFS('2024'!$I:$I,'2024'!$L:$L,work!$A42,'2024'!$H:$H,work!J$1)</f>
        <v>0</v>
      </c>
      <c r="K42">
        <f>SUMIFS('2024'!$I:$I,'2024'!$L:$L,work!$A42,'2024'!$H:$H,work!K$1)</f>
        <v>0</v>
      </c>
      <c r="L42">
        <f>SUMIFS('2024'!$I:$I,'2024'!$L:$L,work!$A42,'2024'!$H:$H,work!L$1)</f>
        <v>0</v>
      </c>
      <c r="M42">
        <f>SUMIFS('2024'!$I:$I,'2024'!$L:$L,work!$A42,'2024'!$H:$H,work!M$1)</f>
        <v>0</v>
      </c>
      <c r="N42">
        <f>SUMIFS('2024'!$I:$I,'2024'!$L:$L,work!$A42,'2024'!$H:$H,work!N$1)</f>
        <v>0</v>
      </c>
      <c r="O42">
        <f>SUMIFS('2024'!$I:$I,'2024'!$L:$L,work!$A42,'2024'!$H:$H,work!O$1)</f>
        <v>0</v>
      </c>
      <c r="P42">
        <f>SUMIFS('2024'!$I:$I,'2024'!$L:$L,work!$A42,'2024'!$H:$H,work!P$1)</f>
        <v>0</v>
      </c>
      <c r="Q42">
        <f>SUMIFS('2024'!$I:$I,'2024'!$L:$L,work!$A42,'2024'!$H:$H,work!Q$1)</f>
        <v>0</v>
      </c>
      <c r="R42">
        <f>SUMIFS('2024'!$I:$I,'2024'!$L:$L,work!$A42,'2024'!$H:$H,work!R$1)</f>
        <v>0</v>
      </c>
      <c r="S42">
        <f>SUMIFS('2024'!$I:$I,'2024'!$L:$L,work!$A42,'2024'!$H:$H,work!S$1)</f>
        <v>0</v>
      </c>
      <c r="T42">
        <f>SUMIFS('2024'!$I:$I,'2024'!$L:$L,work!$A42,'2024'!$H:$H,work!T$1)</f>
        <v>0</v>
      </c>
      <c r="U42">
        <f>SUMIFS('2024'!$I:$I,'2024'!$L:$L,work!$A42,'2024'!$H:$H,work!U$1)</f>
        <v>0</v>
      </c>
      <c r="V42">
        <f>SUMIFS('2024'!$I:$I,'2024'!$L:$L,work!$A42,'2024'!$H:$H,work!V$1)</f>
        <v>0</v>
      </c>
      <c r="W42">
        <f>SUMIFS('2024'!$I:$I,'2024'!$L:$L,work!$A42,'2024'!$H:$H,work!W$1)</f>
        <v>0</v>
      </c>
      <c r="X42">
        <f>SUMIFS('2024'!$I:$I,'2024'!$L:$L,work!$A42,'2024'!$H:$H,work!X$1)</f>
        <v>0</v>
      </c>
      <c r="Y42">
        <f t="shared" si="0"/>
        <v>3</v>
      </c>
      <c r="AL42" t="str">
        <v>CEROC</v>
      </c>
      <c r="AM42" t="str">
        <v>3077</v>
      </c>
      <c r="AN42" t="str">
        <v>-</v>
      </c>
    </row>
    <row r="43" spans="1:40" x14ac:dyDescent="0.25">
      <c r="A43" t="str">
        <v>1329V-21FLCEN G4CE0022</v>
      </c>
      <c r="B43" t="str">
        <f>_xlfn.XLOOKUP(A43,'2024'!L:L,'2024'!A:A)</f>
        <v>SWROC</v>
      </c>
      <c r="C43" t="str">
        <f>_xlfn.XLOOKUP(A43,'2024'!L:L,'2024'!F:F)</f>
        <v>LAKE</v>
      </c>
      <c r="D43" t="str">
        <f>_xlfn.XLOOKUP(A43,'2024'!L:L,'2024'!G:G)</f>
        <v>3F</v>
      </c>
      <c r="E43">
        <f>SUMIFS('2024'!$I:$I,'2024'!$L:$L,work!$A43,'2024'!$H:$H,work!E$1)</f>
        <v>6</v>
      </c>
      <c r="F43">
        <f>SUMIFS('2024'!$I:$I,'2024'!$L:$L,work!$A43,'2024'!$H:$H,work!F$1)</f>
        <v>0</v>
      </c>
      <c r="G43">
        <f>SUMIFS('2024'!$I:$I,'2024'!$L:$L,work!$A43,'2024'!$H:$H,work!G$1)</f>
        <v>0</v>
      </c>
      <c r="H43">
        <f>SUMIFS('2024'!$I:$I,'2024'!$L:$L,work!$A43,'2024'!$H:$H,work!H$1)</f>
        <v>0</v>
      </c>
      <c r="I43">
        <f>SUMIFS('2024'!$I:$I,'2024'!$L:$L,work!$A43,'2024'!$H:$H,work!I$1)</f>
        <v>0</v>
      </c>
      <c r="J43">
        <f>SUMIFS('2024'!$I:$I,'2024'!$L:$L,work!$A43,'2024'!$H:$H,work!J$1)</f>
        <v>0</v>
      </c>
      <c r="K43">
        <f>SUMIFS('2024'!$I:$I,'2024'!$L:$L,work!$A43,'2024'!$H:$H,work!K$1)</f>
        <v>0</v>
      </c>
      <c r="L43">
        <f>SUMIFS('2024'!$I:$I,'2024'!$L:$L,work!$A43,'2024'!$H:$H,work!L$1)</f>
        <v>0</v>
      </c>
      <c r="M43">
        <f>SUMIFS('2024'!$I:$I,'2024'!$L:$L,work!$A43,'2024'!$H:$H,work!M$1)</f>
        <v>0</v>
      </c>
      <c r="N43">
        <f>SUMIFS('2024'!$I:$I,'2024'!$L:$L,work!$A43,'2024'!$H:$H,work!N$1)</f>
        <v>0</v>
      </c>
      <c r="O43">
        <f>SUMIFS('2024'!$I:$I,'2024'!$L:$L,work!$A43,'2024'!$H:$H,work!O$1)</f>
        <v>0</v>
      </c>
      <c r="P43">
        <f>SUMIFS('2024'!$I:$I,'2024'!$L:$L,work!$A43,'2024'!$H:$H,work!P$1)</f>
        <v>0</v>
      </c>
      <c r="Q43">
        <f>SUMIFS('2024'!$I:$I,'2024'!$L:$L,work!$A43,'2024'!$H:$H,work!Q$1)</f>
        <v>0</v>
      </c>
      <c r="R43">
        <f>SUMIFS('2024'!$I:$I,'2024'!$L:$L,work!$A43,'2024'!$H:$H,work!R$1)</f>
        <v>0</v>
      </c>
      <c r="S43">
        <f>SUMIFS('2024'!$I:$I,'2024'!$L:$L,work!$A43,'2024'!$H:$H,work!S$1)</f>
        <v>0</v>
      </c>
      <c r="T43">
        <f>SUMIFS('2024'!$I:$I,'2024'!$L:$L,work!$A43,'2024'!$H:$H,work!T$1)</f>
        <v>0</v>
      </c>
      <c r="U43">
        <f>SUMIFS('2024'!$I:$I,'2024'!$L:$L,work!$A43,'2024'!$H:$H,work!U$1)</f>
        <v>0</v>
      </c>
      <c r="V43">
        <f>SUMIFS('2024'!$I:$I,'2024'!$L:$L,work!$A43,'2024'!$H:$H,work!V$1)</f>
        <v>0</v>
      </c>
      <c r="W43">
        <f>SUMIFS('2024'!$I:$I,'2024'!$L:$L,work!$A43,'2024'!$H:$H,work!W$1)</f>
        <v>0</v>
      </c>
      <c r="X43">
        <f>SUMIFS('2024'!$I:$I,'2024'!$L:$L,work!$A43,'2024'!$H:$H,work!X$1)</f>
        <v>0</v>
      </c>
      <c r="Y43">
        <f t="shared" si="0"/>
        <v>3</v>
      </c>
      <c r="AL43" t="str">
        <v>CEROC</v>
      </c>
      <c r="AM43" t="str">
        <v>2893EC</v>
      </c>
      <c r="AN43" t="str">
        <v>-</v>
      </c>
    </row>
    <row r="44" spans="1:40" x14ac:dyDescent="0.25">
      <c r="A44" t="str">
        <v>1329Y-21FLTPA G4SW0103</v>
      </c>
      <c r="B44" t="str">
        <f>_xlfn.XLOOKUP(A44,'2024'!L:L,'2024'!A:A)</f>
        <v>SWROC</v>
      </c>
      <c r="C44" t="str">
        <f>_xlfn.XLOOKUP(A44,'2024'!L:L,'2024'!F:F)</f>
        <v>LAKE</v>
      </c>
      <c r="D44" t="str">
        <f>_xlfn.XLOOKUP(A44,'2024'!L:L,'2024'!G:G)</f>
        <v>3F</v>
      </c>
      <c r="E44">
        <f>SUMIFS('2024'!$I:$I,'2024'!$L:$L,work!$A44,'2024'!$H:$H,work!E$1)</f>
        <v>6</v>
      </c>
      <c r="F44">
        <f>SUMIFS('2024'!$I:$I,'2024'!$L:$L,work!$A44,'2024'!$H:$H,work!F$1)</f>
        <v>0</v>
      </c>
      <c r="G44">
        <f>SUMIFS('2024'!$I:$I,'2024'!$L:$L,work!$A44,'2024'!$H:$H,work!G$1)</f>
        <v>0</v>
      </c>
      <c r="H44">
        <f>SUMIFS('2024'!$I:$I,'2024'!$L:$L,work!$A44,'2024'!$H:$H,work!H$1)</f>
        <v>0</v>
      </c>
      <c r="I44">
        <f>SUMIFS('2024'!$I:$I,'2024'!$L:$L,work!$A44,'2024'!$H:$H,work!I$1)</f>
        <v>0</v>
      </c>
      <c r="J44">
        <f>SUMIFS('2024'!$I:$I,'2024'!$L:$L,work!$A44,'2024'!$H:$H,work!J$1)</f>
        <v>0</v>
      </c>
      <c r="K44">
        <f>SUMIFS('2024'!$I:$I,'2024'!$L:$L,work!$A44,'2024'!$H:$H,work!K$1)</f>
        <v>0</v>
      </c>
      <c r="L44">
        <f>SUMIFS('2024'!$I:$I,'2024'!$L:$L,work!$A44,'2024'!$H:$H,work!L$1)</f>
        <v>0</v>
      </c>
      <c r="M44">
        <f>SUMIFS('2024'!$I:$I,'2024'!$L:$L,work!$A44,'2024'!$H:$H,work!M$1)</f>
        <v>0</v>
      </c>
      <c r="N44">
        <f>SUMIFS('2024'!$I:$I,'2024'!$L:$L,work!$A44,'2024'!$H:$H,work!N$1)</f>
        <v>0</v>
      </c>
      <c r="O44">
        <f>SUMIFS('2024'!$I:$I,'2024'!$L:$L,work!$A44,'2024'!$H:$H,work!O$1)</f>
        <v>0</v>
      </c>
      <c r="P44">
        <f>SUMIFS('2024'!$I:$I,'2024'!$L:$L,work!$A44,'2024'!$H:$H,work!P$1)</f>
        <v>0</v>
      </c>
      <c r="Q44">
        <f>SUMIFS('2024'!$I:$I,'2024'!$L:$L,work!$A44,'2024'!$H:$H,work!Q$1)</f>
        <v>0</v>
      </c>
      <c r="R44">
        <f>SUMIFS('2024'!$I:$I,'2024'!$L:$L,work!$A44,'2024'!$H:$H,work!R$1)</f>
        <v>0</v>
      </c>
      <c r="S44">
        <f>SUMIFS('2024'!$I:$I,'2024'!$L:$L,work!$A44,'2024'!$H:$H,work!S$1)</f>
        <v>0</v>
      </c>
      <c r="T44">
        <f>SUMIFS('2024'!$I:$I,'2024'!$L:$L,work!$A44,'2024'!$H:$H,work!T$1)</f>
        <v>0</v>
      </c>
      <c r="U44">
        <f>SUMIFS('2024'!$I:$I,'2024'!$L:$L,work!$A44,'2024'!$H:$H,work!U$1)</f>
        <v>0</v>
      </c>
      <c r="V44">
        <f>SUMIFS('2024'!$I:$I,'2024'!$L:$L,work!$A44,'2024'!$H:$H,work!V$1)</f>
        <v>0</v>
      </c>
      <c r="W44">
        <f>SUMIFS('2024'!$I:$I,'2024'!$L:$L,work!$A44,'2024'!$H:$H,work!W$1)</f>
        <v>0</v>
      </c>
      <c r="X44">
        <f>SUMIFS('2024'!$I:$I,'2024'!$L:$L,work!$A44,'2024'!$H:$H,work!X$1)</f>
        <v>0</v>
      </c>
      <c r="Y44">
        <f t="shared" si="0"/>
        <v>3</v>
      </c>
      <c r="AL44" t="str">
        <v>CEROC</v>
      </c>
      <c r="AM44" t="str">
        <v>2893O1</v>
      </c>
      <c r="AN44" t="str">
        <v>-</v>
      </c>
    </row>
    <row r="45" spans="1:40" x14ac:dyDescent="0.25">
      <c r="A45" t="str">
        <v>1345FENRW1021FLTPA G5SW0189</v>
      </c>
      <c r="B45" t="str">
        <f>_xlfn.XLOOKUP(A45,'2024'!L:L,'2024'!A:A)</f>
        <v>SWROC</v>
      </c>
      <c r="C45" t="str">
        <f>_xlfn.XLOOKUP(A45,'2024'!L:L,'2024'!F:F)</f>
        <v>ESTUARY</v>
      </c>
      <c r="D45" t="str">
        <f>_xlfn.XLOOKUP(A45,'2024'!L:L,'2024'!G:G)</f>
        <v>2</v>
      </c>
      <c r="E45">
        <f>SUMIFS('2024'!$I:$I,'2024'!$L:$L,work!$A45,'2024'!$H:$H,work!E$1)</f>
        <v>6</v>
      </c>
      <c r="F45">
        <f>SUMIFS('2024'!$I:$I,'2024'!$L:$L,work!$A45,'2024'!$H:$H,work!F$1)</f>
        <v>0</v>
      </c>
      <c r="G45">
        <f>SUMIFS('2024'!$I:$I,'2024'!$L:$L,work!$A45,'2024'!$H:$H,work!G$1)</f>
        <v>0</v>
      </c>
      <c r="H45">
        <f>SUMIFS('2024'!$I:$I,'2024'!$L:$L,work!$A45,'2024'!$H:$H,work!H$1)</f>
        <v>6</v>
      </c>
      <c r="I45">
        <f>SUMIFS('2024'!$I:$I,'2024'!$L:$L,work!$A45,'2024'!$H:$H,work!I$1)</f>
        <v>0</v>
      </c>
      <c r="J45">
        <f>SUMIFS('2024'!$I:$I,'2024'!$L:$L,work!$A45,'2024'!$H:$H,work!J$1)</f>
        <v>6</v>
      </c>
      <c r="K45">
        <f>SUMIFS('2024'!$I:$I,'2024'!$L:$L,work!$A45,'2024'!$H:$H,work!K$1)</f>
        <v>0</v>
      </c>
      <c r="L45">
        <f>SUMIFS('2024'!$I:$I,'2024'!$L:$L,work!$A45,'2024'!$H:$H,work!L$1)</f>
        <v>0</v>
      </c>
      <c r="M45">
        <f>SUMIFS('2024'!$I:$I,'2024'!$L:$L,work!$A45,'2024'!$H:$H,work!M$1)</f>
        <v>0</v>
      </c>
      <c r="N45">
        <f>SUMIFS('2024'!$I:$I,'2024'!$L:$L,work!$A45,'2024'!$H:$H,work!N$1)</f>
        <v>0</v>
      </c>
      <c r="O45">
        <f>SUMIFS('2024'!$I:$I,'2024'!$L:$L,work!$A45,'2024'!$H:$H,work!O$1)</f>
        <v>0</v>
      </c>
      <c r="P45">
        <f>SUMIFS('2024'!$I:$I,'2024'!$L:$L,work!$A45,'2024'!$H:$H,work!P$1)</f>
        <v>0</v>
      </c>
      <c r="Q45">
        <f>SUMIFS('2024'!$I:$I,'2024'!$L:$L,work!$A45,'2024'!$H:$H,work!Q$1)</f>
        <v>0</v>
      </c>
      <c r="R45">
        <f>SUMIFS('2024'!$I:$I,'2024'!$L:$L,work!$A45,'2024'!$H:$H,work!R$1)</f>
        <v>0</v>
      </c>
      <c r="S45">
        <f>SUMIFS('2024'!$I:$I,'2024'!$L:$L,work!$A45,'2024'!$H:$H,work!S$1)</f>
        <v>0</v>
      </c>
      <c r="T45">
        <f>SUMIFS('2024'!$I:$I,'2024'!$L:$L,work!$A45,'2024'!$H:$H,work!T$1)</f>
        <v>0</v>
      </c>
      <c r="U45">
        <f>SUMIFS('2024'!$I:$I,'2024'!$L:$L,work!$A45,'2024'!$H:$H,work!U$1)</f>
        <v>0</v>
      </c>
      <c r="V45">
        <f>SUMIFS('2024'!$I:$I,'2024'!$L:$L,work!$A45,'2024'!$H:$H,work!V$1)</f>
        <v>0</v>
      </c>
      <c r="W45">
        <f>SUMIFS('2024'!$I:$I,'2024'!$L:$L,work!$A45,'2024'!$H:$H,work!W$1)</f>
        <v>0</v>
      </c>
      <c r="X45">
        <f>SUMIFS('2024'!$I:$I,'2024'!$L:$L,work!$A45,'2024'!$H:$H,work!X$1)</f>
        <v>0</v>
      </c>
      <c r="Y45">
        <f t="shared" si="0"/>
        <v>3</v>
      </c>
      <c r="AL45" t="str">
        <v>CEROC</v>
      </c>
      <c r="AM45" t="str">
        <v>3013</v>
      </c>
      <c r="AN45" t="str">
        <v>-</v>
      </c>
    </row>
    <row r="46" spans="1:40" x14ac:dyDescent="0.25">
      <c r="A46" t="str">
        <v>1346A-112WRD  285207082054101</v>
      </c>
      <c r="B46" t="str">
        <f>_xlfn.XLOOKUP(A46,'2024'!L:L,'2024'!A:A)</f>
        <v>CEROC</v>
      </c>
      <c r="C46" t="str">
        <f>_xlfn.XLOOKUP(A46,'2024'!L:L,'2024'!F:F)</f>
        <v>SPRING</v>
      </c>
      <c r="D46" t="str">
        <f>_xlfn.XLOOKUP(A46,'2024'!L:L,'2024'!G:G)</f>
        <v>3F</v>
      </c>
      <c r="E46">
        <f>SUMIFS('2024'!$I:$I,'2024'!$L:$L,work!$A46,'2024'!$H:$H,work!E$1)</f>
        <v>6</v>
      </c>
      <c r="F46">
        <f>SUMIFS('2024'!$I:$I,'2024'!$L:$L,work!$A46,'2024'!$H:$H,work!F$1)</f>
        <v>0</v>
      </c>
      <c r="G46">
        <f>SUMIFS('2024'!$I:$I,'2024'!$L:$L,work!$A46,'2024'!$H:$H,work!G$1)</f>
        <v>0</v>
      </c>
      <c r="H46">
        <f>SUMIFS('2024'!$I:$I,'2024'!$L:$L,work!$A46,'2024'!$H:$H,work!H$1)</f>
        <v>0</v>
      </c>
      <c r="I46">
        <f>SUMIFS('2024'!$I:$I,'2024'!$L:$L,work!$A46,'2024'!$H:$H,work!I$1)</f>
        <v>0</v>
      </c>
      <c r="J46">
        <f>SUMIFS('2024'!$I:$I,'2024'!$L:$L,work!$A46,'2024'!$H:$H,work!J$1)</f>
        <v>0</v>
      </c>
      <c r="K46">
        <f>SUMIFS('2024'!$I:$I,'2024'!$L:$L,work!$A46,'2024'!$H:$H,work!K$1)</f>
        <v>0</v>
      </c>
      <c r="L46">
        <f>SUMIFS('2024'!$I:$I,'2024'!$L:$L,work!$A46,'2024'!$H:$H,work!L$1)</f>
        <v>0</v>
      </c>
      <c r="M46">
        <f>SUMIFS('2024'!$I:$I,'2024'!$L:$L,work!$A46,'2024'!$H:$H,work!M$1)</f>
        <v>0</v>
      </c>
      <c r="N46">
        <f>SUMIFS('2024'!$I:$I,'2024'!$L:$L,work!$A46,'2024'!$H:$H,work!N$1)</f>
        <v>0</v>
      </c>
      <c r="O46">
        <f>SUMIFS('2024'!$I:$I,'2024'!$L:$L,work!$A46,'2024'!$H:$H,work!O$1)</f>
        <v>0</v>
      </c>
      <c r="P46">
        <f>SUMIFS('2024'!$I:$I,'2024'!$L:$L,work!$A46,'2024'!$H:$H,work!P$1)</f>
        <v>0</v>
      </c>
      <c r="Q46">
        <f>SUMIFS('2024'!$I:$I,'2024'!$L:$L,work!$A46,'2024'!$H:$H,work!Q$1)</f>
        <v>0</v>
      </c>
      <c r="R46">
        <f>SUMIFS('2024'!$I:$I,'2024'!$L:$L,work!$A46,'2024'!$H:$H,work!R$1)</f>
        <v>0</v>
      </c>
      <c r="S46">
        <f>SUMIFS('2024'!$I:$I,'2024'!$L:$L,work!$A46,'2024'!$H:$H,work!S$1)</f>
        <v>0</v>
      </c>
      <c r="T46">
        <f>SUMIFS('2024'!$I:$I,'2024'!$L:$L,work!$A46,'2024'!$H:$H,work!T$1)</f>
        <v>0</v>
      </c>
      <c r="U46">
        <f>SUMIFS('2024'!$I:$I,'2024'!$L:$L,work!$A46,'2024'!$H:$H,work!U$1)</f>
        <v>0</v>
      </c>
      <c r="V46">
        <f>SUMIFS('2024'!$I:$I,'2024'!$L:$L,work!$A46,'2024'!$H:$H,work!V$1)</f>
        <v>0</v>
      </c>
      <c r="W46">
        <f>SUMIFS('2024'!$I:$I,'2024'!$L:$L,work!$A46,'2024'!$H:$H,work!W$1)</f>
        <v>0</v>
      </c>
      <c r="X46">
        <f>SUMIFS('2024'!$I:$I,'2024'!$L:$L,work!$A46,'2024'!$H:$H,work!X$1)</f>
        <v>0</v>
      </c>
      <c r="Y46">
        <f t="shared" si="0"/>
        <v>3</v>
      </c>
      <c r="AL46" t="str">
        <v>CEROC</v>
      </c>
      <c r="AM46" t="str">
        <v>3081</v>
      </c>
      <c r="AN46" t="str">
        <v>-</v>
      </c>
    </row>
    <row r="47" spans="1:40" x14ac:dyDescent="0.25">
      <c r="A47" t="str">
        <v>1351C-21FLSWFD23169</v>
      </c>
      <c r="B47" t="str">
        <f>_xlfn.XLOOKUP(A47,'2024'!L:L,'2024'!A:A)</f>
        <v>CEROC</v>
      </c>
      <c r="C47" t="str">
        <f>_xlfn.XLOOKUP(A47,'2024'!L:L,'2024'!F:F)</f>
        <v>STREAM</v>
      </c>
      <c r="D47" t="str">
        <f>_xlfn.XLOOKUP(A47,'2024'!L:L,'2024'!G:G)</f>
        <v>3F</v>
      </c>
      <c r="E47">
        <f>SUMIFS('2024'!$I:$I,'2024'!$L:$L,work!$A47,'2024'!$H:$H,work!E$1)</f>
        <v>6</v>
      </c>
      <c r="F47">
        <f>SUMIFS('2024'!$I:$I,'2024'!$L:$L,work!$A47,'2024'!$H:$H,work!F$1)</f>
        <v>0</v>
      </c>
      <c r="G47">
        <f>SUMIFS('2024'!$I:$I,'2024'!$L:$L,work!$A47,'2024'!$H:$H,work!G$1)</f>
        <v>0</v>
      </c>
      <c r="H47">
        <f>SUMIFS('2024'!$I:$I,'2024'!$L:$L,work!$A47,'2024'!$H:$H,work!H$1)</f>
        <v>0</v>
      </c>
      <c r="I47">
        <f>SUMIFS('2024'!$I:$I,'2024'!$L:$L,work!$A47,'2024'!$H:$H,work!I$1)</f>
        <v>6</v>
      </c>
      <c r="J47">
        <f>SUMIFS('2024'!$I:$I,'2024'!$L:$L,work!$A47,'2024'!$H:$H,work!J$1)</f>
        <v>0</v>
      </c>
      <c r="K47">
        <f>SUMIFS('2024'!$I:$I,'2024'!$L:$L,work!$A47,'2024'!$H:$H,work!K$1)</f>
        <v>0</v>
      </c>
      <c r="L47">
        <f>SUMIFS('2024'!$I:$I,'2024'!$L:$L,work!$A47,'2024'!$H:$H,work!L$1)</f>
        <v>0</v>
      </c>
      <c r="M47">
        <f>SUMIFS('2024'!$I:$I,'2024'!$L:$L,work!$A47,'2024'!$H:$H,work!M$1)</f>
        <v>0</v>
      </c>
      <c r="N47">
        <f>SUMIFS('2024'!$I:$I,'2024'!$L:$L,work!$A47,'2024'!$H:$H,work!N$1)</f>
        <v>0</v>
      </c>
      <c r="O47">
        <f>SUMIFS('2024'!$I:$I,'2024'!$L:$L,work!$A47,'2024'!$H:$H,work!O$1)</f>
        <v>0</v>
      </c>
      <c r="P47">
        <f>SUMIFS('2024'!$I:$I,'2024'!$L:$L,work!$A47,'2024'!$H:$H,work!P$1)</f>
        <v>0</v>
      </c>
      <c r="Q47">
        <f>SUMIFS('2024'!$I:$I,'2024'!$L:$L,work!$A47,'2024'!$H:$H,work!Q$1)</f>
        <v>0</v>
      </c>
      <c r="R47">
        <f>SUMIFS('2024'!$I:$I,'2024'!$L:$L,work!$A47,'2024'!$H:$H,work!R$1)</f>
        <v>0</v>
      </c>
      <c r="S47">
        <f>SUMIFS('2024'!$I:$I,'2024'!$L:$L,work!$A47,'2024'!$H:$H,work!S$1)</f>
        <v>0</v>
      </c>
      <c r="T47">
        <f>SUMIFS('2024'!$I:$I,'2024'!$L:$L,work!$A47,'2024'!$H:$H,work!T$1)</f>
        <v>0</v>
      </c>
      <c r="U47">
        <f>SUMIFS('2024'!$I:$I,'2024'!$L:$L,work!$A47,'2024'!$H:$H,work!U$1)</f>
        <v>0</v>
      </c>
      <c r="V47">
        <f>SUMIFS('2024'!$I:$I,'2024'!$L:$L,work!$A47,'2024'!$H:$H,work!V$1)</f>
        <v>0</v>
      </c>
      <c r="W47">
        <f>SUMIFS('2024'!$I:$I,'2024'!$L:$L,work!$A47,'2024'!$H:$H,work!W$1)</f>
        <v>0</v>
      </c>
      <c r="X47">
        <f>SUMIFS('2024'!$I:$I,'2024'!$L:$L,work!$A47,'2024'!$H:$H,work!X$1)</f>
        <v>0</v>
      </c>
      <c r="Y47">
        <f t="shared" si="0"/>
        <v>3</v>
      </c>
      <c r="AL47" t="str">
        <v>CEROC</v>
      </c>
      <c r="AM47" t="str">
        <v>3090</v>
      </c>
      <c r="AN47" t="str">
        <v>-</v>
      </c>
    </row>
    <row r="48" spans="1:40" x14ac:dyDescent="0.25">
      <c r="A48" t="str">
        <v>135-21FLPNS G5NW0009</v>
      </c>
      <c r="B48" t="str">
        <f>_xlfn.XLOOKUP(A48,'2024'!L:L,'2024'!A:A)</f>
        <v>NWROC</v>
      </c>
      <c r="C48" t="str">
        <f>_xlfn.XLOOKUP(A48,'2024'!L:L,'2024'!F:F)</f>
        <v>STREAM</v>
      </c>
      <c r="D48" t="str">
        <f>_xlfn.XLOOKUP(A48,'2024'!L:L,'2024'!G:G)</f>
        <v>3F</v>
      </c>
      <c r="E48">
        <f>SUMIFS('2024'!$I:$I,'2024'!$L:$L,work!$A48,'2024'!$H:$H,work!E$1)</f>
        <v>0</v>
      </c>
      <c r="F48">
        <f>SUMIFS('2024'!$I:$I,'2024'!$L:$L,work!$A48,'2024'!$H:$H,work!F$1)</f>
        <v>0</v>
      </c>
      <c r="G48">
        <f>SUMIFS('2024'!$I:$I,'2024'!$L:$L,work!$A48,'2024'!$H:$H,work!G$1)</f>
        <v>0</v>
      </c>
      <c r="H48">
        <f>SUMIFS('2024'!$I:$I,'2024'!$L:$L,work!$A48,'2024'!$H:$H,work!H$1)</f>
        <v>0</v>
      </c>
      <c r="I48">
        <f>SUMIFS('2024'!$I:$I,'2024'!$L:$L,work!$A48,'2024'!$H:$H,work!I$1)</f>
        <v>6</v>
      </c>
      <c r="J48">
        <f>SUMIFS('2024'!$I:$I,'2024'!$L:$L,work!$A48,'2024'!$H:$H,work!J$1)</f>
        <v>0</v>
      </c>
      <c r="K48">
        <f>SUMIFS('2024'!$I:$I,'2024'!$L:$L,work!$A48,'2024'!$H:$H,work!K$1)</f>
        <v>0</v>
      </c>
      <c r="L48">
        <f>SUMIFS('2024'!$I:$I,'2024'!$L:$L,work!$A48,'2024'!$H:$H,work!L$1)</f>
        <v>0</v>
      </c>
      <c r="M48">
        <f>SUMIFS('2024'!$I:$I,'2024'!$L:$L,work!$A48,'2024'!$H:$H,work!M$1)</f>
        <v>0</v>
      </c>
      <c r="N48">
        <f>SUMIFS('2024'!$I:$I,'2024'!$L:$L,work!$A48,'2024'!$H:$H,work!N$1)</f>
        <v>0</v>
      </c>
      <c r="O48">
        <f>SUMIFS('2024'!$I:$I,'2024'!$L:$L,work!$A48,'2024'!$H:$H,work!O$1)</f>
        <v>0</v>
      </c>
      <c r="P48">
        <f>SUMIFS('2024'!$I:$I,'2024'!$L:$L,work!$A48,'2024'!$H:$H,work!P$1)</f>
        <v>0</v>
      </c>
      <c r="Q48">
        <f>SUMIFS('2024'!$I:$I,'2024'!$L:$L,work!$A48,'2024'!$H:$H,work!Q$1)</f>
        <v>0</v>
      </c>
      <c r="R48">
        <f>SUMIFS('2024'!$I:$I,'2024'!$L:$L,work!$A48,'2024'!$H:$H,work!R$1)</f>
        <v>0</v>
      </c>
      <c r="S48">
        <f>SUMIFS('2024'!$I:$I,'2024'!$L:$L,work!$A48,'2024'!$H:$H,work!S$1)</f>
        <v>0</v>
      </c>
      <c r="T48">
        <f>SUMIFS('2024'!$I:$I,'2024'!$L:$L,work!$A48,'2024'!$H:$H,work!T$1)</f>
        <v>0</v>
      </c>
      <c r="U48">
        <f>SUMIFS('2024'!$I:$I,'2024'!$L:$L,work!$A48,'2024'!$H:$H,work!U$1)</f>
        <v>0</v>
      </c>
      <c r="V48">
        <f>SUMIFS('2024'!$I:$I,'2024'!$L:$L,work!$A48,'2024'!$H:$H,work!V$1)</f>
        <v>0</v>
      </c>
      <c r="W48">
        <f>SUMIFS('2024'!$I:$I,'2024'!$L:$L,work!$A48,'2024'!$H:$H,work!W$1)</f>
        <v>0</v>
      </c>
      <c r="X48">
        <f>SUMIFS('2024'!$I:$I,'2024'!$L:$L,work!$A48,'2024'!$H:$H,work!X$1)</f>
        <v>0</v>
      </c>
      <c r="Y48">
        <f t="shared" si="0"/>
        <v>3</v>
      </c>
      <c r="AL48" t="str">
        <v>CEROC</v>
      </c>
      <c r="AM48" t="str">
        <v>1406</v>
      </c>
      <c r="AN48" t="str">
        <v>-</v>
      </c>
    </row>
    <row r="49" spans="1:40" x14ac:dyDescent="0.25">
      <c r="A49" t="str">
        <v>1356B-21FLSWFD23119</v>
      </c>
      <c r="B49" t="str">
        <f>_xlfn.XLOOKUP(A49,'2024'!L:L,'2024'!A:A)</f>
        <v>CEROC</v>
      </c>
      <c r="C49" t="str">
        <f>_xlfn.XLOOKUP(A49,'2024'!L:L,'2024'!F:F)</f>
        <v>SPRING</v>
      </c>
      <c r="D49" t="str">
        <f>_xlfn.XLOOKUP(A49,'2024'!L:L,'2024'!G:G)</f>
        <v>3F</v>
      </c>
      <c r="E49">
        <f>SUMIFS('2024'!$I:$I,'2024'!$L:$L,work!$A49,'2024'!$H:$H,work!E$1)</f>
        <v>6</v>
      </c>
      <c r="F49">
        <f>SUMIFS('2024'!$I:$I,'2024'!$L:$L,work!$A49,'2024'!$H:$H,work!F$1)</f>
        <v>0</v>
      </c>
      <c r="G49">
        <f>SUMIFS('2024'!$I:$I,'2024'!$L:$L,work!$A49,'2024'!$H:$H,work!G$1)</f>
        <v>0</v>
      </c>
      <c r="H49">
        <f>SUMIFS('2024'!$I:$I,'2024'!$L:$L,work!$A49,'2024'!$H:$H,work!H$1)</f>
        <v>0</v>
      </c>
      <c r="I49">
        <f>SUMIFS('2024'!$I:$I,'2024'!$L:$L,work!$A49,'2024'!$H:$H,work!I$1)</f>
        <v>0</v>
      </c>
      <c r="J49">
        <f>SUMIFS('2024'!$I:$I,'2024'!$L:$L,work!$A49,'2024'!$H:$H,work!J$1)</f>
        <v>0</v>
      </c>
      <c r="K49">
        <f>SUMIFS('2024'!$I:$I,'2024'!$L:$L,work!$A49,'2024'!$H:$H,work!K$1)</f>
        <v>0</v>
      </c>
      <c r="L49">
        <f>SUMIFS('2024'!$I:$I,'2024'!$L:$L,work!$A49,'2024'!$H:$H,work!L$1)</f>
        <v>0</v>
      </c>
      <c r="M49">
        <f>SUMIFS('2024'!$I:$I,'2024'!$L:$L,work!$A49,'2024'!$H:$H,work!M$1)</f>
        <v>0</v>
      </c>
      <c r="N49">
        <f>SUMIFS('2024'!$I:$I,'2024'!$L:$L,work!$A49,'2024'!$H:$H,work!N$1)</f>
        <v>0</v>
      </c>
      <c r="O49">
        <f>SUMIFS('2024'!$I:$I,'2024'!$L:$L,work!$A49,'2024'!$H:$H,work!O$1)</f>
        <v>0</v>
      </c>
      <c r="P49">
        <f>SUMIFS('2024'!$I:$I,'2024'!$L:$L,work!$A49,'2024'!$H:$H,work!P$1)</f>
        <v>0</v>
      </c>
      <c r="Q49">
        <f>SUMIFS('2024'!$I:$I,'2024'!$L:$L,work!$A49,'2024'!$H:$H,work!Q$1)</f>
        <v>0</v>
      </c>
      <c r="R49">
        <f>SUMIFS('2024'!$I:$I,'2024'!$L:$L,work!$A49,'2024'!$H:$H,work!R$1)</f>
        <v>0</v>
      </c>
      <c r="S49">
        <f>SUMIFS('2024'!$I:$I,'2024'!$L:$L,work!$A49,'2024'!$H:$H,work!S$1)</f>
        <v>0</v>
      </c>
      <c r="T49">
        <f>SUMIFS('2024'!$I:$I,'2024'!$L:$L,work!$A49,'2024'!$H:$H,work!T$1)</f>
        <v>0</v>
      </c>
      <c r="U49">
        <f>SUMIFS('2024'!$I:$I,'2024'!$L:$L,work!$A49,'2024'!$H:$H,work!U$1)</f>
        <v>0</v>
      </c>
      <c r="V49">
        <f>SUMIFS('2024'!$I:$I,'2024'!$L:$L,work!$A49,'2024'!$H:$H,work!V$1)</f>
        <v>0</v>
      </c>
      <c r="W49">
        <f>SUMIFS('2024'!$I:$I,'2024'!$L:$L,work!$A49,'2024'!$H:$H,work!W$1)</f>
        <v>0</v>
      </c>
      <c r="X49">
        <f>SUMIFS('2024'!$I:$I,'2024'!$L:$L,work!$A49,'2024'!$H:$H,work!X$1)</f>
        <v>0</v>
      </c>
      <c r="Y49">
        <f t="shared" si="0"/>
        <v>3</v>
      </c>
      <c r="AL49" t="str">
        <v>CEROC</v>
      </c>
      <c r="AM49" t="str">
        <v>2832</v>
      </c>
      <c r="AN49" t="str">
        <v>-</v>
      </c>
    </row>
    <row r="50" spans="1:40" x14ac:dyDescent="0.25">
      <c r="A50" t="str">
        <v>1356C-N28.77971,W-82.04342</v>
      </c>
      <c r="B50" t="str">
        <f>_xlfn.XLOOKUP(A50,'2024'!L:L,'2024'!A:A)</f>
        <v>CEROC</v>
      </c>
      <c r="C50" t="str">
        <f>_xlfn.XLOOKUP(A50,'2024'!L:L,'2024'!F:F)</f>
        <v>SPRING</v>
      </c>
      <c r="D50" t="str">
        <f>_xlfn.XLOOKUP(A50,'2024'!L:L,'2024'!G:G)</f>
        <v>3F</v>
      </c>
      <c r="E50">
        <f>SUMIFS('2024'!$I:$I,'2024'!$L:$L,work!$A50,'2024'!$H:$H,work!E$1)</f>
        <v>6</v>
      </c>
      <c r="F50">
        <f>SUMIFS('2024'!$I:$I,'2024'!$L:$L,work!$A50,'2024'!$H:$H,work!F$1)</f>
        <v>0</v>
      </c>
      <c r="G50">
        <f>SUMIFS('2024'!$I:$I,'2024'!$L:$L,work!$A50,'2024'!$H:$H,work!G$1)</f>
        <v>0</v>
      </c>
      <c r="H50">
        <f>SUMIFS('2024'!$I:$I,'2024'!$L:$L,work!$A50,'2024'!$H:$H,work!H$1)</f>
        <v>0</v>
      </c>
      <c r="I50">
        <f>SUMIFS('2024'!$I:$I,'2024'!$L:$L,work!$A50,'2024'!$H:$H,work!I$1)</f>
        <v>0</v>
      </c>
      <c r="J50">
        <f>SUMIFS('2024'!$I:$I,'2024'!$L:$L,work!$A50,'2024'!$H:$H,work!J$1)</f>
        <v>0</v>
      </c>
      <c r="K50">
        <f>SUMIFS('2024'!$I:$I,'2024'!$L:$L,work!$A50,'2024'!$H:$H,work!K$1)</f>
        <v>0</v>
      </c>
      <c r="L50">
        <f>SUMIFS('2024'!$I:$I,'2024'!$L:$L,work!$A50,'2024'!$H:$H,work!L$1)</f>
        <v>0</v>
      </c>
      <c r="M50">
        <f>SUMIFS('2024'!$I:$I,'2024'!$L:$L,work!$A50,'2024'!$H:$H,work!M$1)</f>
        <v>0</v>
      </c>
      <c r="N50">
        <f>SUMIFS('2024'!$I:$I,'2024'!$L:$L,work!$A50,'2024'!$H:$H,work!N$1)</f>
        <v>0</v>
      </c>
      <c r="O50">
        <f>SUMIFS('2024'!$I:$I,'2024'!$L:$L,work!$A50,'2024'!$H:$H,work!O$1)</f>
        <v>0</v>
      </c>
      <c r="P50">
        <f>SUMIFS('2024'!$I:$I,'2024'!$L:$L,work!$A50,'2024'!$H:$H,work!P$1)</f>
        <v>0</v>
      </c>
      <c r="Q50">
        <f>SUMIFS('2024'!$I:$I,'2024'!$L:$L,work!$A50,'2024'!$H:$H,work!Q$1)</f>
        <v>0</v>
      </c>
      <c r="R50">
        <f>SUMIFS('2024'!$I:$I,'2024'!$L:$L,work!$A50,'2024'!$H:$H,work!R$1)</f>
        <v>0</v>
      </c>
      <c r="S50">
        <f>SUMIFS('2024'!$I:$I,'2024'!$L:$L,work!$A50,'2024'!$H:$H,work!S$1)</f>
        <v>0</v>
      </c>
      <c r="T50">
        <f>SUMIFS('2024'!$I:$I,'2024'!$L:$L,work!$A50,'2024'!$H:$H,work!T$1)</f>
        <v>0</v>
      </c>
      <c r="U50">
        <f>SUMIFS('2024'!$I:$I,'2024'!$L:$L,work!$A50,'2024'!$H:$H,work!U$1)</f>
        <v>0</v>
      </c>
      <c r="V50">
        <f>SUMIFS('2024'!$I:$I,'2024'!$L:$L,work!$A50,'2024'!$H:$H,work!V$1)</f>
        <v>0</v>
      </c>
      <c r="W50">
        <f>SUMIFS('2024'!$I:$I,'2024'!$L:$L,work!$A50,'2024'!$H:$H,work!W$1)</f>
        <v>0</v>
      </c>
      <c r="X50">
        <f>SUMIFS('2024'!$I:$I,'2024'!$L:$L,work!$A50,'2024'!$H:$H,work!X$1)</f>
        <v>0</v>
      </c>
      <c r="Y50">
        <f t="shared" si="0"/>
        <v>3</v>
      </c>
      <c r="AL50" t="str">
        <v>CEROC</v>
      </c>
      <c r="AM50" t="str">
        <v>2817C</v>
      </c>
      <c r="AN50" t="str">
        <v>-</v>
      </c>
    </row>
    <row r="51" spans="1:40" x14ac:dyDescent="0.25">
      <c r="A51" t="str">
        <v>1361ENRW621FLTPA G5SW0065</v>
      </c>
      <c r="B51" t="str">
        <f>_xlfn.XLOOKUP(A51,'2024'!L:L,'2024'!A:A)</f>
        <v>SWROC</v>
      </c>
      <c r="C51" t="str">
        <f>_xlfn.XLOOKUP(A51,'2024'!L:L,'2024'!F:F)</f>
        <v>ESTUARY</v>
      </c>
      <c r="D51" t="str">
        <f>_xlfn.XLOOKUP(A51,'2024'!L:L,'2024'!G:G)</f>
        <v>2</v>
      </c>
      <c r="E51">
        <f>SUMIFS('2024'!$I:$I,'2024'!$L:$L,work!$A51,'2024'!$H:$H,work!E$1)</f>
        <v>0</v>
      </c>
      <c r="F51">
        <f>SUMIFS('2024'!$I:$I,'2024'!$L:$L,work!$A51,'2024'!$H:$H,work!F$1)</f>
        <v>0</v>
      </c>
      <c r="G51">
        <f>SUMIFS('2024'!$I:$I,'2024'!$L:$L,work!$A51,'2024'!$H:$H,work!G$1)</f>
        <v>0</v>
      </c>
      <c r="H51">
        <f>SUMIFS('2024'!$I:$I,'2024'!$L:$L,work!$A51,'2024'!$H:$H,work!H$1)</f>
        <v>6</v>
      </c>
      <c r="I51">
        <f>SUMIFS('2024'!$I:$I,'2024'!$L:$L,work!$A51,'2024'!$H:$H,work!I$1)</f>
        <v>0</v>
      </c>
      <c r="J51">
        <f>SUMIFS('2024'!$I:$I,'2024'!$L:$L,work!$A51,'2024'!$H:$H,work!J$1)</f>
        <v>6</v>
      </c>
      <c r="K51">
        <f>SUMIFS('2024'!$I:$I,'2024'!$L:$L,work!$A51,'2024'!$H:$H,work!K$1)</f>
        <v>0</v>
      </c>
      <c r="L51">
        <f>SUMIFS('2024'!$I:$I,'2024'!$L:$L,work!$A51,'2024'!$H:$H,work!L$1)</f>
        <v>0</v>
      </c>
      <c r="M51">
        <f>SUMIFS('2024'!$I:$I,'2024'!$L:$L,work!$A51,'2024'!$H:$H,work!M$1)</f>
        <v>0</v>
      </c>
      <c r="N51">
        <f>SUMIFS('2024'!$I:$I,'2024'!$L:$L,work!$A51,'2024'!$H:$H,work!N$1)</f>
        <v>0</v>
      </c>
      <c r="O51">
        <f>SUMIFS('2024'!$I:$I,'2024'!$L:$L,work!$A51,'2024'!$H:$H,work!O$1)</f>
        <v>0</v>
      </c>
      <c r="P51">
        <f>SUMIFS('2024'!$I:$I,'2024'!$L:$L,work!$A51,'2024'!$H:$H,work!P$1)</f>
        <v>0</v>
      </c>
      <c r="Q51">
        <f>SUMIFS('2024'!$I:$I,'2024'!$L:$L,work!$A51,'2024'!$H:$H,work!Q$1)</f>
        <v>0</v>
      </c>
      <c r="R51">
        <f>SUMIFS('2024'!$I:$I,'2024'!$L:$L,work!$A51,'2024'!$H:$H,work!R$1)</f>
        <v>0</v>
      </c>
      <c r="S51">
        <f>SUMIFS('2024'!$I:$I,'2024'!$L:$L,work!$A51,'2024'!$H:$H,work!S$1)</f>
        <v>0</v>
      </c>
      <c r="T51">
        <f>SUMIFS('2024'!$I:$I,'2024'!$L:$L,work!$A51,'2024'!$H:$H,work!T$1)</f>
        <v>0</v>
      </c>
      <c r="U51">
        <f>SUMIFS('2024'!$I:$I,'2024'!$L:$L,work!$A51,'2024'!$H:$H,work!U$1)</f>
        <v>0</v>
      </c>
      <c r="V51">
        <f>SUMIFS('2024'!$I:$I,'2024'!$L:$L,work!$A51,'2024'!$H:$H,work!V$1)</f>
        <v>0</v>
      </c>
      <c r="W51">
        <f>SUMIFS('2024'!$I:$I,'2024'!$L:$L,work!$A51,'2024'!$H:$H,work!W$1)</f>
        <v>0</v>
      </c>
      <c r="X51">
        <f>SUMIFS('2024'!$I:$I,'2024'!$L:$L,work!$A51,'2024'!$H:$H,work!X$1)</f>
        <v>0</v>
      </c>
      <c r="Y51">
        <f t="shared" si="0"/>
        <v>3</v>
      </c>
      <c r="AL51" t="str">
        <v>SWROC</v>
      </c>
      <c r="AM51" t="str">
        <v>1313</v>
      </c>
      <c r="AN51" t="str">
        <v>-</v>
      </c>
    </row>
    <row r="52" spans="1:40" x14ac:dyDescent="0.25">
      <c r="A52" t="str">
        <v>1406-21FLCEN G1CE0117</v>
      </c>
      <c r="B52" t="str">
        <f>_xlfn.XLOOKUP(A52,'2024'!L:L,'2024'!A:A)</f>
        <v>CEROC</v>
      </c>
      <c r="C52" t="str">
        <f>_xlfn.XLOOKUP(A52,'2024'!L:L,'2024'!F:F)</f>
        <v>STREAM</v>
      </c>
      <c r="D52" t="str">
        <f>_xlfn.XLOOKUP(A52,'2024'!L:L,'2024'!G:G)</f>
        <v>3F</v>
      </c>
      <c r="E52">
        <f>SUMIFS('2024'!$I:$I,'2024'!$L:$L,work!$A52,'2024'!$H:$H,work!E$1)</f>
        <v>6</v>
      </c>
      <c r="F52">
        <f>SUMIFS('2024'!$I:$I,'2024'!$L:$L,work!$A52,'2024'!$H:$H,work!F$1)</f>
        <v>0</v>
      </c>
      <c r="G52">
        <f>SUMIFS('2024'!$I:$I,'2024'!$L:$L,work!$A52,'2024'!$H:$H,work!G$1)</f>
        <v>0</v>
      </c>
      <c r="H52">
        <f>SUMIFS('2024'!$I:$I,'2024'!$L:$L,work!$A52,'2024'!$H:$H,work!H$1)</f>
        <v>0</v>
      </c>
      <c r="I52">
        <f>SUMIFS('2024'!$I:$I,'2024'!$L:$L,work!$A52,'2024'!$H:$H,work!I$1)</f>
        <v>0</v>
      </c>
      <c r="J52">
        <f>SUMIFS('2024'!$I:$I,'2024'!$L:$L,work!$A52,'2024'!$H:$H,work!J$1)</f>
        <v>0</v>
      </c>
      <c r="K52">
        <f>SUMIFS('2024'!$I:$I,'2024'!$L:$L,work!$A52,'2024'!$H:$H,work!K$1)</f>
        <v>0</v>
      </c>
      <c r="L52">
        <f>SUMIFS('2024'!$I:$I,'2024'!$L:$L,work!$A52,'2024'!$H:$H,work!L$1)</f>
        <v>0</v>
      </c>
      <c r="M52">
        <f>SUMIFS('2024'!$I:$I,'2024'!$L:$L,work!$A52,'2024'!$H:$H,work!M$1)</f>
        <v>0</v>
      </c>
      <c r="N52">
        <f>SUMIFS('2024'!$I:$I,'2024'!$L:$L,work!$A52,'2024'!$H:$H,work!N$1)</f>
        <v>0</v>
      </c>
      <c r="O52">
        <f>SUMIFS('2024'!$I:$I,'2024'!$L:$L,work!$A52,'2024'!$H:$H,work!O$1)</f>
        <v>0</v>
      </c>
      <c r="P52">
        <f>SUMIFS('2024'!$I:$I,'2024'!$L:$L,work!$A52,'2024'!$H:$H,work!P$1)</f>
        <v>0</v>
      </c>
      <c r="Q52">
        <f>SUMIFS('2024'!$I:$I,'2024'!$L:$L,work!$A52,'2024'!$H:$H,work!Q$1)</f>
        <v>0</v>
      </c>
      <c r="R52">
        <f>SUMIFS('2024'!$I:$I,'2024'!$L:$L,work!$A52,'2024'!$H:$H,work!R$1)</f>
        <v>0</v>
      </c>
      <c r="S52">
        <f>SUMIFS('2024'!$I:$I,'2024'!$L:$L,work!$A52,'2024'!$H:$H,work!S$1)</f>
        <v>0</v>
      </c>
      <c r="T52">
        <f>SUMIFS('2024'!$I:$I,'2024'!$L:$L,work!$A52,'2024'!$H:$H,work!T$1)</f>
        <v>0</v>
      </c>
      <c r="U52">
        <f>SUMIFS('2024'!$I:$I,'2024'!$L:$L,work!$A52,'2024'!$H:$H,work!U$1)</f>
        <v>0</v>
      </c>
      <c r="V52">
        <f>SUMIFS('2024'!$I:$I,'2024'!$L:$L,work!$A52,'2024'!$H:$H,work!V$1)</f>
        <v>0</v>
      </c>
      <c r="W52">
        <f>SUMIFS('2024'!$I:$I,'2024'!$L:$L,work!$A52,'2024'!$H:$H,work!W$1)</f>
        <v>0</v>
      </c>
      <c r="X52">
        <f>SUMIFS('2024'!$I:$I,'2024'!$L:$L,work!$A52,'2024'!$H:$H,work!X$1)</f>
        <v>0</v>
      </c>
      <c r="Y52">
        <f t="shared" si="0"/>
        <v>3</v>
      </c>
      <c r="AL52" t="str">
        <v>SWROC</v>
      </c>
      <c r="AM52" t="str">
        <v>1325</v>
      </c>
      <c r="AN52" t="str">
        <v>-</v>
      </c>
    </row>
    <row r="53" spans="1:40" x14ac:dyDescent="0.25">
      <c r="A53" t="str">
        <v>1409CENRW1221FLTPA G5SW0029</v>
      </c>
      <c r="B53" t="str">
        <f>_xlfn.XLOOKUP(A53,'2024'!L:L,'2024'!A:A)</f>
        <v>SWROC</v>
      </c>
      <c r="C53" t="str">
        <f>_xlfn.XLOOKUP(A53,'2024'!L:L,'2024'!F:F)</f>
        <v>ESTUARY</v>
      </c>
      <c r="D53" t="str">
        <f>_xlfn.XLOOKUP(A53,'2024'!L:L,'2024'!G:G)</f>
        <v>3M</v>
      </c>
      <c r="E53">
        <f>SUMIFS('2024'!$I:$I,'2024'!$L:$L,work!$A53,'2024'!$H:$H,work!E$1)</f>
        <v>6</v>
      </c>
      <c r="F53">
        <f>SUMIFS('2024'!$I:$I,'2024'!$L:$L,work!$A53,'2024'!$H:$H,work!F$1)</f>
        <v>0</v>
      </c>
      <c r="G53">
        <f>SUMIFS('2024'!$I:$I,'2024'!$L:$L,work!$A53,'2024'!$H:$H,work!G$1)</f>
        <v>0</v>
      </c>
      <c r="H53">
        <f>SUMIFS('2024'!$I:$I,'2024'!$L:$L,work!$A53,'2024'!$H:$H,work!H$1)</f>
        <v>6</v>
      </c>
      <c r="I53">
        <f>SUMIFS('2024'!$I:$I,'2024'!$L:$L,work!$A53,'2024'!$H:$H,work!I$1)</f>
        <v>0</v>
      </c>
      <c r="J53">
        <f>SUMIFS('2024'!$I:$I,'2024'!$L:$L,work!$A53,'2024'!$H:$H,work!J$1)</f>
        <v>0</v>
      </c>
      <c r="K53">
        <f>SUMIFS('2024'!$I:$I,'2024'!$L:$L,work!$A53,'2024'!$H:$H,work!K$1)</f>
        <v>0</v>
      </c>
      <c r="L53">
        <f>SUMIFS('2024'!$I:$I,'2024'!$L:$L,work!$A53,'2024'!$H:$H,work!L$1)</f>
        <v>0</v>
      </c>
      <c r="M53">
        <f>SUMIFS('2024'!$I:$I,'2024'!$L:$L,work!$A53,'2024'!$H:$H,work!M$1)</f>
        <v>0</v>
      </c>
      <c r="N53">
        <f>SUMIFS('2024'!$I:$I,'2024'!$L:$L,work!$A53,'2024'!$H:$H,work!N$1)</f>
        <v>0</v>
      </c>
      <c r="O53">
        <f>SUMIFS('2024'!$I:$I,'2024'!$L:$L,work!$A53,'2024'!$H:$H,work!O$1)</f>
        <v>0</v>
      </c>
      <c r="P53">
        <f>SUMIFS('2024'!$I:$I,'2024'!$L:$L,work!$A53,'2024'!$H:$H,work!P$1)</f>
        <v>0</v>
      </c>
      <c r="Q53">
        <f>SUMIFS('2024'!$I:$I,'2024'!$L:$L,work!$A53,'2024'!$H:$H,work!Q$1)</f>
        <v>0</v>
      </c>
      <c r="R53">
        <f>SUMIFS('2024'!$I:$I,'2024'!$L:$L,work!$A53,'2024'!$H:$H,work!R$1)</f>
        <v>0</v>
      </c>
      <c r="S53">
        <f>SUMIFS('2024'!$I:$I,'2024'!$L:$L,work!$A53,'2024'!$H:$H,work!S$1)</f>
        <v>0</v>
      </c>
      <c r="T53">
        <f>SUMIFS('2024'!$I:$I,'2024'!$L:$L,work!$A53,'2024'!$H:$H,work!T$1)</f>
        <v>0</v>
      </c>
      <c r="U53">
        <f>SUMIFS('2024'!$I:$I,'2024'!$L:$L,work!$A53,'2024'!$H:$H,work!U$1)</f>
        <v>0</v>
      </c>
      <c r="V53">
        <f>SUMIFS('2024'!$I:$I,'2024'!$L:$L,work!$A53,'2024'!$H:$H,work!V$1)</f>
        <v>0</v>
      </c>
      <c r="W53">
        <f>SUMIFS('2024'!$I:$I,'2024'!$L:$L,work!$A53,'2024'!$H:$H,work!W$1)</f>
        <v>0</v>
      </c>
      <c r="X53">
        <f>SUMIFS('2024'!$I:$I,'2024'!$L:$L,work!$A53,'2024'!$H:$H,work!X$1)</f>
        <v>0</v>
      </c>
      <c r="Y53">
        <f t="shared" si="0"/>
        <v>3</v>
      </c>
      <c r="AL53" t="str">
        <v>CEROC</v>
      </c>
      <c r="AM53" t="str">
        <v>3006</v>
      </c>
      <c r="AN53" t="str">
        <v>-</v>
      </c>
    </row>
    <row r="54" spans="1:40" x14ac:dyDescent="0.25">
      <c r="A54" t="str">
        <v>1423B-21FLTPA G5SW0107</v>
      </c>
      <c r="B54" t="str">
        <f>_xlfn.XLOOKUP(A54,'2024'!L:L,'2024'!A:A)</f>
        <v>SWROC</v>
      </c>
      <c r="C54" t="str">
        <f>_xlfn.XLOOKUP(A54,'2024'!L:L,'2024'!F:F)</f>
        <v>LAKE</v>
      </c>
      <c r="D54" t="str">
        <f>_xlfn.XLOOKUP(A54,'2024'!L:L,'2024'!G:G)</f>
        <v>3F</v>
      </c>
      <c r="E54">
        <f>SUMIFS('2024'!$I:$I,'2024'!$L:$L,work!$A54,'2024'!$H:$H,work!E$1)</f>
        <v>6</v>
      </c>
      <c r="F54">
        <f>SUMIFS('2024'!$I:$I,'2024'!$L:$L,work!$A54,'2024'!$H:$H,work!F$1)</f>
        <v>0</v>
      </c>
      <c r="G54">
        <f>SUMIFS('2024'!$I:$I,'2024'!$L:$L,work!$A54,'2024'!$H:$H,work!G$1)</f>
        <v>0</v>
      </c>
      <c r="H54">
        <f>SUMIFS('2024'!$I:$I,'2024'!$L:$L,work!$A54,'2024'!$H:$H,work!H$1)</f>
        <v>0</v>
      </c>
      <c r="I54">
        <f>SUMIFS('2024'!$I:$I,'2024'!$L:$L,work!$A54,'2024'!$H:$H,work!I$1)</f>
        <v>0</v>
      </c>
      <c r="J54">
        <f>SUMIFS('2024'!$I:$I,'2024'!$L:$L,work!$A54,'2024'!$H:$H,work!J$1)</f>
        <v>0</v>
      </c>
      <c r="K54">
        <f>SUMIFS('2024'!$I:$I,'2024'!$L:$L,work!$A54,'2024'!$H:$H,work!K$1)</f>
        <v>0</v>
      </c>
      <c r="L54">
        <f>SUMIFS('2024'!$I:$I,'2024'!$L:$L,work!$A54,'2024'!$H:$H,work!L$1)</f>
        <v>0</v>
      </c>
      <c r="M54">
        <f>SUMIFS('2024'!$I:$I,'2024'!$L:$L,work!$A54,'2024'!$H:$H,work!M$1)</f>
        <v>0</v>
      </c>
      <c r="N54">
        <f>SUMIFS('2024'!$I:$I,'2024'!$L:$L,work!$A54,'2024'!$H:$H,work!N$1)</f>
        <v>0</v>
      </c>
      <c r="O54">
        <f>SUMIFS('2024'!$I:$I,'2024'!$L:$L,work!$A54,'2024'!$H:$H,work!O$1)</f>
        <v>0</v>
      </c>
      <c r="P54">
        <f>SUMIFS('2024'!$I:$I,'2024'!$L:$L,work!$A54,'2024'!$H:$H,work!P$1)</f>
        <v>0</v>
      </c>
      <c r="Q54">
        <f>SUMIFS('2024'!$I:$I,'2024'!$L:$L,work!$A54,'2024'!$H:$H,work!Q$1)</f>
        <v>0</v>
      </c>
      <c r="R54">
        <f>SUMIFS('2024'!$I:$I,'2024'!$L:$L,work!$A54,'2024'!$H:$H,work!R$1)</f>
        <v>0</v>
      </c>
      <c r="S54">
        <f>SUMIFS('2024'!$I:$I,'2024'!$L:$L,work!$A54,'2024'!$H:$H,work!S$1)</f>
        <v>0</v>
      </c>
      <c r="T54">
        <f>SUMIFS('2024'!$I:$I,'2024'!$L:$L,work!$A54,'2024'!$H:$H,work!T$1)</f>
        <v>0</v>
      </c>
      <c r="U54">
        <f>SUMIFS('2024'!$I:$I,'2024'!$L:$L,work!$A54,'2024'!$H:$H,work!U$1)</f>
        <v>0</v>
      </c>
      <c r="V54">
        <f>SUMIFS('2024'!$I:$I,'2024'!$L:$L,work!$A54,'2024'!$H:$H,work!V$1)</f>
        <v>0</v>
      </c>
      <c r="W54">
        <f>SUMIFS('2024'!$I:$I,'2024'!$L:$L,work!$A54,'2024'!$H:$H,work!W$1)</f>
        <v>0</v>
      </c>
      <c r="X54">
        <f>SUMIFS('2024'!$I:$I,'2024'!$L:$L,work!$A54,'2024'!$H:$H,work!X$1)</f>
        <v>0</v>
      </c>
      <c r="Y54">
        <f t="shared" si="0"/>
        <v>3</v>
      </c>
      <c r="AL54" t="str">
        <v>CEROC</v>
      </c>
      <c r="AM54" t="str">
        <v>3021</v>
      </c>
      <c r="AN54" t="str">
        <v>-</v>
      </c>
    </row>
    <row r="55" spans="1:40" x14ac:dyDescent="0.25">
      <c r="A55" t="str">
        <v>1435-21FLCEN G4CE0247</v>
      </c>
      <c r="B55" t="str">
        <f>_xlfn.XLOOKUP(A55,'2024'!L:L,'2024'!A:A)</f>
        <v>CEROC</v>
      </c>
      <c r="C55" t="str">
        <f>_xlfn.XLOOKUP(A55,'2024'!L:L,'2024'!F:F)</f>
        <v>STREAM</v>
      </c>
      <c r="D55" t="str">
        <f>_xlfn.XLOOKUP(A55,'2024'!L:L,'2024'!G:G)</f>
        <v>3F</v>
      </c>
      <c r="E55">
        <f>SUMIFS('2024'!$I:$I,'2024'!$L:$L,work!$A55,'2024'!$H:$H,work!E$1)</f>
        <v>6</v>
      </c>
      <c r="F55">
        <f>SUMIFS('2024'!$I:$I,'2024'!$L:$L,work!$A55,'2024'!$H:$H,work!F$1)</f>
        <v>0</v>
      </c>
      <c r="G55">
        <f>SUMIFS('2024'!$I:$I,'2024'!$L:$L,work!$A55,'2024'!$H:$H,work!G$1)</f>
        <v>0</v>
      </c>
      <c r="H55">
        <f>SUMIFS('2024'!$I:$I,'2024'!$L:$L,work!$A55,'2024'!$H:$H,work!H$1)</f>
        <v>0</v>
      </c>
      <c r="I55">
        <f>SUMIFS('2024'!$I:$I,'2024'!$L:$L,work!$A55,'2024'!$H:$H,work!I$1)</f>
        <v>6</v>
      </c>
      <c r="J55">
        <f>SUMIFS('2024'!$I:$I,'2024'!$L:$L,work!$A55,'2024'!$H:$H,work!J$1)</f>
        <v>0</v>
      </c>
      <c r="K55">
        <f>SUMIFS('2024'!$I:$I,'2024'!$L:$L,work!$A55,'2024'!$H:$H,work!K$1)</f>
        <v>6</v>
      </c>
      <c r="L55">
        <f>SUMIFS('2024'!$I:$I,'2024'!$L:$L,work!$A55,'2024'!$H:$H,work!L$1)</f>
        <v>6</v>
      </c>
      <c r="M55">
        <f>SUMIFS('2024'!$I:$I,'2024'!$L:$L,work!$A55,'2024'!$H:$H,work!M$1)</f>
        <v>6</v>
      </c>
      <c r="N55">
        <f>SUMIFS('2024'!$I:$I,'2024'!$L:$L,work!$A55,'2024'!$H:$H,work!N$1)</f>
        <v>6</v>
      </c>
      <c r="O55">
        <f>SUMIFS('2024'!$I:$I,'2024'!$L:$L,work!$A55,'2024'!$H:$H,work!O$1)</f>
        <v>6</v>
      </c>
      <c r="P55">
        <f>SUMIFS('2024'!$I:$I,'2024'!$L:$L,work!$A55,'2024'!$H:$H,work!P$1)</f>
        <v>6</v>
      </c>
      <c r="Q55">
        <f>SUMIFS('2024'!$I:$I,'2024'!$L:$L,work!$A55,'2024'!$H:$H,work!Q$1)</f>
        <v>0</v>
      </c>
      <c r="R55">
        <f>SUMIFS('2024'!$I:$I,'2024'!$L:$L,work!$A55,'2024'!$H:$H,work!R$1)</f>
        <v>0</v>
      </c>
      <c r="S55">
        <f>SUMIFS('2024'!$I:$I,'2024'!$L:$L,work!$A55,'2024'!$H:$H,work!S$1)</f>
        <v>0</v>
      </c>
      <c r="T55">
        <f>SUMIFS('2024'!$I:$I,'2024'!$L:$L,work!$A55,'2024'!$H:$H,work!T$1)</f>
        <v>0</v>
      </c>
      <c r="U55">
        <f>SUMIFS('2024'!$I:$I,'2024'!$L:$L,work!$A55,'2024'!$H:$H,work!U$1)</f>
        <v>0</v>
      </c>
      <c r="V55">
        <f>SUMIFS('2024'!$I:$I,'2024'!$L:$L,work!$A55,'2024'!$H:$H,work!V$1)</f>
        <v>0</v>
      </c>
      <c r="W55">
        <f>SUMIFS('2024'!$I:$I,'2024'!$L:$L,work!$A55,'2024'!$H:$H,work!W$1)</f>
        <v>0</v>
      </c>
      <c r="X55">
        <f>SUMIFS('2024'!$I:$I,'2024'!$L:$L,work!$A55,'2024'!$H:$H,work!X$1)</f>
        <v>0</v>
      </c>
      <c r="Y55">
        <f t="shared" si="0"/>
        <v>3</v>
      </c>
      <c r="AL55" t="str">
        <v>CEROC</v>
      </c>
      <c r="AM55" t="str">
        <v>3042</v>
      </c>
      <c r="AN55" t="str">
        <v>-</v>
      </c>
    </row>
    <row r="56" spans="1:40" x14ac:dyDescent="0.25">
      <c r="A56" t="str">
        <v>144-21FLPNS G4NW0212</v>
      </c>
      <c r="B56" t="str">
        <f>_xlfn.XLOOKUP(A56,'2024'!L:L,'2024'!A:A)</f>
        <v>NWROC</v>
      </c>
      <c r="C56" t="str">
        <f>_xlfn.XLOOKUP(A56,'2024'!L:L,'2024'!F:F)</f>
        <v>STREAM</v>
      </c>
      <c r="D56" t="str">
        <f>_xlfn.XLOOKUP(A56,'2024'!L:L,'2024'!G:G)</f>
        <v>3F</v>
      </c>
      <c r="E56">
        <f>SUMIFS('2024'!$I:$I,'2024'!$L:$L,work!$A56,'2024'!$H:$H,work!E$1)</f>
        <v>0</v>
      </c>
      <c r="F56">
        <f>SUMIFS('2024'!$I:$I,'2024'!$L:$L,work!$A56,'2024'!$H:$H,work!F$1)</f>
        <v>0</v>
      </c>
      <c r="G56">
        <f>SUMIFS('2024'!$I:$I,'2024'!$L:$L,work!$A56,'2024'!$H:$H,work!G$1)</f>
        <v>0</v>
      </c>
      <c r="H56">
        <f>SUMIFS('2024'!$I:$I,'2024'!$L:$L,work!$A56,'2024'!$H:$H,work!H$1)</f>
        <v>0</v>
      </c>
      <c r="I56">
        <f>SUMIFS('2024'!$I:$I,'2024'!$L:$L,work!$A56,'2024'!$H:$H,work!I$1)</f>
        <v>6</v>
      </c>
      <c r="J56">
        <f>SUMIFS('2024'!$I:$I,'2024'!$L:$L,work!$A56,'2024'!$H:$H,work!J$1)</f>
        <v>0</v>
      </c>
      <c r="K56">
        <f>SUMIFS('2024'!$I:$I,'2024'!$L:$L,work!$A56,'2024'!$H:$H,work!K$1)</f>
        <v>0</v>
      </c>
      <c r="L56">
        <f>SUMIFS('2024'!$I:$I,'2024'!$L:$L,work!$A56,'2024'!$H:$H,work!L$1)</f>
        <v>0</v>
      </c>
      <c r="M56">
        <f>SUMIFS('2024'!$I:$I,'2024'!$L:$L,work!$A56,'2024'!$H:$H,work!M$1)</f>
        <v>0</v>
      </c>
      <c r="N56">
        <f>SUMIFS('2024'!$I:$I,'2024'!$L:$L,work!$A56,'2024'!$H:$H,work!N$1)</f>
        <v>0</v>
      </c>
      <c r="O56">
        <f>SUMIFS('2024'!$I:$I,'2024'!$L:$L,work!$A56,'2024'!$H:$H,work!O$1)</f>
        <v>0</v>
      </c>
      <c r="P56">
        <f>SUMIFS('2024'!$I:$I,'2024'!$L:$L,work!$A56,'2024'!$H:$H,work!P$1)</f>
        <v>0</v>
      </c>
      <c r="Q56">
        <f>SUMIFS('2024'!$I:$I,'2024'!$L:$L,work!$A56,'2024'!$H:$H,work!Q$1)</f>
        <v>0</v>
      </c>
      <c r="R56">
        <f>SUMIFS('2024'!$I:$I,'2024'!$L:$L,work!$A56,'2024'!$H:$H,work!R$1)</f>
        <v>0</v>
      </c>
      <c r="S56">
        <f>SUMIFS('2024'!$I:$I,'2024'!$L:$L,work!$A56,'2024'!$H:$H,work!S$1)</f>
        <v>0</v>
      </c>
      <c r="T56">
        <f>SUMIFS('2024'!$I:$I,'2024'!$L:$L,work!$A56,'2024'!$H:$H,work!T$1)</f>
        <v>0</v>
      </c>
      <c r="U56">
        <f>SUMIFS('2024'!$I:$I,'2024'!$L:$L,work!$A56,'2024'!$H:$H,work!U$1)</f>
        <v>0</v>
      </c>
      <c r="V56">
        <f>SUMIFS('2024'!$I:$I,'2024'!$L:$L,work!$A56,'2024'!$H:$H,work!V$1)</f>
        <v>0</v>
      </c>
      <c r="W56">
        <f>SUMIFS('2024'!$I:$I,'2024'!$L:$L,work!$A56,'2024'!$H:$H,work!W$1)</f>
        <v>0</v>
      </c>
      <c r="X56">
        <f>SUMIFS('2024'!$I:$I,'2024'!$L:$L,work!$A56,'2024'!$H:$H,work!X$1)</f>
        <v>0</v>
      </c>
      <c r="Y56">
        <f t="shared" si="0"/>
        <v>3</v>
      </c>
      <c r="AL56" t="str">
        <v>CEROC</v>
      </c>
      <c r="AM56" t="str">
        <v>3051</v>
      </c>
      <c r="AN56" t="str">
        <v>-</v>
      </c>
    </row>
    <row r="57" spans="1:40" x14ac:dyDescent="0.25">
      <c r="A57" t="str">
        <v>144-21FLPNS G4NW0234</v>
      </c>
      <c r="B57" t="str">
        <f>_xlfn.XLOOKUP(A57,'2024'!L:L,'2024'!A:A)</f>
        <v>NWROC</v>
      </c>
      <c r="C57" t="str">
        <f>_xlfn.XLOOKUP(A57,'2024'!L:L,'2024'!F:F)</f>
        <v>STREAM</v>
      </c>
      <c r="D57" t="str">
        <f>_xlfn.XLOOKUP(A57,'2024'!L:L,'2024'!G:G)</f>
        <v>3F</v>
      </c>
      <c r="E57">
        <f>SUMIFS('2024'!$I:$I,'2024'!$L:$L,work!$A57,'2024'!$H:$H,work!E$1)</f>
        <v>0</v>
      </c>
      <c r="F57">
        <f>SUMIFS('2024'!$I:$I,'2024'!$L:$L,work!$A57,'2024'!$H:$H,work!F$1)</f>
        <v>0</v>
      </c>
      <c r="G57">
        <f>SUMIFS('2024'!$I:$I,'2024'!$L:$L,work!$A57,'2024'!$H:$H,work!G$1)</f>
        <v>0</v>
      </c>
      <c r="H57">
        <f>SUMIFS('2024'!$I:$I,'2024'!$L:$L,work!$A57,'2024'!$H:$H,work!H$1)</f>
        <v>0</v>
      </c>
      <c r="I57">
        <f>SUMIFS('2024'!$I:$I,'2024'!$L:$L,work!$A57,'2024'!$H:$H,work!I$1)</f>
        <v>6</v>
      </c>
      <c r="J57">
        <f>SUMIFS('2024'!$I:$I,'2024'!$L:$L,work!$A57,'2024'!$H:$H,work!J$1)</f>
        <v>0</v>
      </c>
      <c r="K57">
        <f>SUMIFS('2024'!$I:$I,'2024'!$L:$L,work!$A57,'2024'!$H:$H,work!K$1)</f>
        <v>0</v>
      </c>
      <c r="L57">
        <f>SUMIFS('2024'!$I:$I,'2024'!$L:$L,work!$A57,'2024'!$H:$H,work!L$1)</f>
        <v>0</v>
      </c>
      <c r="M57">
        <f>SUMIFS('2024'!$I:$I,'2024'!$L:$L,work!$A57,'2024'!$H:$H,work!M$1)</f>
        <v>0</v>
      </c>
      <c r="N57">
        <f>SUMIFS('2024'!$I:$I,'2024'!$L:$L,work!$A57,'2024'!$H:$H,work!N$1)</f>
        <v>0</v>
      </c>
      <c r="O57">
        <f>SUMIFS('2024'!$I:$I,'2024'!$L:$L,work!$A57,'2024'!$H:$H,work!O$1)</f>
        <v>0</v>
      </c>
      <c r="P57">
        <f>SUMIFS('2024'!$I:$I,'2024'!$L:$L,work!$A57,'2024'!$H:$H,work!P$1)</f>
        <v>0</v>
      </c>
      <c r="Q57">
        <f>SUMIFS('2024'!$I:$I,'2024'!$L:$L,work!$A57,'2024'!$H:$H,work!Q$1)</f>
        <v>0</v>
      </c>
      <c r="R57">
        <f>SUMIFS('2024'!$I:$I,'2024'!$L:$L,work!$A57,'2024'!$H:$H,work!R$1)</f>
        <v>0</v>
      </c>
      <c r="S57">
        <f>SUMIFS('2024'!$I:$I,'2024'!$L:$L,work!$A57,'2024'!$H:$H,work!S$1)</f>
        <v>0</v>
      </c>
      <c r="T57">
        <f>SUMIFS('2024'!$I:$I,'2024'!$L:$L,work!$A57,'2024'!$H:$H,work!T$1)</f>
        <v>0</v>
      </c>
      <c r="U57">
        <f>SUMIFS('2024'!$I:$I,'2024'!$L:$L,work!$A57,'2024'!$H:$H,work!U$1)</f>
        <v>0</v>
      </c>
      <c r="V57">
        <f>SUMIFS('2024'!$I:$I,'2024'!$L:$L,work!$A57,'2024'!$H:$H,work!V$1)</f>
        <v>0</v>
      </c>
      <c r="W57">
        <f>SUMIFS('2024'!$I:$I,'2024'!$L:$L,work!$A57,'2024'!$H:$H,work!W$1)</f>
        <v>0</v>
      </c>
      <c r="X57">
        <f>SUMIFS('2024'!$I:$I,'2024'!$L:$L,work!$A57,'2024'!$H:$H,work!X$1)</f>
        <v>0</v>
      </c>
      <c r="Y57">
        <f t="shared" si="0"/>
        <v>3</v>
      </c>
      <c r="AL57" t="str">
        <v>CEROC</v>
      </c>
      <c r="AM57" t="str">
        <v>3171EB</v>
      </c>
      <c r="AN57" t="str">
        <v>-</v>
      </c>
    </row>
    <row r="58" spans="1:40" x14ac:dyDescent="0.25">
      <c r="A58" t="str">
        <v>1451-21FLTPA G2SW0143</v>
      </c>
      <c r="B58" t="str">
        <f>_xlfn.XLOOKUP(A58,'2024'!L:L,'2024'!A:A)</f>
        <v>SWROC</v>
      </c>
      <c r="C58" t="str">
        <f>_xlfn.XLOOKUP(A58,'2024'!L:L,'2024'!F:F)</f>
        <v>STREAM</v>
      </c>
      <c r="D58" t="str">
        <f>_xlfn.XLOOKUP(A58,'2024'!L:L,'2024'!G:G)</f>
        <v>3F</v>
      </c>
      <c r="E58">
        <f>SUMIFS('2024'!$I:$I,'2024'!$L:$L,work!$A58,'2024'!$H:$H,work!E$1)</f>
        <v>6</v>
      </c>
      <c r="F58">
        <f>SUMIFS('2024'!$I:$I,'2024'!$L:$L,work!$A58,'2024'!$H:$H,work!F$1)</f>
        <v>0</v>
      </c>
      <c r="G58">
        <f>SUMIFS('2024'!$I:$I,'2024'!$L:$L,work!$A58,'2024'!$H:$H,work!G$1)</f>
        <v>0</v>
      </c>
      <c r="H58">
        <f>SUMIFS('2024'!$I:$I,'2024'!$L:$L,work!$A58,'2024'!$H:$H,work!H$1)</f>
        <v>0</v>
      </c>
      <c r="I58">
        <f>SUMIFS('2024'!$I:$I,'2024'!$L:$L,work!$A58,'2024'!$H:$H,work!I$1)</f>
        <v>6</v>
      </c>
      <c r="J58">
        <f>SUMIFS('2024'!$I:$I,'2024'!$L:$L,work!$A58,'2024'!$H:$H,work!J$1)</f>
        <v>0</v>
      </c>
      <c r="K58">
        <f>SUMIFS('2024'!$I:$I,'2024'!$L:$L,work!$A58,'2024'!$H:$H,work!K$1)</f>
        <v>0</v>
      </c>
      <c r="L58">
        <f>SUMIFS('2024'!$I:$I,'2024'!$L:$L,work!$A58,'2024'!$H:$H,work!L$1)</f>
        <v>0</v>
      </c>
      <c r="M58">
        <f>SUMIFS('2024'!$I:$I,'2024'!$L:$L,work!$A58,'2024'!$H:$H,work!M$1)</f>
        <v>0</v>
      </c>
      <c r="N58">
        <f>SUMIFS('2024'!$I:$I,'2024'!$L:$L,work!$A58,'2024'!$H:$H,work!N$1)</f>
        <v>0</v>
      </c>
      <c r="O58">
        <f>SUMIFS('2024'!$I:$I,'2024'!$L:$L,work!$A58,'2024'!$H:$H,work!O$1)</f>
        <v>0</v>
      </c>
      <c r="P58">
        <f>SUMIFS('2024'!$I:$I,'2024'!$L:$L,work!$A58,'2024'!$H:$H,work!P$1)</f>
        <v>0</v>
      </c>
      <c r="Q58">
        <f>SUMIFS('2024'!$I:$I,'2024'!$L:$L,work!$A58,'2024'!$H:$H,work!Q$1)</f>
        <v>0</v>
      </c>
      <c r="R58">
        <f>SUMIFS('2024'!$I:$I,'2024'!$L:$L,work!$A58,'2024'!$H:$H,work!R$1)</f>
        <v>0</v>
      </c>
      <c r="S58">
        <f>SUMIFS('2024'!$I:$I,'2024'!$L:$L,work!$A58,'2024'!$H:$H,work!S$1)</f>
        <v>0</v>
      </c>
      <c r="T58">
        <f>SUMIFS('2024'!$I:$I,'2024'!$L:$L,work!$A58,'2024'!$H:$H,work!T$1)</f>
        <v>0</v>
      </c>
      <c r="U58">
        <f>SUMIFS('2024'!$I:$I,'2024'!$L:$L,work!$A58,'2024'!$H:$H,work!U$1)</f>
        <v>0</v>
      </c>
      <c r="V58">
        <f>SUMIFS('2024'!$I:$I,'2024'!$L:$L,work!$A58,'2024'!$H:$H,work!V$1)</f>
        <v>0</v>
      </c>
      <c r="W58">
        <f>SUMIFS('2024'!$I:$I,'2024'!$L:$L,work!$A58,'2024'!$H:$H,work!W$1)</f>
        <v>0</v>
      </c>
      <c r="X58">
        <f>SUMIFS('2024'!$I:$I,'2024'!$L:$L,work!$A58,'2024'!$H:$H,work!X$1)</f>
        <v>0</v>
      </c>
      <c r="Y58">
        <f t="shared" si="0"/>
        <v>3</v>
      </c>
      <c r="AL58" t="str">
        <v>CEROC</v>
      </c>
      <c r="AM58" t="str">
        <v>3170K</v>
      </c>
      <c r="AN58" t="str">
        <v>-</v>
      </c>
    </row>
    <row r="59" spans="1:40" x14ac:dyDescent="0.25">
      <c r="A59" t="str">
        <v>1456A-21FLTPA G5SW0112</v>
      </c>
      <c r="B59" t="str">
        <f>_xlfn.XLOOKUP(A59,'2024'!L:L,'2024'!A:A)</f>
        <v>SWROC</v>
      </c>
      <c r="C59" t="str">
        <f>_xlfn.XLOOKUP(A59,'2024'!L:L,'2024'!F:F)</f>
        <v>LAKE</v>
      </c>
      <c r="D59" t="str">
        <f>_xlfn.XLOOKUP(A59,'2024'!L:L,'2024'!G:G)</f>
        <v>3F</v>
      </c>
      <c r="E59">
        <f>SUMIFS('2024'!$I:$I,'2024'!$L:$L,work!$A59,'2024'!$H:$H,work!E$1)</f>
        <v>6</v>
      </c>
      <c r="F59">
        <f>SUMIFS('2024'!$I:$I,'2024'!$L:$L,work!$A59,'2024'!$H:$H,work!F$1)</f>
        <v>0</v>
      </c>
      <c r="G59">
        <f>SUMIFS('2024'!$I:$I,'2024'!$L:$L,work!$A59,'2024'!$H:$H,work!G$1)</f>
        <v>0</v>
      </c>
      <c r="H59">
        <f>SUMIFS('2024'!$I:$I,'2024'!$L:$L,work!$A59,'2024'!$H:$H,work!H$1)</f>
        <v>0</v>
      </c>
      <c r="I59">
        <f>SUMIFS('2024'!$I:$I,'2024'!$L:$L,work!$A59,'2024'!$H:$H,work!I$1)</f>
        <v>0</v>
      </c>
      <c r="J59">
        <f>SUMIFS('2024'!$I:$I,'2024'!$L:$L,work!$A59,'2024'!$H:$H,work!J$1)</f>
        <v>0</v>
      </c>
      <c r="K59">
        <f>SUMIFS('2024'!$I:$I,'2024'!$L:$L,work!$A59,'2024'!$H:$H,work!K$1)</f>
        <v>0</v>
      </c>
      <c r="L59">
        <f>SUMIFS('2024'!$I:$I,'2024'!$L:$L,work!$A59,'2024'!$H:$H,work!L$1)</f>
        <v>0</v>
      </c>
      <c r="M59">
        <f>SUMIFS('2024'!$I:$I,'2024'!$L:$L,work!$A59,'2024'!$H:$H,work!M$1)</f>
        <v>0</v>
      </c>
      <c r="N59">
        <f>SUMIFS('2024'!$I:$I,'2024'!$L:$L,work!$A59,'2024'!$H:$H,work!N$1)</f>
        <v>0</v>
      </c>
      <c r="O59">
        <f>SUMIFS('2024'!$I:$I,'2024'!$L:$L,work!$A59,'2024'!$H:$H,work!O$1)</f>
        <v>0</v>
      </c>
      <c r="P59">
        <f>SUMIFS('2024'!$I:$I,'2024'!$L:$L,work!$A59,'2024'!$H:$H,work!P$1)</f>
        <v>0</v>
      </c>
      <c r="Q59">
        <f>SUMIFS('2024'!$I:$I,'2024'!$L:$L,work!$A59,'2024'!$H:$H,work!Q$1)</f>
        <v>0</v>
      </c>
      <c r="R59">
        <f>SUMIFS('2024'!$I:$I,'2024'!$L:$L,work!$A59,'2024'!$H:$H,work!R$1)</f>
        <v>0</v>
      </c>
      <c r="S59">
        <f>SUMIFS('2024'!$I:$I,'2024'!$L:$L,work!$A59,'2024'!$H:$H,work!S$1)</f>
        <v>0</v>
      </c>
      <c r="T59">
        <f>SUMIFS('2024'!$I:$I,'2024'!$L:$L,work!$A59,'2024'!$H:$H,work!T$1)</f>
        <v>0</v>
      </c>
      <c r="U59">
        <f>SUMIFS('2024'!$I:$I,'2024'!$L:$L,work!$A59,'2024'!$H:$H,work!U$1)</f>
        <v>0</v>
      </c>
      <c r="V59">
        <f>SUMIFS('2024'!$I:$I,'2024'!$L:$L,work!$A59,'2024'!$H:$H,work!V$1)</f>
        <v>0</v>
      </c>
      <c r="W59">
        <f>SUMIFS('2024'!$I:$I,'2024'!$L:$L,work!$A59,'2024'!$H:$H,work!W$1)</f>
        <v>0</v>
      </c>
      <c r="X59">
        <f>SUMIFS('2024'!$I:$I,'2024'!$L:$L,work!$A59,'2024'!$H:$H,work!X$1)</f>
        <v>0</v>
      </c>
      <c r="Y59">
        <f t="shared" si="0"/>
        <v>3</v>
      </c>
      <c r="AL59" t="str">
        <v>CEROC</v>
      </c>
      <c r="AM59" t="str">
        <v>3172A</v>
      </c>
      <c r="AN59" t="str">
        <v>-</v>
      </c>
    </row>
    <row r="60" spans="1:40" x14ac:dyDescent="0.25">
      <c r="A60" t="str">
        <v>1464A-21FLTPA G1SW0077</v>
      </c>
      <c r="B60" t="str">
        <f>_xlfn.XLOOKUP(A60,'2024'!L:L,'2024'!A:A)</f>
        <v>SWROC</v>
      </c>
      <c r="C60" t="str">
        <f>_xlfn.XLOOKUP(A60,'2024'!L:L,'2024'!F:F)</f>
        <v>LAKE</v>
      </c>
      <c r="D60" t="str">
        <f>_xlfn.XLOOKUP(A60,'2024'!L:L,'2024'!G:G)</f>
        <v>3F</v>
      </c>
      <c r="E60">
        <f>SUMIFS('2024'!$I:$I,'2024'!$L:$L,work!$A60,'2024'!$H:$H,work!E$1)</f>
        <v>6</v>
      </c>
      <c r="F60">
        <f>SUMIFS('2024'!$I:$I,'2024'!$L:$L,work!$A60,'2024'!$H:$H,work!F$1)</f>
        <v>0</v>
      </c>
      <c r="G60">
        <f>SUMIFS('2024'!$I:$I,'2024'!$L:$L,work!$A60,'2024'!$H:$H,work!G$1)</f>
        <v>6</v>
      </c>
      <c r="H60">
        <f>SUMIFS('2024'!$I:$I,'2024'!$L:$L,work!$A60,'2024'!$H:$H,work!H$1)</f>
        <v>0</v>
      </c>
      <c r="I60">
        <f>SUMIFS('2024'!$I:$I,'2024'!$L:$L,work!$A60,'2024'!$H:$H,work!I$1)</f>
        <v>0</v>
      </c>
      <c r="J60">
        <f>SUMIFS('2024'!$I:$I,'2024'!$L:$L,work!$A60,'2024'!$H:$H,work!J$1)</f>
        <v>0</v>
      </c>
      <c r="K60">
        <f>SUMIFS('2024'!$I:$I,'2024'!$L:$L,work!$A60,'2024'!$H:$H,work!K$1)</f>
        <v>0</v>
      </c>
      <c r="L60">
        <f>SUMIFS('2024'!$I:$I,'2024'!$L:$L,work!$A60,'2024'!$H:$H,work!L$1)</f>
        <v>0</v>
      </c>
      <c r="M60">
        <f>SUMIFS('2024'!$I:$I,'2024'!$L:$L,work!$A60,'2024'!$H:$H,work!M$1)</f>
        <v>0</v>
      </c>
      <c r="N60">
        <f>SUMIFS('2024'!$I:$I,'2024'!$L:$L,work!$A60,'2024'!$H:$H,work!N$1)</f>
        <v>0</v>
      </c>
      <c r="O60">
        <f>SUMIFS('2024'!$I:$I,'2024'!$L:$L,work!$A60,'2024'!$H:$H,work!O$1)</f>
        <v>0</v>
      </c>
      <c r="P60">
        <f>SUMIFS('2024'!$I:$I,'2024'!$L:$L,work!$A60,'2024'!$H:$H,work!P$1)</f>
        <v>0</v>
      </c>
      <c r="Q60">
        <f>SUMIFS('2024'!$I:$I,'2024'!$L:$L,work!$A60,'2024'!$H:$H,work!Q$1)</f>
        <v>0</v>
      </c>
      <c r="R60">
        <f>SUMIFS('2024'!$I:$I,'2024'!$L:$L,work!$A60,'2024'!$H:$H,work!R$1)</f>
        <v>0</v>
      </c>
      <c r="S60">
        <f>SUMIFS('2024'!$I:$I,'2024'!$L:$L,work!$A60,'2024'!$H:$H,work!S$1)</f>
        <v>0</v>
      </c>
      <c r="T60">
        <f>SUMIFS('2024'!$I:$I,'2024'!$L:$L,work!$A60,'2024'!$H:$H,work!T$1)</f>
        <v>0</v>
      </c>
      <c r="U60">
        <f>SUMIFS('2024'!$I:$I,'2024'!$L:$L,work!$A60,'2024'!$H:$H,work!U$1)</f>
        <v>0</v>
      </c>
      <c r="V60">
        <f>SUMIFS('2024'!$I:$I,'2024'!$L:$L,work!$A60,'2024'!$H:$H,work!V$1)</f>
        <v>0</v>
      </c>
      <c r="W60">
        <f>SUMIFS('2024'!$I:$I,'2024'!$L:$L,work!$A60,'2024'!$H:$H,work!W$1)</f>
        <v>0</v>
      </c>
      <c r="X60">
        <f>SUMIFS('2024'!$I:$I,'2024'!$L:$L,work!$A60,'2024'!$H:$H,work!X$1)</f>
        <v>0</v>
      </c>
      <c r="Y60">
        <f t="shared" si="0"/>
        <v>3</v>
      </c>
      <c r="AL60" t="str">
        <v>CEROC</v>
      </c>
      <c r="AM60" t="str">
        <v>1435</v>
      </c>
      <c r="AN60" t="str">
        <v>-</v>
      </c>
    </row>
    <row r="61" spans="1:40" x14ac:dyDescent="0.25">
      <c r="A61" t="str">
        <v>1474A-21FLTPA G1SW0020</v>
      </c>
      <c r="B61" t="str">
        <f>_xlfn.XLOOKUP(A61,'2024'!L:L,'2024'!A:A)</f>
        <v>SWROC</v>
      </c>
      <c r="C61" t="str">
        <f>_xlfn.XLOOKUP(A61,'2024'!L:L,'2024'!F:F)</f>
        <v>LAKE</v>
      </c>
      <c r="D61" t="str">
        <f>_xlfn.XLOOKUP(A61,'2024'!L:L,'2024'!G:G)</f>
        <v>3F</v>
      </c>
      <c r="E61">
        <f>SUMIFS('2024'!$I:$I,'2024'!$L:$L,work!$A61,'2024'!$H:$H,work!E$1)</f>
        <v>6</v>
      </c>
      <c r="F61">
        <f>SUMIFS('2024'!$I:$I,'2024'!$L:$L,work!$A61,'2024'!$H:$H,work!F$1)</f>
        <v>0</v>
      </c>
      <c r="G61">
        <f>SUMIFS('2024'!$I:$I,'2024'!$L:$L,work!$A61,'2024'!$H:$H,work!G$1)</f>
        <v>0</v>
      </c>
      <c r="H61">
        <f>SUMIFS('2024'!$I:$I,'2024'!$L:$L,work!$A61,'2024'!$H:$H,work!H$1)</f>
        <v>0</v>
      </c>
      <c r="I61">
        <f>SUMIFS('2024'!$I:$I,'2024'!$L:$L,work!$A61,'2024'!$H:$H,work!I$1)</f>
        <v>0</v>
      </c>
      <c r="J61">
        <f>SUMIFS('2024'!$I:$I,'2024'!$L:$L,work!$A61,'2024'!$H:$H,work!J$1)</f>
        <v>0</v>
      </c>
      <c r="K61">
        <f>SUMIFS('2024'!$I:$I,'2024'!$L:$L,work!$A61,'2024'!$H:$H,work!K$1)</f>
        <v>0</v>
      </c>
      <c r="L61">
        <f>SUMIFS('2024'!$I:$I,'2024'!$L:$L,work!$A61,'2024'!$H:$H,work!L$1)</f>
        <v>0</v>
      </c>
      <c r="M61">
        <f>SUMIFS('2024'!$I:$I,'2024'!$L:$L,work!$A61,'2024'!$H:$H,work!M$1)</f>
        <v>0</v>
      </c>
      <c r="N61">
        <f>SUMIFS('2024'!$I:$I,'2024'!$L:$L,work!$A61,'2024'!$H:$H,work!N$1)</f>
        <v>0</v>
      </c>
      <c r="O61">
        <f>SUMIFS('2024'!$I:$I,'2024'!$L:$L,work!$A61,'2024'!$H:$H,work!O$1)</f>
        <v>0</v>
      </c>
      <c r="P61">
        <f>SUMIFS('2024'!$I:$I,'2024'!$L:$L,work!$A61,'2024'!$H:$H,work!P$1)</f>
        <v>0</v>
      </c>
      <c r="Q61">
        <f>SUMIFS('2024'!$I:$I,'2024'!$L:$L,work!$A61,'2024'!$H:$H,work!Q$1)</f>
        <v>0</v>
      </c>
      <c r="R61">
        <f>SUMIFS('2024'!$I:$I,'2024'!$L:$L,work!$A61,'2024'!$H:$H,work!R$1)</f>
        <v>0</v>
      </c>
      <c r="S61">
        <f>SUMIFS('2024'!$I:$I,'2024'!$L:$L,work!$A61,'2024'!$H:$H,work!S$1)</f>
        <v>0</v>
      </c>
      <c r="T61">
        <f>SUMIFS('2024'!$I:$I,'2024'!$L:$L,work!$A61,'2024'!$H:$H,work!T$1)</f>
        <v>0</v>
      </c>
      <c r="U61">
        <f>SUMIFS('2024'!$I:$I,'2024'!$L:$L,work!$A61,'2024'!$H:$H,work!U$1)</f>
        <v>0</v>
      </c>
      <c r="V61">
        <f>SUMIFS('2024'!$I:$I,'2024'!$L:$L,work!$A61,'2024'!$H:$H,work!V$1)</f>
        <v>0</v>
      </c>
      <c r="W61">
        <f>SUMIFS('2024'!$I:$I,'2024'!$L:$L,work!$A61,'2024'!$H:$H,work!W$1)</f>
        <v>0</v>
      </c>
      <c r="X61">
        <f>SUMIFS('2024'!$I:$I,'2024'!$L:$L,work!$A61,'2024'!$H:$H,work!X$1)</f>
        <v>0</v>
      </c>
      <c r="Y61">
        <f t="shared" si="0"/>
        <v>3</v>
      </c>
      <c r="AL61" t="str">
        <v>CEROC</v>
      </c>
      <c r="AM61" t="str">
        <v>1685G</v>
      </c>
      <c r="AN61" t="str">
        <v>-</v>
      </c>
    </row>
    <row r="62" spans="1:40" x14ac:dyDescent="0.25">
      <c r="A62" t="str">
        <v>1478-21FLTPA G1SW0147</v>
      </c>
      <c r="B62" t="str">
        <f>_xlfn.XLOOKUP(A62,'2024'!L:L,'2024'!A:A)</f>
        <v>SWROC</v>
      </c>
      <c r="C62" t="str">
        <f>_xlfn.XLOOKUP(A62,'2024'!L:L,'2024'!F:F)</f>
        <v>STREAM</v>
      </c>
      <c r="D62" t="str">
        <f>_xlfn.XLOOKUP(A62,'2024'!L:L,'2024'!G:G)</f>
        <v>3F</v>
      </c>
      <c r="E62">
        <f>SUMIFS('2024'!$I:$I,'2024'!$L:$L,work!$A62,'2024'!$H:$H,work!E$1)</f>
        <v>6</v>
      </c>
      <c r="F62">
        <f>SUMIFS('2024'!$I:$I,'2024'!$L:$L,work!$A62,'2024'!$H:$H,work!F$1)</f>
        <v>0</v>
      </c>
      <c r="G62">
        <f>SUMIFS('2024'!$I:$I,'2024'!$L:$L,work!$A62,'2024'!$H:$H,work!G$1)</f>
        <v>0</v>
      </c>
      <c r="H62">
        <f>SUMIFS('2024'!$I:$I,'2024'!$L:$L,work!$A62,'2024'!$H:$H,work!H$1)</f>
        <v>0</v>
      </c>
      <c r="I62">
        <f>SUMIFS('2024'!$I:$I,'2024'!$L:$L,work!$A62,'2024'!$H:$H,work!I$1)</f>
        <v>6</v>
      </c>
      <c r="J62">
        <f>SUMIFS('2024'!$I:$I,'2024'!$L:$L,work!$A62,'2024'!$H:$H,work!J$1)</f>
        <v>0</v>
      </c>
      <c r="K62">
        <f>SUMIFS('2024'!$I:$I,'2024'!$L:$L,work!$A62,'2024'!$H:$H,work!K$1)</f>
        <v>0</v>
      </c>
      <c r="L62">
        <f>SUMIFS('2024'!$I:$I,'2024'!$L:$L,work!$A62,'2024'!$H:$H,work!L$1)</f>
        <v>0</v>
      </c>
      <c r="M62">
        <f>SUMIFS('2024'!$I:$I,'2024'!$L:$L,work!$A62,'2024'!$H:$H,work!M$1)</f>
        <v>0</v>
      </c>
      <c r="N62">
        <f>SUMIFS('2024'!$I:$I,'2024'!$L:$L,work!$A62,'2024'!$H:$H,work!N$1)</f>
        <v>0</v>
      </c>
      <c r="O62">
        <f>SUMIFS('2024'!$I:$I,'2024'!$L:$L,work!$A62,'2024'!$H:$H,work!O$1)</f>
        <v>0</v>
      </c>
      <c r="P62">
        <f>SUMIFS('2024'!$I:$I,'2024'!$L:$L,work!$A62,'2024'!$H:$H,work!P$1)</f>
        <v>0</v>
      </c>
      <c r="Q62">
        <f>SUMIFS('2024'!$I:$I,'2024'!$L:$L,work!$A62,'2024'!$H:$H,work!Q$1)</f>
        <v>0</v>
      </c>
      <c r="R62">
        <f>SUMIFS('2024'!$I:$I,'2024'!$L:$L,work!$A62,'2024'!$H:$H,work!R$1)</f>
        <v>0</v>
      </c>
      <c r="S62">
        <f>SUMIFS('2024'!$I:$I,'2024'!$L:$L,work!$A62,'2024'!$H:$H,work!S$1)</f>
        <v>0</v>
      </c>
      <c r="T62">
        <f>SUMIFS('2024'!$I:$I,'2024'!$L:$L,work!$A62,'2024'!$H:$H,work!T$1)</f>
        <v>0</v>
      </c>
      <c r="U62">
        <f>SUMIFS('2024'!$I:$I,'2024'!$L:$L,work!$A62,'2024'!$H:$H,work!U$1)</f>
        <v>0</v>
      </c>
      <c r="V62">
        <f>SUMIFS('2024'!$I:$I,'2024'!$L:$L,work!$A62,'2024'!$H:$H,work!V$1)</f>
        <v>0</v>
      </c>
      <c r="W62">
        <f>SUMIFS('2024'!$I:$I,'2024'!$L:$L,work!$A62,'2024'!$H:$H,work!W$1)</f>
        <v>0</v>
      </c>
      <c r="X62">
        <f>SUMIFS('2024'!$I:$I,'2024'!$L:$L,work!$A62,'2024'!$H:$H,work!X$1)</f>
        <v>0</v>
      </c>
      <c r="Y62">
        <f t="shared" si="0"/>
        <v>3</v>
      </c>
      <c r="AL62" t="str">
        <v>CEROC</v>
      </c>
      <c r="AM62" t="str">
        <v>3170A</v>
      </c>
      <c r="AN62" t="str">
        <v>-</v>
      </c>
    </row>
    <row r="63" spans="1:40" x14ac:dyDescent="0.25">
      <c r="A63" t="str">
        <v>1491A-21FLSWFD19079</v>
      </c>
      <c r="B63" t="str">
        <f>_xlfn.XLOOKUP(A63,'2024'!L:L,'2024'!A:A)</f>
        <v>SWROC</v>
      </c>
      <c r="C63" t="str">
        <f>_xlfn.XLOOKUP(A63,'2024'!L:L,'2024'!F:F)</f>
        <v>LAKE</v>
      </c>
      <c r="D63" t="str">
        <f>_xlfn.XLOOKUP(A63,'2024'!L:L,'2024'!G:G)</f>
        <v>3F</v>
      </c>
      <c r="E63">
        <f>SUMIFS('2024'!$I:$I,'2024'!$L:$L,work!$A63,'2024'!$H:$H,work!E$1)</f>
        <v>6</v>
      </c>
      <c r="F63">
        <f>SUMIFS('2024'!$I:$I,'2024'!$L:$L,work!$A63,'2024'!$H:$H,work!F$1)</f>
        <v>0</v>
      </c>
      <c r="G63">
        <f>SUMIFS('2024'!$I:$I,'2024'!$L:$L,work!$A63,'2024'!$H:$H,work!G$1)</f>
        <v>0</v>
      </c>
      <c r="H63">
        <f>SUMIFS('2024'!$I:$I,'2024'!$L:$L,work!$A63,'2024'!$H:$H,work!H$1)</f>
        <v>0</v>
      </c>
      <c r="I63">
        <f>SUMIFS('2024'!$I:$I,'2024'!$L:$L,work!$A63,'2024'!$H:$H,work!I$1)</f>
        <v>0</v>
      </c>
      <c r="J63">
        <f>SUMIFS('2024'!$I:$I,'2024'!$L:$L,work!$A63,'2024'!$H:$H,work!J$1)</f>
        <v>0</v>
      </c>
      <c r="K63">
        <f>SUMIFS('2024'!$I:$I,'2024'!$L:$L,work!$A63,'2024'!$H:$H,work!K$1)</f>
        <v>0</v>
      </c>
      <c r="L63">
        <f>SUMIFS('2024'!$I:$I,'2024'!$L:$L,work!$A63,'2024'!$H:$H,work!L$1)</f>
        <v>0</v>
      </c>
      <c r="M63">
        <f>SUMIFS('2024'!$I:$I,'2024'!$L:$L,work!$A63,'2024'!$H:$H,work!M$1)</f>
        <v>0</v>
      </c>
      <c r="N63">
        <f>SUMIFS('2024'!$I:$I,'2024'!$L:$L,work!$A63,'2024'!$H:$H,work!N$1)</f>
        <v>0</v>
      </c>
      <c r="O63">
        <f>SUMIFS('2024'!$I:$I,'2024'!$L:$L,work!$A63,'2024'!$H:$H,work!O$1)</f>
        <v>0</v>
      </c>
      <c r="P63">
        <f>SUMIFS('2024'!$I:$I,'2024'!$L:$L,work!$A63,'2024'!$H:$H,work!P$1)</f>
        <v>0</v>
      </c>
      <c r="Q63">
        <f>SUMIFS('2024'!$I:$I,'2024'!$L:$L,work!$A63,'2024'!$H:$H,work!Q$1)</f>
        <v>0</v>
      </c>
      <c r="R63">
        <f>SUMIFS('2024'!$I:$I,'2024'!$L:$L,work!$A63,'2024'!$H:$H,work!R$1)</f>
        <v>0</v>
      </c>
      <c r="S63">
        <f>SUMIFS('2024'!$I:$I,'2024'!$L:$L,work!$A63,'2024'!$H:$H,work!S$1)</f>
        <v>0</v>
      </c>
      <c r="T63">
        <f>SUMIFS('2024'!$I:$I,'2024'!$L:$L,work!$A63,'2024'!$H:$H,work!T$1)</f>
        <v>0</v>
      </c>
      <c r="U63">
        <f>SUMIFS('2024'!$I:$I,'2024'!$L:$L,work!$A63,'2024'!$H:$H,work!U$1)</f>
        <v>0</v>
      </c>
      <c r="V63">
        <f>SUMIFS('2024'!$I:$I,'2024'!$L:$L,work!$A63,'2024'!$H:$H,work!V$1)</f>
        <v>0</v>
      </c>
      <c r="W63">
        <f>SUMIFS('2024'!$I:$I,'2024'!$L:$L,work!$A63,'2024'!$H:$H,work!W$1)</f>
        <v>0</v>
      </c>
      <c r="X63">
        <f>SUMIFS('2024'!$I:$I,'2024'!$L:$L,work!$A63,'2024'!$H:$H,work!X$1)</f>
        <v>0</v>
      </c>
      <c r="Y63">
        <f t="shared" si="0"/>
        <v>3</v>
      </c>
      <c r="AL63" t="str">
        <v>CEROC</v>
      </c>
      <c r="AM63" t="str">
        <v>2973</v>
      </c>
      <c r="AN63" t="str">
        <v>-</v>
      </c>
    </row>
    <row r="64" spans="1:40" x14ac:dyDescent="0.25">
      <c r="A64" t="str">
        <v>1493D-21FLTPA G1SW0071</v>
      </c>
      <c r="B64" t="str">
        <f>_xlfn.XLOOKUP(A64,'2024'!L:L,'2024'!A:A)</f>
        <v>SWROC</v>
      </c>
      <c r="C64" t="str">
        <f>_xlfn.XLOOKUP(A64,'2024'!L:L,'2024'!F:F)</f>
        <v>LAKE</v>
      </c>
      <c r="D64" t="str">
        <f>_xlfn.XLOOKUP(A64,'2024'!L:L,'2024'!G:G)</f>
        <v>3F</v>
      </c>
      <c r="E64">
        <f>SUMIFS('2024'!$I:$I,'2024'!$L:$L,work!$A64,'2024'!$H:$H,work!E$1)</f>
        <v>6</v>
      </c>
      <c r="F64">
        <f>SUMIFS('2024'!$I:$I,'2024'!$L:$L,work!$A64,'2024'!$H:$H,work!F$1)</f>
        <v>0</v>
      </c>
      <c r="G64">
        <f>SUMIFS('2024'!$I:$I,'2024'!$L:$L,work!$A64,'2024'!$H:$H,work!G$1)</f>
        <v>0</v>
      </c>
      <c r="H64">
        <f>SUMIFS('2024'!$I:$I,'2024'!$L:$L,work!$A64,'2024'!$H:$H,work!H$1)</f>
        <v>0</v>
      </c>
      <c r="I64">
        <f>SUMIFS('2024'!$I:$I,'2024'!$L:$L,work!$A64,'2024'!$H:$H,work!I$1)</f>
        <v>0</v>
      </c>
      <c r="J64">
        <f>SUMIFS('2024'!$I:$I,'2024'!$L:$L,work!$A64,'2024'!$H:$H,work!J$1)</f>
        <v>0</v>
      </c>
      <c r="K64">
        <f>SUMIFS('2024'!$I:$I,'2024'!$L:$L,work!$A64,'2024'!$H:$H,work!K$1)</f>
        <v>0</v>
      </c>
      <c r="L64">
        <f>SUMIFS('2024'!$I:$I,'2024'!$L:$L,work!$A64,'2024'!$H:$H,work!L$1)</f>
        <v>0</v>
      </c>
      <c r="M64">
        <f>SUMIFS('2024'!$I:$I,'2024'!$L:$L,work!$A64,'2024'!$H:$H,work!M$1)</f>
        <v>0</v>
      </c>
      <c r="N64">
        <f>SUMIFS('2024'!$I:$I,'2024'!$L:$L,work!$A64,'2024'!$H:$H,work!N$1)</f>
        <v>0</v>
      </c>
      <c r="O64">
        <f>SUMIFS('2024'!$I:$I,'2024'!$L:$L,work!$A64,'2024'!$H:$H,work!O$1)</f>
        <v>0</v>
      </c>
      <c r="P64">
        <f>SUMIFS('2024'!$I:$I,'2024'!$L:$L,work!$A64,'2024'!$H:$H,work!P$1)</f>
        <v>0</v>
      </c>
      <c r="Q64">
        <f>SUMIFS('2024'!$I:$I,'2024'!$L:$L,work!$A64,'2024'!$H:$H,work!Q$1)</f>
        <v>0</v>
      </c>
      <c r="R64">
        <f>SUMIFS('2024'!$I:$I,'2024'!$L:$L,work!$A64,'2024'!$H:$H,work!R$1)</f>
        <v>0</v>
      </c>
      <c r="S64">
        <f>SUMIFS('2024'!$I:$I,'2024'!$L:$L,work!$A64,'2024'!$H:$H,work!S$1)</f>
        <v>0</v>
      </c>
      <c r="T64">
        <f>SUMIFS('2024'!$I:$I,'2024'!$L:$L,work!$A64,'2024'!$H:$H,work!T$1)</f>
        <v>0</v>
      </c>
      <c r="U64">
        <f>SUMIFS('2024'!$I:$I,'2024'!$L:$L,work!$A64,'2024'!$H:$H,work!U$1)</f>
        <v>0</v>
      </c>
      <c r="V64">
        <f>SUMIFS('2024'!$I:$I,'2024'!$L:$L,work!$A64,'2024'!$H:$H,work!V$1)</f>
        <v>0</v>
      </c>
      <c r="W64">
        <f>SUMIFS('2024'!$I:$I,'2024'!$L:$L,work!$A64,'2024'!$H:$H,work!W$1)</f>
        <v>0</v>
      </c>
      <c r="X64">
        <f>SUMIFS('2024'!$I:$I,'2024'!$L:$L,work!$A64,'2024'!$H:$H,work!X$1)</f>
        <v>0</v>
      </c>
      <c r="Y64">
        <f t="shared" si="0"/>
        <v>3</v>
      </c>
      <c r="AL64" t="str">
        <v>CEROC</v>
      </c>
      <c r="AM64" t="str">
        <v>2985</v>
      </c>
      <c r="AN64" t="str">
        <v>-</v>
      </c>
    </row>
    <row r="65" spans="1:40" x14ac:dyDescent="0.25">
      <c r="A65" t="str">
        <v>1499-21FLTPA G2SW0158</v>
      </c>
      <c r="B65" t="str">
        <f>_xlfn.XLOOKUP(A65,'2024'!L:L,'2024'!A:A)</f>
        <v>SWROC</v>
      </c>
      <c r="C65" t="str">
        <f>_xlfn.XLOOKUP(A65,'2024'!L:L,'2024'!F:F)</f>
        <v>STREAM</v>
      </c>
      <c r="D65" t="str">
        <f>_xlfn.XLOOKUP(A65,'2024'!L:L,'2024'!G:G)</f>
        <v>3F</v>
      </c>
      <c r="E65">
        <f>SUMIFS('2024'!$I:$I,'2024'!$L:$L,work!$A65,'2024'!$H:$H,work!E$1)</f>
        <v>6</v>
      </c>
      <c r="F65">
        <f>SUMIFS('2024'!$I:$I,'2024'!$L:$L,work!$A65,'2024'!$H:$H,work!F$1)</f>
        <v>0</v>
      </c>
      <c r="G65">
        <f>SUMIFS('2024'!$I:$I,'2024'!$L:$L,work!$A65,'2024'!$H:$H,work!G$1)</f>
        <v>0</v>
      </c>
      <c r="H65">
        <f>SUMIFS('2024'!$I:$I,'2024'!$L:$L,work!$A65,'2024'!$H:$H,work!H$1)</f>
        <v>0</v>
      </c>
      <c r="I65">
        <f>SUMIFS('2024'!$I:$I,'2024'!$L:$L,work!$A65,'2024'!$H:$H,work!I$1)</f>
        <v>6</v>
      </c>
      <c r="J65">
        <f>SUMIFS('2024'!$I:$I,'2024'!$L:$L,work!$A65,'2024'!$H:$H,work!J$1)</f>
        <v>0</v>
      </c>
      <c r="K65">
        <f>SUMIFS('2024'!$I:$I,'2024'!$L:$L,work!$A65,'2024'!$H:$H,work!K$1)</f>
        <v>0</v>
      </c>
      <c r="L65">
        <f>SUMIFS('2024'!$I:$I,'2024'!$L:$L,work!$A65,'2024'!$H:$H,work!L$1)</f>
        <v>0</v>
      </c>
      <c r="M65">
        <f>SUMIFS('2024'!$I:$I,'2024'!$L:$L,work!$A65,'2024'!$H:$H,work!M$1)</f>
        <v>0</v>
      </c>
      <c r="N65">
        <f>SUMIFS('2024'!$I:$I,'2024'!$L:$L,work!$A65,'2024'!$H:$H,work!N$1)</f>
        <v>0</v>
      </c>
      <c r="O65">
        <f>SUMIFS('2024'!$I:$I,'2024'!$L:$L,work!$A65,'2024'!$H:$H,work!O$1)</f>
        <v>0</v>
      </c>
      <c r="P65">
        <f>SUMIFS('2024'!$I:$I,'2024'!$L:$L,work!$A65,'2024'!$H:$H,work!P$1)</f>
        <v>0</v>
      </c>
      <c r="Q65">
        <f>SUMIFS('2024'!$I:$I,'2024'!$L:$L,work!$A65,'2024'!$H:$H,work!Q$1)</f>
        <v>0</v>
      </c>
      <c r="R65">
        <f>SUMIFS('2024'!$I:$I,'2024'!$L:$L,work!$A65,'2024'!$H:$H,work!R$1)</f>
        <v>0</v>
      </c>
      <c r="S65">
        <f>SUMIFS('2024'!$I:$I,'2024'!$L:$L,work!$A65,'2024'!$H:$H,work!S$1)</f>
        <v>0</v>
      </c>
      <c r="T65">
        <f>SUMIFS('2024'!$I:$I,'2024'!$L:$L,work!$A65,'2024'!$H:$H,work!T$1)</f>
        <v>0</v>
      </c>
      <c r="U65">
        <f>SUMIFS('2024'!$I:$I,'2024'!$L:$L,work!$A65,'2024'!$H:$H,work!U$1)</f>
        <v>0</v>
      </c>
      <c r="V65">
        <f>SUMIFS('2024'!$I:$I,'2024'!$L:$L,work!$A65,'2024'!$H:$H,work!V$1)</f>
        <v>0</v>
      </c>
      <c r="W65">
        <f>SUMIFS('2024'!$I:$I,'2024'!$L:$L,work!$A65,'2024'!$H:$H,work!W$1)</f>
        <v>0</v>
      </c>
      <c r="X65">
        <f>SUMIFS('2024'!$I:$I,'2024'!$L:$L,work!$A65,'2024'!$H:$H,work!X$1)</f>
        <v>0</v>
      </c>
      <c r="Y65">
        <f t="shared" si="0"/>
        <v>3</v>
      </c>
      <c r="AL65" t="str">
        <v>CEROC</v>
      </c>
      <c r="AM65" t="str">
        <v>2990</v>
      </c>
      <c r="AN65" t="str">
        <v>-</v>
      </c>
    </row>
    <row r="66" spans="1:40" x14ac:dyDescent="0.25">
      <c r="A66" t="str">
        <v>1501Z-21FLTPA G3SW0100</v>
      </c>
      <c r="B66" t="str">
        <f>_xlfn.XLOOKUP(A66,'2024'!L:L,'2024'!A:A)</f>
        <v>SWROC</v>
      </c>
      <c r="C66" t="str">
        <f>_xlfn.XLOOKUP(A66,'2024'!L:L,'2024'!F:F)</f>
        <v>LAKE</v>
      </c>
      <c r="D66" t="str">
        <f>_xlfn.XLOOKUP(A66,'2024'!L:L,'2024'!G:G)</f>
        <v>3F</v>
      </c>
      <c r="E66">
        <f>SUMIFS('2024'!$I:$I,'2024'!$L:$L,work!$A66,'2024'!$H:$H,work!E$1)</f>
        <v>6</v>
      </c>
      <c r="F66">
        <f>SUMIFS('2024'!$I:$I,'2024'!$L:$L,work!$A66,'2024'!$H:$H,work!F$1)</f>
        <v>0</v>
      </c>
      <c r="G66">
        <f>SUMIFS('2024'!$I:$I,'2024'!$L:$L,work!$A66,'2024'!$H:$H,work!G$1)</f>
        <v>0</v>
      </c>
      <c r="H66">
        <f>SUMIFS('2024'!$I:$I,'2024'!$L:$L,work!$A66,'2024'!$H:$H,work!H$1)</f>
        <v>0</v>
      </c>
      <c r="I66">
        <f>SUMIFS('2024'!$I:$I,'2024'!$L:$L,work!$A66,'2024'!$H:$H,work!I$1)</f>
        <v>0</v>
      </c>
      <c r="J66">
        <f>SUMIFS('2024'!$I:$I,'2024'!$L:$L,work!$A66,'2024'!$H:$H,work!J$1)</f>
        <v>0</v>
      </c>
      <c r="K66">
        <f>SUMIFS('2024'!$I:$I,'2024'!$L:$L,work!$A66,'2024'!$H:$H,work!K$1)</f>
        <v>0</v>
      </c>
      <c r="L66">
        <f>SUMIFS('2024'!$I:$I,'2024'!$L:$L,work!$A66,'2024'!$H:$H,work!L$1)</f>
        <v>0</v>
      </c>
      <c r="M66">
        <f>SUMIFS('2024'!$I:$I,'2024'!$L:$L,work!$A66,'2024'!$H:$H,work!M$1)</f>
        <v>0</v>
      </c>
      <c r="N66">
        <f>SUMIFS('2024'!$I:$I,'2024'!$L:$L,work!$A66,'2024'!$H:$H,work!N$1)</f>
        <v>0</v>
      </c>
      <c r="O66">
        <f>SUMIFS('2024'!$I:$I,'2024'!$L:$L,work!$A66,'2024'!$H:$H,work!O$1)</f>
        <v>0</v>
      </c>
      <c r="P66">
        <f>SUMIFS('2024'!$I:$I,'2024'!$L:$L,work!$A66,'2024'!$H:$H,work!P$1)</f>
        <v>0</v>
      </c>
      <c r="Q66">
        <f>SUMIFS('2024'!$I:$I,'2024'!$L:$L,work!$A66,'2024'!$H:$H,work!Q$1)</f>
        <v>0</v>
      </c>
      <c r="R66">
        <f>SUMIFS('2024'!$I:$I,'2024'!$L:$L,work!$A66,'2024'!$H:$H,work!R$1)</f>
        <v>0</v>
      </c>
      <c r="S66">
        <f>SUMIFS('2024'!$I:$I,'2024'!$L:$L,work!$A66,'2024'!$H:$H,work!S$1)</f>
        <v>0</v>
      </c>
      <c r="T66">
        <f>SUMIFS('2024'!$I:$I,'2024'!$L:$L,work!$A66,'2024'!$H:$H,work!T$1)</f>
        <v>0</v>
      </c>
      <c r="U66">
        <f>SUMIFS('2024'!$I:$I,'2024'!$L:$L,work!$A66,'2024'!$H:$H,work!U$1)</f>
        <v>0</v>
      </c>
      <c r="V66">
        <f>SUMIFS('2024'!$I:$I,'2024'!$L:$L,work!$A66,'2024'!$H:$H,work!V$1)</f>
        <v>0</v>
      </c>
      <c r="W66">
        <f>SUMIFS('2024'!$I:$I,'2024'!$L:$L,work!$A66,'2024'!$H:$H,work!W$1)</f>
        <v>0</v>
      </c>
      <c r="X66">
        <f>SUMIFS('2024'!$I:$I,'2024'!$L:$L,work!$A66,'2024'!$H:$H,work!X$1)</f>
        <v>0</v>
      </c>
      <c r="Y66">
        <f t="shared" si="0"/>
        <v>3</v>
      </c>
      <c r="AL66" t="str">
        <v>CEROC</v>
      </c>
      <c r="AM66" t="str">
        <v>2999</v>
      </c>
      <c r="AN66" t="str">
        <v>-</v>
      </c>
    </row>
    <row r="67" spans="1:40" x14ac:dyDescent="0.25">
      <c r="A67" t="str">
        <v>1503-21FLTPA G4SW0106</v>
      </c>
      <c r="B67" t="str">
        <f>_xlfn.XLOOKUP(A67,'2024'!L:L,'2024'!A:A)</f>
        <v>SWROC</v>
      </c>
      <c r="C67" t="str">
        <f>_xlfn.XLOOKUP(A67,'2024'!L:L,'2024'!F:F)</f>
        <v>LAKE</v>
      </c>
      <c r="D67" t="str">
        <f>_xlfn.XLOOKUP(A67,'2024'!L:L,'2024'!G:G)</f>
        <v>3F</v>
      </c>
      <c r="E67">
        <f>SUMIFS('2024'!$I:$I,'2024'!$L:$L,work!$A67,'2024'!$H:$H,work!E$1)</f>
        <v>6</v>
      </c>
      <c r="F67">
        <f>SUMIFS('2024'!$I:$I,'2024'!$L:$L,work!$A67,'2024'!$H:$H,work!F$1)</f>
        <v>0</v>
      </c>
      <c r="G67">
        <f>SUMIFS('2024'!$I:$I,'2024'!$L:$L,work!$A67,'2024'!$H:$H,work!G$1)</f>
        <v>0</v>
      </c>
      <c r="H67">
        <f>SUMIFS('2024'!$I:$I,'2024'!$L:$L,work!$A67,'2024'!$H:$H,work!H$1)</f>
        <v>0</v>
      </c>
      <c r="I67">
        <f>SUMIFS('2024'!$I:$I,'2024'!$L:$L,work!$A67,'2024'!$H:$H,work!I$1)</f>
        <v>0</v>
      </c>
      <c r="J67">
        <f>SUMIFS('2024'!$I:$I,'2024'!$L:$L,work!$A67,'2024'!$H:$H,work!J$1)</f>
        <v>0</v>
      </c>
      <c r="K67">
        <f>SUMIFS('2024'!$I:$I,'2024'!$L:$L,work!$A67,'2024'!$H:$H,work!K$1)</f>
        <v>0</v>
      </c>
      <c r="L67">
        <f>SUMIFS('2024'!$I:$I,'2024'!$L:$L,work!$A67,'2024'!$H:$H,work!L$1)</f>
        <v>0</v>
      </c>
      <c r="M67">
        <f>SUMIFS('2024'!$I:$I,'2024'!$L:$L,work!$A67,'2024'!$H:$H,work!M$1)</f>
        <v>0</v>
      </c>
      <c r="N67">
        <f>SUMIFS('2024'!$I:$I,'2024'!$L:$L,work!$A67,'2024'!$H:$H,work!N$1)</f>
        <v>0</v>
      </c>
      <c r="O67">
        <f>SUMIFS('2024'!$I:$I,'2024'!$L:$L,work!$A67,'2024'!$H:$H,work!O$1)</f>
        <v>0</v>
      </c>
      <c r="P67">
        <f>SUMIFS('2024'!$I:$I,'2024'!$L:$L,work!$A67,'2024'!$H:$H,work!P$1)</f>
        <v>0</v>
      </c>
      <c r="Q67">
        <f>SUMIFS('2024'!$I:$I,'2024'!$L:$L,work!$A67,'2024'!$H:$H,work!Q$1)</f>
        <v>0</v>
      </c>
      <c r="R67">
        <f>SUMIFS('2024'!$I:$I,'2024'!$L:$L,work!$A67,'2024'!$H:$H,work!R$1)</f>
        <v>0</v>
      </c>
      <c r="S67">
        <f>SUMIFS('2024'!$I:$I,'2024'!$L:$L,work!$A67,'2024'!$H:$H,work!S$1)</f>
        <v>0</v>
      </c>
      <c r="T67">
        <f>SUMIFS('2024'!$I:$I,'2024'!$L:$L,work!$A67,'2024'!$H:$H,work!T$1)</f>
        <v>0</v>
      </c>
      <c r="U67">
        <f>SUMIFS('2024'!$I:$I,'2024'!$L:$L,work!$A67,'2024'!$H:$H,work!U$1)</f>
        <v>0</v>
      </c>
      <c r="V67">
        <f>SUMIFS('2024'!$I:$I,'2024'!$L:$L,work!$A67,'2024'!$H:$H,work!V$1)</f>
        <v>0</v>
      </c>
      <c r="W67">
        <f>SUMIFS('2024'!$I:$I,'2024'!$L:$L,work!$A67,'2024'!$H:$H,work!W$1)</f>
        <v>0</v>
      </c>
      <c r="X67">
        <f>SUMIFS('2024'!$I:$I,'2024'!$L:$L,work!$A67,'2024'!$H:$H,work!X$1)</f>
        <v>0</v>
      </c>
      <c r="Y67">
        <f t="shared" ref="Y67:Y130" si="5">(MAX(E67:Q67,S67)*0.5)+(R67*2.5)+(MAX(T67:W67)*0.5)+(X67*1)</f>
        <v>3</v>
      </c>
      <c r="AL67" t="str">
        <v>CEROC</v>
      </c>
      <c r="AM67" t="str">
        <v>2997A3</v>
      </c>
      <c r="AN67" t="str">
        <v>-</v>
      </c>
    </row>
    <row r="68" spans="1:40" x14ac:dyDescent="0.25">
      <c r="A68" t="str">
        <v>1504A-21FLCEN G3CE0040</v>
      </c>
      <c r="B68" t="str">
        <f>_xlfn.XLOOKUP(A68,'2024'!L:L,'2024'!A:A)</f>
        <v>SWROC</v>
      </c>
      <c r="C68" t="str">
        <f>_xlfn.XLOOKUP(A68,'2024'!L:L,'2024'!F:F)</f>
        <v>LAKE</v>
      </c>
      <c r="D68" t="str">
        <f>_xlfn.XLOOKUP(A68,'2024'!L:L,'2024'!G:G)</f>
        <v>3F</v>
      </c>
      <c r="E68">
        <f>SUMIFS('2024'!$I:$I,'2024'!$L:$L,work!$A68,'2024'!$H:$H,work!E$1)</f>
        <v>6</v>
      </c>
      <c r="F68">
        <f>SUMIFS('2024'!$I:$I,'2024'!$L:$L,work!$A68,'2024'!$H:$H,work!F$1)</f>
        <v>0</v>
      </c>
      <c r="G68">
        <f>SUMIFS('2024'!$I:$I,'2024'!$L:$L,work!$A68,'2024'!$H:$H,work!G$1)</f>
        <v>0</v>
      </c>
      <c r="H68">
        <f>SUMIFS('2024'!$I:$I,'2024'!$L:$L,work!$A68,'2024'!$H:$H,work!H$1)</f>
        <v>0</v>
      </c>
      <c r="I68">
        <f>SUMIFS('2024'!$I:$I,'2024'!$L:$L,work!$A68,'2024'!$H:$H,work!I$1)</f>
        <v>0</v>
      </c>
      <c r="J68">
        <f>SUMIFS('2024'!$I:$I,'2024'!$L:$L,work!$A68,'2024'!$H:$H,work!J$1)</f>
        <v>0</v>
      </c>
      <c r="K68">
        <f>SUMIFS('2024'!$I:$I,'2024'!$L:$L,work!$A68,'2024'!$H:$H,work!K$1)</f>
        <v>0</v>
      </c>
      <c r="L68">
        <f>SUMIFS('2024'!$I:$I,'2024'!$L:$L,work!$A68,'2024'!$H:$H,work!L$1)</f>
        <v>0</v>
      </c>
      <c r="M68">
        <f>SUMIFS('2024'!$I:$I,'2024'!$L:$L,work!$A68,'2024'!$H:$H,work!M$1)</f>
        <v>0</v>
      </c>
      <c r="N68">
        <f>SUMIFS('2024'!$I:$I,'2024'!$L:$L,work!$A68,'2024'!$H:$H,work!N$1)</f>
        <v>0</v>
      </c>
      <c r="O68">
        <f>SUMIFS('2024'!$I:$I,'2024'!$L:$L,work!$A68,'2024'!$H:$H,work!O$1)</f>
        <v>0</v>
      </c>
      <c r="P68">
        <f>SUMIFS('2024'!$I:$I,'2024'!$L:$L,work!$A68,'2024'!$H:$H,work!P$1)</f>
        <v>0</v>
      </c>
      <c r="Q68">
        <f>SUMIFS('2024'!$I:$I,'2024'!$L:$L,work!$A68,'2024'!$H:$H,work!Q$1)</f>
        <v>0</v>
      </c>
      <c r="R68">
        <f>SUMIFS('2024'!$I:$I,'2024'!$L:$L,work!$A68,'2024'!$H:$H,work!R$1)</f>
        <v>0</v>
      </c>
      <c r="S68">
        <f>SUMIFS('2024'!$I:$I,'2024'!$L:$L,work!$A68,'2024'!$H:$H,work!S$1)</f>
        <v>0</v>
      </c>
      <c r="T68">
        <f>SUMIFS('2024'!$I:$I,'2024'!$L:$L,work!$A68,'2024'!$H:$H,work!T$1)</f>
        <v>0</v>
      </c>
      <c r="U68">
        <f>SUMIFS('2024'!$I:$I,'2024'!$L:$L,work!$A68,'2024'!$H:$H,work!U$1)</f>
        <v>0</v>
      </c>
      <c r="V68">
        <f>SUMIFS('2024'!$I:$I,'2024'!$L:$L,work!$A68,'2024'!$H:$H,work!V$1)</f>
        <v>0</v>
      </c>
      <c r="W68">
        <f>SUMIFS('2024'!$I:$I,'2024'!$L:$L,work!$A68,'2024'!$H:$H,work!W$1)</f>
        <v>0</v>
      </c>
      <c r="X68">
        <f>SUMIFS('2024'!$I:$I,'2024'!$L:$L,work!$A68,'2024'!$H:$H,work!X$1)</f>
        <v>0</v>
      </c>
      <c r="Y68">
        <f t="shared" si="5"/>
        <v>3</v>
      </c>
      <c r="AL68" t="str">
        <v>CEROC</v>
      </c>
      <c r="AM68" t="str">
        <v>1351C</v>
      </c>
      <c r="AN68" t="str">
        <v>-</v>
      </c>
    </row>
    <row r="69" spans="1:40" x14ac:dyDescent="0.25">
      <c r="A69" t="str">
        <v>1507A-21FLHILL102</v>
      </c>
      <c r="B69" t="str">
        <f>_xlfn.XLOOKUP(A69,'2024'!L:L,'2024'!A:A)</f>
        <v>SWROC</v>
      </c>
      <c r="C69" t="str">
        <f>_xlfn.XLOOKUP(A69,'2024'!L:L,'2024'!F:F)</f>
        <v>ESTUARY11</v>
      </c>
      <c r="D69" t="str">
        <f>_xlfn.XLOOKUP(A69,'2024'!L:L,'2024'!G:G)</f>
        <v>2</v>
      </c>
      <c r="E69">
        <f>SUMIFS('2024'!$I:$I,'2024'!$L:$L,work!$A69,'2024'!$H:$H,work!E$1)</f>
        <v>6</v>
      </c>
      <c r="F69">
        <f>SUMIFS('2024'!$I:$I,'2024'!$L:$L,work!$A69,'2024'!$H:$H,work!F$1)</f>
        <v>0</v>
      </c>
      <c r="G69">
        <f>SUMIFS('2024'!$I:$I,'2024'!$L:$L,work!$A69,'2024'!$H:$H,work!G$1)</f>
        <v>0</v>
      </c>
      <c r="H69">
        <f>SUMIFS('2024'!$I:$I,'2024'!$L:$L,work!$A69,'2024'!$H:$H,work!H$1)</f>
        <v>0</v>
      </c>
      <c r="I69">
        <f>SUMIFS('2024'!$I:$I,'2024'!$L:$L,work!$A69,'2024'!$H:$H,work!I$1)</f>
        <v>0</v>
      </c>
      <c r="J69">
        <f>SUMIFS('2024'!$I:$I,'2024'!$L:$L,work!$A69,'2024'!$H:$H,work!J$1)</f>
        <v>0</v>
      </c>
      <c r="K69">
        <f>SUMIFS('2024'!$I:$I,'2024'!$L:$L,work!$A69,'2024'!$H:$H,work!K$1)</f>
        <v>0</v>
      </c>
      <c r="L69">
        <f>SUMIFS('2024'!$I:$I,'2024'!$L:$L,work!$A69,'2024'!$H:$H,work!L$1)</f>
        <v>0</v>
      </c>
      <c r="M69">
        <f>SUMIFS('2024'!$I:$I,'2024'!$L:$L,work!$A69,'2024'!$H:$H,work!M$1)</f>
        <v>0</v>
      </c>
      <c r="N69">
        <f>SUMIFS('2024'!$I:$I,'2024'!$L:$L,work!$A69,'2024'!$H:$H,work!N$1)</f>
        <v>0</v>
      </c>
      <c r="O69">
        <f>SUMIFS('2024'!$I:$I,'2024'!$L:$L,work!$A69,'2024'!$H:$H,work!O$1)</f>
        <v>0</v>
      </c>
      <c r="P69">
        <f>SUMIFS('2024'!$I:$I,'2024'!$L:$L,work!$A69,'2024'!$H:$H,work!P$1)</f>
        <v>0</v>
      </c>
      <c r="Q69">
        <f>SUMIFS('2024'!$I:$I,'2024'!$L:$L,work!$A69,'2024'!$H:$H,work!Q$1)</f>
        <v>0</v>
      </c>
      <c r="R69">
        <f>SUMIFS('2024'!$I:$I,'2024'!$L:$L,work!$A69,'2024'!$H:$H,work!R$1)</f>
        <v>0</v>
      </c>
      <c r="S69">
        <f>SUMIFS('2024'!$I:$I,'2024'!$L:$L,work!$A69,'2024'!$H:$H,work!S$1)</f>
        <v>0</v>
      </c>
      <c r="T69">
        <f>SUMIFS('2024'!$I:$I,'2024'!$L:$L,work!$A69,'2024'!$H:$H,work!T$1)</f>
        <v>0</v>
      </c>
      <c r="U69">
        <f>SUMIFS('2024'!$I:$I,'2024'!$L:$L,work!$A69,'2024'!$H:$H,work!U$1)</f>
        <v>0</v>
      </c>
      <c r="V69">
        <f>SUMIFS('2024'!$I:$I,'2024'!$L:$L,work!$A69,'2024'!$H:$H,work!V$1)</f>
        <v>0</v>
      </c>
      <c r="W69">
        <f>SUMIFS('2024'!$I:$I,'2024'!$L:$L,work!$A69,'2024'!$H:$H,work!W$1)</f>
        <v>0</v>
      </c>
      <c r="X69">
        <f>SUMIFS('2024'!$I:$I,'2024'!$L:$L,work!$A69,'2024'!$H:$H,work!X$1)</f>
        <v>0</v>
      </c>
      <c r="Y69">
        <f t="shared" si="5"/>
        <v>3</v>
      </c>
      <c r="AL69" t="str">
        <v>CEROC</v>
      </c>
      <c r="AM69" t="str">
        <v>2675</v>
      </c>
      <c r="AN69" t="str">
        <v>-</v>
      </c>
    </row>
    <row r="70" spans="1:40" x14ac:dyDescent="0.25">
      <c r="A70" t="str">
        <v>1508B-21FLTPA G5SW0040</v>
      </c>
      <c r="B70" t="str">
        <f>_xlfn.XLOOKUP(A70,'2024'!L:L,'2024'!A:A)</f>
        <v>SWROC</v>
      </c>
      <c r="C70" t="str">
        <f>_xlfn.XLOOKUP(A70,'2024'!L:L,'2024'!F:F)</f>
        <v>LAKE</v>
      </c>
      <c r="D70" t="str">
        <f>_xlfn.XLOOKUP(A70,'2024'!L:L,'2024'!G:G)</f>
        <v>3F</v>
      </c>
      <c r="E70">
        <f>SUMIFS('2024'!$I:$I,'2024'!$L:$L,work!$A70,'2024'!$H:$H,work!E$1)</f>
        <v>6</v>
      </c>
      <c r="F70">
        <f>SUMIFS('2024'!$I:$I,'2024'!$L:$L,work!$A70,'2024'!$H:$H,work!F$1)</f>
        <v>0</v>
      </c>
      <c r="G70">
        <f>SUMIFS('2024'!$I:$I,'2024'!$L:$L,work!$A70,'2024'!$H:$H,work!G$1)</f>
        <v>0</v>
      </c>
      <c r="H70">
        <f>SUMIFS('2024'!$I:$I,'2024'!$L:$L,work!$A70,'2024'!$H:$H,work!H$1)</f>
        <v>0</v>
      </c>
      <c r="I70">
        <f>SUMIFS('2024'!$I:$I,'2024'!$L:$L,work!$A70,'2024'!$H:$H,work!I$1)</f>
        <v>0</v>
      </c>
      <c r="J70">
        <f>SUMIFS('2024'!$I:$I,'2024'!$L:$L,work!$A70,'2024'!$H:$H,work!J$1)</f>
        <v>0</v>
      </c>
      <c r="K70">
        <f>SUMIFS('2024'!$I:$I,'2024'!$L:$L,work!$A70,'2024'!$H:$H,work!K$1)</f>
        <v>0</v>
      </c>
      <c r="L70">
        <f>SUMIFS('2024'!$I:$I,'2024'!$L:$L,work!$A70,'2024'!$H:$H,work!L$1)</f>
        <v>0</v>
      </c>
      <c r="M70">
        <f>SUMIFS('2024'!$I:$I,'2024'!$L:$L,work!$A70,'2024'!$H:$H,work!M$1)</f>
        <v>0</v>
      </c>
      <c r="N70">
        <f>SUMIFS('2024'!$I:$I,'2024'!$L:$L,work!$A70,'2024'!$H:$H,work!N$1)</f>
        <v>0</v>
      </c>
      <c r="O70">
        <f>SUMIFS('2024'!$I:$I,'2024'!$L:$L,work!$A70,'2024'!$H:$H,work!O$1)</f>
        <v>0</v>
      </c>
      <c r="P70">
        <f>SUMIFS('2024'!$I:$I,'2024'!$L:$L,work!$A70,'2024'!$H:$H,work!P$1)</f>
        <v>0</v>
      </c>
      <c r="Q70">
        <f>SUMIFS('2024'!$I:$I,'2024'!$L:$L,work!$A70,'2024'!$H:$H,work!Q$1)</f>
        <v>0</v>
      </c>
      <c r="R70">
        <f>SUMIFS('2024'!$I:$I,'2024'!$L:$L,work!$A70,'2024'!$H:$H,work!R$1)</f>
        <v>0</v>
      </c>
      <c r="S70">
        <f>SUMIFS('2024'!$I:$I,'2024'!$L:$L,work!$A70,'2024'!$H:$H,work!S$1)</f>
        <v>0</v>
      </c>
      <c r="T70">
        <f>SUMIFS('2024'!$I:$I,'2024'!$L:$L,work!$A70,'2024'!$H:$H,work!T$1)</f>
        <v>0</v>
      </c>
      <c r="U70">
        <f>SUMIFS('2024'!$I:$I,'2024'!$L:$L,work!$A70,'2024'!$H:$H,work!U$1)</f>
        <v>0</v>
      </c>
      <c r="V70">
        <f>SUMIFS('2024'!$I:$I,'2024'!$L:$L,work!$A70,'2024'!$H:$H,work!V$1)</f>
        <v>0</v>
      </c>
      <c r="W70">
        <f>SUMIFS('2024'!$I:$I,'2024'!$L:$L,work!$A70,'2024'!$H:$H,work!W$1)</f>
        <v>0</v>
      </c>
      <c r="X70">
        <f>SUMIFS('2024'!$I:$I,'2024'!$L:$L,work!$A70,'2024'!$H:$H,work!X$1)</f>
        <v>0</v>
      </c>
      <c r="Y70">
        <f t="shared" si="5"/>
        <v>3</v>
      </c>
      <c r="AL70" t="str">
        <v>CEROC</v>
      </c>
      <c r="AM70" t="str">
        <v>2939</v>
      </c>
      <c r="AN70" t="str">
        <v>-</v>
      </c>
    </row>
    <row r="71" spans="1:40" x14ac:dyDescent="0.25">
      <c r="A71" t="str">
        <v>1512ENRA121FLTPA G5SW0080</v>
      </c>
      <c r="B71" t="str">
        <f>_xlfn.XLOOKUP(A71,'2024'!L:L,'2024'!A:A)</f>
        <v>SWROC</v>
      </c>
      <c r="C71" t="str">
        <f>_xlfn.XLOOKUP(A71,'2024'!L:L,'2024'!F:F)</f>
        <v>ESTUARY</v>
      </c>
      <c r="D71" t="str">
        <f>_xlfn.XLOOKUP(A71,'2024'!L:L,'2024'!G:G)</f>
        <v>3M</v>
      </c>
      <c r="E71">
        <f>SUMIFS('2024'!$I:$I,'2024'!$L:$L,work!$A71,'2024'!$H:$H,work!E$1)</f>
        <v>6</v>
      </c>
      <c r="F71">
        <f>SUMIFS('2024'!$I:$I,'2024'!$L:$L,work!$A71,'2024'!$H:$H,work!F$1)</f>
        <v>0</v>
      </c>
      <c r="G71">
        <f>SUMIFS('2024'!$I:$I,'2024'!$L:$L,work!$A71,'2024'!$H:$H,work!G$1)</f>
        <v>0</v>
      </c>
      <c r="H71">
        <f>SUMIFS('2024'!$I:$I,'2024'!$L:$L,work!$A71,'2024'!$H:$H,work!H$1)</f>
        <v>6</v>
      </c>
      <c r="I71">
        <f>SUMIFS('2024'!$I:$I,'2024'!$L:$L,work!$A71,'2024'!$H:$H,work!I$1)</f>
        <v>0</v>
      </c>
      <c r="J71">
        <f>SUMIFS('2024'!$I:$I,'2024'!$L:$L,work!$A71,'2024'!$H:$H,work!J$1)</f>
        <v>0</v>
      </c>
      <c r="K71">
        <f>SUMIFS('2024'!$I:$I,'2024'!$L:$L,work!$A71,'2024'!$H:$H,work!K$1)</f>
        <v>0</v>
      </c>
      <c r="L71">
        <f>SUMIFS('2024'!$I:$I,'2024'!$L:$L,work!$A71,'2024'!$H:$H,work!L$1)</f>
        <v>0</v>
      </c>
      <c r="M71">
        <f>SUMIFS('2024'!$I:$I,'2024'!$L:$L,work!$A71,'2024'!$H:$H,work!M$1)</f>
        <v>0</v>
      </c>
      <c r="N71">
        <f>SUMIFS('2024'!$I:$I,'2024'!$L:$L,work!$A71,'2024'!$H:$H,work!N$1)</f>
        <v>0</v>
      </c>
      <c r="O71">
        <f>SUMIFS('2024'!$I:$I,'2024'!$L:$L,work!$A71,'2024'!$H:$H,work!O$1)</f>
        <v>0</v>
      </c>
      <c r="P71">
        <f>SUMIFS('2024'!$I:$I,'2024'!$L:$L,work!$A71,'2024'!$H:$H,work!P$1)</f>
        <v>0</v>
      </c>
      <c r="Q71">
        <f>SUMIFS('2024'!$I:$I,'2024'!$L:$L,work!$A71,'2024'!$H:$H,work!Q$1)</f>
        <v>0</v>
      </c>
      <c r="R71">
        <f>SUMIFS('2024'!$I:$I,'2024'!$L:$L,work!$A71,'2024'!$H:$H,work!R$1)</f>
        <v>0</v>
      </c>
      <c r="S71">
        <f>SUMIFS('2024'!$I:$I,'2024'!$L:$L,work!$A71,'2024'!$H:$H,work!S$1)</f>
        <v>0</v>
      </c>
      <c r="T71">
        <f>SUMIFS('2024'!$I:$I,'2024'!$L:$L,work!$A71,'2024'!$H:$H,work!T$1)</f>
        <v>0</v>
      </c>
      <c r="U71">
        <f>SUMIFS('2024'!$I:$I,'2024'!$L:$L,work!$A71,'2024'!$H:$H,work!U$1)</f>
        <v>0</v>
      </c>
      <c r="V71">
        <f>SUMIFS('2024'!$I:$I,'2024'!$L:$L,work!$A71,'2024'!$H:$H,work!V$1)</f>
        <v>0</v>
      </c>
      <c r="W71">
        <f>SUMIFS('2024'!$I:$I,'2024'!$L:$L,work!$A71,'2024'!$H:$H,work!W$1)</f>
        <v>0</v>
      </c>
      <c r="X71">
        <f>SUMIFS('2024'!$I:$I,'2024'!$L:$L,work!$A71,'2024'!$H:$H,work!X$1)</f>
        <v>0</v>
      </c>
      <c r="Y71">
        <f t="shared" si="5"/>
        <v>3</v>
      </c>
      <c r="AL71" t="str">
        <v>CEROC</v>
      </c>
      <c r="AM71" t="str">
        <v>2942B</v>
      </c>
      <c r="AN71" t="str">
        <v>-</v>
      </c>
    </row>
    <row r="72" spans="1:40" x14ac:dyDescent="0.25">
      <c r="A72" t="str">
        <v>1512ENRA121FLTPA G5SW0081</v>
      </c>
      <c r="B72" t="str">
        <f>_xlfn.XLOOKUP(A72,'2024'!L:L,'2024'!A:A)</f>
        <v>SWROC</v>
      </c>
      <c r="C72" t="str">
        <f>_xlfn.XLOOKUP(A72,'2024'!L:L,'2024'!F:F)</f>
        <v>ESTUARY</v>
      </c>
      <c r="D72" t="str">
        <f>_xlfn.XLOOKUP(A72,'2024'!L:L,'2024'!G:G)</f>
        <v>3M</v>
      </c>
      <c r="E72">
        <f>SUMIFS('2024'!$I:$I,'2024'!$L:$L,work!$A72,'2024'!$H:$H,work!E$1)</f>
        <v>6</v>
      </c>
      <c r="F72">
        <f>SUMIFS('2024'!$I:$I,'2024'!$L:$L,work!$A72,'2024'!$H:$H,work!F$1)</f>
        <v>0</v>
      </c>
      <c r="G72">
        <f>SUMIFS('2024'!$I:$I,'2024'!$L:$L,work!$A72,'2024'!$H:$H,work!G$1)</f>
        <v>0</v>
      </c>
      <c r="H72">
        <f>SUMIFS('2024'!$I:$I,'2024'!$L:$L,work!$A72,'2024'!$H:$H,work!H$1)</f>
        <v>6</v>
      </c>
      <c r="I72">
        <f>SUMIFS('2024'!$I:$I,'2024'!$L:$L,work!$A72,'2024'!$H:$H,work!I$1)</f>
        <v>0</v>
      </c>
      <c r="J72">
        <f>SUMIFS('2024'!$I:$I,'2024'!$L:$L,work!$A72,'2024'!$H:$H,work!J$1)</f>
        <v>0</v>
      </c>
      <c r="K72">
        <f>SUMIFS('2024'!$I:$I,'2024'!$L:$L,work!$A72,'2024'!$H:$H,work!K$1)</f>
        <v>0</v>
      </c>
      <c r="L72">
        <f>SUMIFS('2024'!$I:$I,'2024'!$L:$L,work!$A72,'2024'!$H:$H,work!L$1)</f>
        <v>0</v>
      </c>
      <c r="M72">
        <f>SUMIFS('2024'!$I:$I,'2024'!$L:$L,work!$A72,'2024'!$H:$H,work!M$1)</f>
        <v>0</v>
      </c>
      <c r="N72">
        <f>SUMIFS('2024'!$I:$I,'2024'!$L:$L,work!$A72,'2024'!$H:$H,work!N$1)</f>
        <v>0</v>
      </c>
      <c r="O72">
        <f>SUMIFS('2024'!$I:$I,'2024'!$L:$L,work!$A72,'2024'!$H:$H,work!O$1)</f>
        <v>0</v>
      </c>
      <c r="P72">
        <f>SUMIFS('2024'!$I:$I,'2024'!$L:$L,work!$A72,'2024'!$H:$H,work!P$1)</f>
        <v>0</v>
      </c>
      <c r="Q72">
        <f>SUMIFS('2024'!$I:$I,'2024'!$L:$L,work!$A72,'2024'!$H:$H,work!Q$1)</f>
        <v>0</v>
      </c>
      <c r="R72">
        <f>SUMIFS('2024'!$I:$I,'2024'!$L:$L,work!$A72,'2024'!$H:$H,work!R$1)</f>
        <v>0</v>
      </c>
      <c r="S72">
        <f>SUMIFS('2024'!$I:$I,'2024'!$L:$L,work!$A72,'2024'!$H:$H,work!S$1)</f>
        <v>0</v>
      </c>
      <c r="T72">
        <f>SUMIFS('2024'!$I:$I,'2024'!$L:$L,work!$A72,'2024'!$H:$H,work!T$1)</f>
        <v>0</v>
      </c>
      <c r="U72">
        <f>SUMIFS('2024'!$I:$I,'2024'!$L:$L,work!$A72,'2024'!$H:$H,work!U$1)</f>
        <v>0</v>
      </c>
      <c r="V72">
        <f>SUMIFS('2024'!$I:$I,'2024'!$L:$L,work!$A72,'2024'!$H:$H,work!V$1)</f>
        <v>0</v>
      </c>
      <c r="W72">
        <f>SUMIFS('2024'!$I:$I,'2024'!$L:$L,work!$A72,'2024'!$H:$H,work!W$1)</f>
        <v>0</v>
      </c>
      <c r="X72">
        <f>SUMIFS('2024'!$I:$I,'2024'!$L:$L,work!$A72,'2024'!$H:$H,work!X$1)</f>
        <v>0</v>
      </c>
      <c r="Y72">
        <f t="shared" si="5"/>
        <v>3</v>
      </c>
      <c r="AL72" t="str">
        <v>NEROC</v>
      </c>
      <c r="AM72" t="str">
        <v>2406C</v>
      </c>
      <c r="AN72" t="str">
        <v>ENRT1</v>
      </c>
    </row>
    <row r="73" spans="1:40" x14ac:dyDescent="0.25">
      <c r="A73" t="str">
        <v>1516F-21FLTPA G1SW0104</v>
      </c>
      <c r="B73" t="str">
        <f>_xlfn.XLOOKUP(A73,'2024'!L:L,'2024'!A:A)</f>
        <v>SWROC</v>
      </c>
      <c r="C73" t="str">
        <f>_xlfn.XLOOKUP(A73,'2024'!L:L,'2024'!F:F)</f>
        <v>LAKE</v>
      </c>
      <c r="D73" t="str">
        <f>_xlfn.XLOOKUP(A73,'2024'!L:L,'2024'!G:G)</f>
        <v>3F</v>
      </c>
      <c r="E73">
        <f>SUMIFS('2024'!$I:$I,'2024'!$L:$L,work!$A73,'2024'!$H:$H,work!E$1)</f>
        <v>6</v>
      </c>
      <c r="F73">
        <f>SUMIFS('2024'!$I:$I,'2024'!$L:$L,work!$A73,'2024'!$H:$H,work!F$1)</f>
        <v>0</v>
      </c>
      <c r="G73">
        <f>SUMIFS('2024'!$I:$I,'2024'!$L:$L,work!$A73,'2024'!$H:$H,work!G$1)</f>
        <v>0</v>
      </c>
      <c r="H73">
        <f>SUMIFS('2024'!$I:$I,'2024'!$L:$L,work!$A73,'2024'!$H:$H,work!H$1)</f>
        <v>0</v>
      </c>
      <c r="I73">
        <f>SUMIFS('2024'!$I:$I,'2024'!$L:$L,work!$A73,'2024'!$H:$H,work!I$1)</f>
        <v>0</v>
      </c>
      <c r="J73">
        <f>SUMIFS('2024'!$I:$I,'2024'!$L:$L,work!$A73,'2024'!$H:$H,work!J$1)</f>
        <v>0</v>
      </c>
      <c r="K73">
        <f>SUMIFS('2024'!$I:$I,'2024'!$L:$L,work!$A73,'2024'!$H:$H,work!K$1)</f>
        <v>0</v>
      </c>
      <c r="L73">
        <f>SUMIFS('2024'!$I:$I,'2024'!$L:$L,work!$A73,'2024'!$H:$H,work!L$1)</f>
        <v>0</v>
      </c>
      <c r="M73">
        <f>SUMIFS('2024'!$I:$I,'2024'!$L:$L,work!$A73,'2024'!$H:$H,work!M$1)</f>
        <v>0</v>
      </c>
      <c r="N73">
        <f>SUMIFS('2024'!$I:$I,'2024'!$L:$L,work!$A73,'2024'!$H:$H,work!N$1)</f>
        <v>0</v>
      </c>
      <c r="O73">
        <f>SUMIFS('2024'!$I:$I,'2024'!$L:$L,work!$A73,'2024'!$H:$H,work!O$1)</f>
        <v>0</v>
      </c>
      <c r="P73">
        <f>SUMIFS('2024'!$I:$I,'2024'!$L:$L,work!$A73,'2024'!$H:$H,work!P$1)</f>
        <v>0</v>
      </c>
      <c r="Q73">
        <f>SUMIFS('2024'!$I:$I,'2024'!$L:$L,work!$A73,'2024'!$H:$H,work!Q$1)</f>
        <v>0</v>
      </c>
      <c r="R73">
        <f>SUMIFS('2024'!$I:$I,'2024'!$L:$L,work!$A73,'2024'!$H:$H,work!R$1)</f>
        <v>0</v>
      </c>
      <c r="S73">
        <f>SUMIFS('2024'!$I:$I,'2024'!$L:$L,work!$A73,'2024'!$H:$H,work!S$1)</f>
        <v>0</v>
      </c>
      <c r="T73">
        <f>SUMIFS('2024'!$I:$I,'2024'!$L:$L,work!$A73,'2024'!$H:$H,work!T$1)</f>
        <v>0</v>
      </c>
      <c r="U73">
        <f>SUMIFS('2024'!$I:$I,'2024'!$L:$L,work!$A73,'2024'!$H:$H,work!U$1)</f>
        <v>0</v>
      </c>
      <c r="V73">
        <f>SUMIFS('2024'!$I:$I,'2024'!$L:$L,work!$A73,'2024'!$H:$H,work!V$1)</f>
        <v>0</v>
      </c>
      <c r="W73">
        <f>SUMIFS('2024'!$I:$I,'2024'!$L:$L,work!$A73,'2024'!$H:$H,work!W$1)</f>
        <v>0</v>
      </c>
      <c r="X73">
        <f>SUMIFS('2024'!$I:$I,'2024'!$L:$L,work!$A73,'2024'!$H:$H,work!X$1)</f>
        <v>0</v>
      </c>
      <c r="Y73">
        <f t="shared" si="5"/>
        <v>3</v>
      </c>
      <c r="AL73" t="str">
        <v>NEROC</v>
      </c>
      <c r="AM73" t="str">
        <v>2189B</v>
      </c>
      <c r="AN73" t="str">
        <v>-</v>
      </c>
    </row>
    <row r="74" spans="1:40" x14ac:dyDescent="0.25">
      <c r="A74" t="str">
        <v>1517-21FLTPA G1SW0136</v>
      </c>
      <c r="B74" t="str">
        <f>_xlfn.XLOOKUP(A74,'2024'!L:L,'2024'!A:A)</f>
        <v>SWROC</v>
      </c>
      <c r="C74" t="str">
        <f>_xlfn.XLOOKUP(A74,'2024'!L:L,'2024'!F:F)</f>
        <v>STREAM</v>
      </c>
      <c r="D74" t="str">
        <f>_xlfn.XLOOKUP(A74,'2024'!L:L,'2024'!G:G)</f>
        <v>3F</v>
      </c>
      <c r="E74">
        <f>SUMIFS('2024'!$I:$I,'2024'!$L:$L,work!$A74,'2024'!$H:$H,work!E$1)</f>
        <v>6</v>
      </c>
      <c r="F74">
        <f>SUMIFS('2024'!$I:$I,'2024'!$L:$L,work!$A74,'2024'!$H:$H,work!F$1)</f>
        <v>0</v>
      </c>
      <c r="G74">
        <f>SUMIFS('2024'!$I:$I,'2024'!$L:$L,work!$A74,'2024'!$H:$H,work!G$1)</f>
        <v>0</v>
      </c>
      <c r="H74">
        <f>SUMIFS('2024'!$I:$I,'2024'!$L:$L,work!$A74,'2024'!$H:$H,work!H$1)</f>
        <v>0</v>
      </c>
      <c r="I74">
        <f>SUMIFS('2024'!$I:$I,'2024'!$L:$L,work!$A74,'2024'!$H:$H,work!I$1)</f>
        <v>6</v>
      </c>
      <c r="J74">
        <f>SUMIFS('2024'!$I:$I,'2024'!$L:$L,work!$A74,'2024'!$H:$H,work!J$1)</f>
        <v>0</v>
      </c>
      <c r="K74">
        <f>SUMIFS('2024'!$I:$I,'2024'!$L:$L,work!$A74,'2024'!$H:$H,work!K$1)</f>
        <v>0</v>
      </c>
      <c r="L74">
        <f>SUMIFS('2024'!$I:$I,'2024'!$L:$L,work!$A74,'2024'!$H:$H,work!L$1)</f>
        <v>0</v>
      </c>
      <c r="M74">
        <f>SUMIFS('2024'!$I:$I,'2024'!$L:$L,work!$A74,'2024'!$H:$H,work!M$1)</f>
        <v>0</v>
      </c>
      <c r="N74">
        <f>SUMIFS('2024'!$I:$I,'2024'!$L:$L,work!$A74,'2024'!$H:$H,work!N$1)</f>
        <v>0</v>
      </c>
      <c r="O74">
        <f>SUMIFS('2024'!$I:$I,'2024'!$L:$L,work!$A74,'2024'!$H:$H,work!O$1)</f>
        <v>0</v>
      </c>
      <c r="P74">
        <f>SUMIFS('2024'!$I:$I,'2024'!$L:$L,work!$A74,'2024'!$H:$H,work!P$1)</f>
        <v>0</v>
      </c>
      <c r="Q74">
        <f>SUMIFS('2024'!$I:$I,'2024'!$L:$L,work!$A74,'2024'!$H:$H,work!Q$1)</f>
        <v>0</v>
      </c>
      <c r="R74">
        <f>SUMIFS('2024'!$I:$I,'2024'!$L:$L,work!$A74,'2024'!$H:$H,work!R$1)</f>
        <v>0</v>
      </c>
      <c r="S74">
        <f>SUMIFS('2024'!$I:$I,'2024'!$L:$L,work!$A74,'2024'!$H:$H,work!S$1)</f>
        <v>0</v>
      </c>
      <c r="T74">
        <f>SUMIFS('2024'!$I:$I,'2024'!$L:$L,work!$A74,'2024'!$H:$H,work!T$1)</f>
        <v>0</v>
      </c>
      <c r="U74">
        <f>SUMIFS('2024'!$I:$I,'2024'!$L:$L,work!$A74,'2024'!$H:$H,work!U$1)</f>
        <v>0</v>
      </c>
      <c r="V74">
        <f>SUMIFS('2024'!$I:$I,'2024'!$L:$L,work!$A74,'2024'!$H:$H,work!V$1)</f>
        <v>0</v>
      </c>
      <c r="W74">
        <f>SUMIFS('2024'!$I:$I,'2024'!$L:$L,work!$A74,'2024'!$H:$H,work!W$1)</f>
        <v>0</v>
      </c>
      <c r="X74">
        <f>SUMIFS('2024'!$I:$I,'2024'!$L:$L,work!$A74,'2024'!$H:$H,work!X$1)</f>
        <v>0</v>
      </c>
      <c r="Y74">
        <f t="shared" si="5"/>
        <v>3</v>
      </c>
      <c r="AL74" t="str">
        <v>NEROC</v>
      </c>
      <c r="AM74" t="str">
        <v>2191B</v>
      </c>
      <c r="AN74" t="str">
        <v>-</v>
      </c>
    </row>
    <row r="75" spans="1:40" x14ac:dyDescent="0.25">
      <c r="A75" t="str">
        <v>1521C-21FLFTM G3SD0017</v>
      </c>
      <c r="B75" t="str">
        <f>_xlfn.XLOOKUP(A75,'2024'!L:L,'2024'!A:A)</f>
        <v>SWROC</v>
      </c>
      <c r="C75" t="str">
        <f>_xlfn.XLOOKUP(A75,'2024'!L:L,'2024'!F:F)</f>
        <v>STREAM</v>
      </c>
      <c r="D75" t="str">
        <f>_xlfn.XLOOKUP(A75,'2024'!L:L,'2024'!G:G)</f>
        <v>3F</v>
      </c>
      <c r="E75">
        <f>SUMIFS('2024'!$I:$I,'2024'!$L:$L,work!$A75,'2024'!$H:$H,work!E$1)</f>
        <v>0</v>
      </c>
      <c r="F75">
        <f>SUMIFS('2024'!$I:$I,'2024'!$L:$L,work!$A75,'2024'!$H:$H,work!F$1)</f>
        <v>0</v>
      </c>
      <c r="G75">
        <f>SUMIFS('2024'!$I:$I,'2024'!$L:$L,work!$A75,'2024'!$H:$H,work!G$1)</f>
        <v>6</v>
      </c>
      <c r="H75">
        <f>SUMIFS('2024'!$I:$I,'2024'!$L:$L,work!$A75,'2024'!$H:$H,work!H$1)</f>
        <v>0</v>
      </c>
      <c r="I75">
        <f>SUMIFS('2024'!$I:$I,'2024'!$L:$L,work!$A75,'2024'!$H:$H,work!I$1)</f>
        <v>6</v>
      </c>
      <c r="J75">
        <f>SUMIFS('2024'!$I:$I,'2024'!$L:$L,work!$A75,'2024'!$H:$H,work!J$1)</f>
        <v>0</v>
      </c>
      <c r="K75">
        <f>SUMIFS('2024'!$I:$I,'2024'!$L:$L,work!$A75,'2024'!$H:$H,work!K$1)</f>
        <v>0</v>
      </c>
      <c r="L75">
        <f>SUMIFS('2024'!$I:$I,'2024'!$L:$L,work!$A75,'2024'!$H:$H,work!L$1)</f>
        <v>0</v>
      </c>
      <c r="M75">
        <f>SUMIFS('2024'!$I:$I,'2024'!$L:$L,work!$A75,'2024'!$H:$H,work!M$1)</f>
        <v>0</v>
      </c>
      <c r="N75">
        <f>SUMIFS('2024'!$I:$I,'2024'!$L:$L,work!$A75,'2024'!$H:$H,work!N$1)</f>
        <v>0</v>
      </c>
      <c r="O75">
        <f>SUMIFS('2024'!$I:$I,'2024'!$L:$L,work!$A75,'2024'!$H:$H,work!O$1)</f>
        <v>0</v>
      </c>
      <c r="P75">
        <f>SUMIFS('2024'!$I:$I,'2024'!$L:$L,work!$A75,'2024'!$H:$H,work!P$1)</f>
        <v>0</v>
      </c>
      <c r="Q75">
        <f>SUMIFS('2024'!$I:$I,'2024'!$L:$L,work!$A75,'2024'!$H:$H,work!Q$1)</f>
        <v>0</v>
      </c>
      <c r="R75">
        <f>SUMIFS('2024'!$I:$I,'2024'!$L:$L,work!$A75,'2024'!$H:$H,work!R$1)</f>
        <v>0</v>
      </c>
      <c r="S75">
        <f>SUMIFS('2024'!$I:$I,'2024'!$L:$L,work!$A75,'2024'!$H:$H,work!S$1)</f>
        <v>0</v>
      </c>
      <c r="T75">
        <f>SUMIFS('2024'!$I:$I,'2024'!$L:$L,work!$A75,'2024'!$H:$H,work!T$1)</f>
        <v>0</v>
      </c>
      <c r="U75">
        <f>SUMIFS('2024'!$I:$I,'2024'!$L:$L,work!$A75,'2024'!$H:$H,work!U$1)</f>
        <v>0</v>
      </c>
      <c r="V75">
        <f>SUMIFS('2024'!$I:$I,'2024'!$L:$L,work!$A75,'2024'!$H:$H,work!V$1)</f>
        <v>0</v>
      </c>
      <c r="W75">
        <f>SUMIFS('2024'!$I:$I,'2024'!$L:$L,work!$A75,'2024'!$H:$H,work!W$1)</f>
        <v>0</v>
      </c>
      <c r="X75">
        <f>SUMIFS('2024'!$I:$I,'2024'!$L:$L,work!$A75,'2024'!$H:$H,work!X$1)</f>
        <v>0</v>
      </c>
      <c r="Y75">
        <f t="shared" si="5"/>
        <v>3</v>
      </c>
      <c r="AL75" t="str">
        <v>NEROC</v>
      </c>
      <c r="AM75" t="str">
        <v>2203A</v>
      </c>
      <c r="AN75" t="str">
        <v>ENRBB1</v>
      </c>
    </row>
    <row r="76" spans="1:40" x14ac:dyDescent="0.25">
      <c r="A76" t="str">
        <v>1521C-21FLFTM G3SD0018</v>
      </c>
      <c r="B76" t="str">
        <f>_xlfn.XLOOKUP(A76,'2024'!L:L,'2024'!A:A)</f>
        <v>SWROC</v>
      </c>
      <c r="C76" t="str">
        <f>_xlfn.XLOOKUP(A76,'2024'!L:L,'2024'!F:F)</f>
        <v>STREAM</v>
      </c>
      <c r="D76" t="str">
        <f>_xlfn.XLOOKUP(A76,'2024'!L:L,'2024'!G:G)</f>
        <v>3F</v>
      </c>
      <c r="E76">
        <f>SUMIFS('2024'!$I:$I,'2024'!$L:$L,work!$A76,'2024'!$H:$H,work!E$1)</f>
        <v>6</v>
      </c>
      <c r="F76">
        <f>SUMIFS('2024'!$I:$I,'2024'!$L:$L,work!$A76,'2024'!$H:$H,work!F$1)</f>
        <v>0</v>
      </c>
      <c r="G76">
        <f>SUMIFS('2024'!$I:$I,'2024'!$L:$L,work!$A76,'2024'!$H:$H,work!G$1)</f>
        <v>6</v>
      </c>
      <c r="H76">
        <f>SUMIFS('2024'!$I:$I,'2024'!$L:$L,work!$A76,'2024'!$H:$H,work!H$1)</f>
        <v>0</v>
      </c>
      <c r="I76">
        <f>SUMIFS('2024'!$I:$I,'2024'!$L:$L,work!$A76,'2024'!$H:$H,work!I$1)</f>
        <v>6</v>
      </c>
      <c r="J76">
        <f>SUMIFS('2024'!$I:$I,'2024'!$L:$L,work!$A76,'2024'!$H:$H,work!J$1)</f>
        <v>0</v>
      </c>
      <c r="K76">
        <f>SUMIFS('2024'!$I:$I,'2024'!$L:$L,work!$A76,'2024'!$H:$H,work!K$1)</f>
        <v>0</v>
      </c>
      <c r="L76">
        <f>SUMIFS('2024'!$I:$I,'2024'!$L:$L,work!$A76,'2024'!$H:$H,work!L$1)</f>
        <v>0</v>
      </c>
      <c r="M76">
        <f>SUMIFS('2024'!$I:$I,'2024'!$L:$L,work!$A76,'2024'!$H:$H,work!M$1)</f>
        <v>0</v>
      </c>
      <c r="N76">
        <f>SUMIFS('2024'!$I:$I,'2024'!$L:$L,work!$A76,'2024'!$H:$H,work!N$1)</f>
        <v>0</v>
      </c>
      <c r="O76">
        <f>SUMIFS('2024'!$I:$I,'2024'!$L:$L,work!$A76,'2024'!$H:$H,work!O$1)</f>
        <v>0</v>
      </c>
      <c r="P76">
        <f>SUMIFS('2024'!$I:$I,'2024'!$L:$L,work!$A76,'2024'!$H:$H,work!P$1)</f>
        <v>0</v>
      </c>
      <c r="Q76">
        <f>SUMIFS('2024'!$I:$I,'2024'!$L:$L,work!$A76,'2024'!$H:$H,work!Q$1)</f>
        <v>0</v>
      </c>
      <c r="R76">
        <f>SUMIFS('2024'!$I:$I,'2024'!$L:$L,work!$A76,'2024'!$H:$H,work!R$1)</f>
        <v>0</v>
      </c>
      <c r="S76">
        <f>SUMIFS('2024'!$I:$I,'2024'!$L:$L,work!$A76,'2024'!$H:$H,work!S$1)</f>
        <v>0</v>
      </c>
      <c r="T76">
        <f>SUMIFS('2024'!$I:$I,'2024'!$L:$L,work!$A76,'2024'!$H:$H,work!T$1)</f>
        <v>0</v>
      </c>
      <c r="U76">
        <f>SUMIFS('2024'!$I:$I,'2024'!$L:$L,work!$A76,'2024'!$H:$H,work!U$1)</f>
        <v>0</v>
      </c>
      <c r="V76">
        <f>SUMIFS('2024'!$I:$I,'2024'!$L:$L,work!$A76,'2024'!$H:$H,work!V$1)</f>
        <v>0</v>
      </c>
      <c r="W76">
        <f>SUMIFS('2024'!$I:$I,'2024'!$L:$L,work!$A76,'2024'!$H:$H,work!W$1)</f>
        <v>0</v>
      </c>
      <c r="X76">
        <f>SUMIFS('2024'!$I:$I,'2024'!$L:$L,work!$A76,'2024'!$H:$H,work!X$1)</f>
        <v>0</v>
      </c>
      <c r="Y76">
        <f t="shared" si="5"/>
        <v>3</v>
      </c>
      <c r="AL76" t="str">
        <v>NEROC</v>
      </c>
      <c r="AM76" t="str">
        <v>2203D</v>
      </c>
      <c r="AN76" t="str">
        <v>-</v>
      </c>
    </row>
    <row r="77" spans="1:40" x14ac:dyDescent="0.25">
      <c r="A77" t="str">
        <v>1530-21FLTPA G1SW0051</v>
      </c>
      <c r="B77" t="str">
        <f>_xlfn.XLOOKUP(A77,'2024'!L:L,'2024'!A:A)</f>
        <v>SWROC</v>
      </c>
      <c r="C77" t="str">
        <f>_xlfn.XLOOKUP(A77,'2024'!L:L,'2024'!F:F)</f>
        <v>ESTUARY11</v>
      </c>
      <c r="D77" t="str">
        <f>_xlfn.XLOOKUP(A77,'2024'!L:L,'2024'!G:G)</f>
        <v>3M</v>
      </c>
      <c r="E77">
        <f>SUMIFS('2024'!$I:$I,'2024'!$L:$L,work!$A77,'2024'!$H:$H,work!E$1)</f>
        <v>0</v>
      </c>
      <c r="F77">
        <f>SUMIFS('2024'!$I:$I,'2024'!$L:$L,work!$A77,'2024'!$H:$H,work!F$1)</f>
        <v>6</v>
      </c>
      <c r="G77">
        <f>SUMIFS('2024'!$I:$I,'2024'!$L:$L,work!$A77,'2024'!$H:$H,work!G$1)</f>
        <v>0</v>
      </c>
      <c r="H77">
        <f>SUMIFS('2024'!$I:$I,'2024'!$L:$L,work!$A77,'2024'!$H:$H,work!H$1)</f>
        <v>6</v>
      </c>
      <c r="I77">
        <f>SUMIFS('2024'!$I:$I,'2024'!$L:$L,work!$A77,'2024'!$H:$H,work!I$1)</f>
        <v>0</v>
      </c>
      <c r="J77">
        <f>SUMIFS('2024'!$I:$I,'2024'!$L:$L,work!$A77,'2024'!$H:$H,work!J$1)</f>
        <v>0</v>
      </c>
      <c r="K77">
        <f>SUMIFS('2024'!$I:$I,'2024'!$L:$L,work!$A77,'2024'!$H:$H,work!K$1)</f>
        <v>6</v>
      </c>
      <c r="L77">
        <f>SUMIFS('2024'!$I:$I,'2024'!$L:$L,work!$A77,'2024'!$H:$H,work!L$1)</f>
        <v>6</v>
      </c>
      <c r="M77">
        <f>SUMIFS('2024'!$I:$I,'2024'!$L:$L,work!$A77,'2024'!$H:$H,work!M$1)</f>
        <v>6</v>
      </c>
      <c r="N77">
        <f>SUMIFS('2024'!$I:$I,'2024'!$L:$L,work!$A77,'2024'!$H:$H,work!N$1)</f>
        <v>6</v>
      </c>
      <c r="O77">
        <f>SUMIFS('2024'!$I:$I,'2024'!$L:$L,work!$A77,'2024'!$H:$H,work!O$1)</f>
        <v>6</v>
      </c>
      <c r="P77">
        <f>SUMIFS('2024'!$I:$I,'2024'!$L:$L,work!$A77,'2024'!$H:$H,work!P$1)</f>
        <v>6</v>
      </c>
      <c r="Q77">
        <f>SUMIFS('2024'!$I:$I,'2024'!$L:$L,work!$A77,'2024'!$H:$H,work!Q$1)</f>
        <v>0</v>
      </c>
      <c r="R77">
        <f>SUMIFS('2024'!$I:$I,'2024'!$L:$L,work!$A77,'2024'!$H:$H,work!R$1)</f>
        <v>0</v>
      </c>
      <c r="S77">
        <f>SUMIFS('2024'!$I:$I,'2024'!$L:$L,work!$A77,'2024'!$H:$H,work!S$1)</f>
        <v>0</v>
      </c>
      <c r="T77">
        <f>SUMIFS('2024'!$I:$I,'2024'!$L:$L,work!$A77,'2024'!$H:$H,work!T$1)</f>
        <v>0</v>
      </c>
      <c r="U77">
        <f>SUMIFS('2024'!$I:$I,'2024'!$L:$L,work!$A77,'2024'!$H:$H,work!U$1)</f>
        <v>0</v>
      </c>
      <c r="V77">
        <f>SUMIFS('2024'!$I:$I,'2024'!$L:$L,work!$A77,'2024'!$H:$H,work!V$1)</f>
        <v>0</v>
      </c>
      <c r="W77">
        <f>SUMIFS('2024'!$I:$I,'2024'!$L:$L,work!$A77,'2024'!$H:$H,work!W$1)</f>
        <v>0</v>
      </c>
      <c r="X77">
        <f>SUMIFS('2024'!$I:$I,'2024'!$L:$L,work!$A77,'2024'!$H:$H,work!X$1)</f>
        <v>0</v>
      </c>
      <c r="Y77">
        <f t="shared" si="5"/>
        <v>3</v>
      </c>
      <c r="AL77" t="str">
        <v>NEROC</v>
      </c>
      <c r="AM77" t="str">
        <v>2213C</v>
      </c>
      <c r="AN77" t="str">
        <v>-</v>
      </c>
    </row>
    <row r="78" spans="1:40" x14ac:dyDescent="0.25">
      <c r="A78" t="str">
        <v>1539H-21FLSWFD25299</v>
      </c>
      <c r="B78" t="str">
        <f>_xlfn.XLOOKUP(A78,'2024'!L:L,'2024'!A:A)</f>
        <v>CEROC</v>
      </c>
      <c r="C78" t="str">
        <f>_xlfn.XLOOKUP(A78,'2024'!L:L,'2024'!F:F)</f>
        <v>LAKE</v>
      </c>
      <c r="D78" t="str">
        <f>_xlfn.XLOOKUP(A78,'2024'!L:L,'2024'!G:G)</f>
        <v>3F</v>
      </c>
      <c r="E78">
        <f>SUMIFS('2024'!$I:$I,'2024'!$L:$L,work!$A78,'2024'!$H:$H,work!E$1)</f>
        <v>6</v>
      </c>
      <c r="F78">
        <f>SUMIFS('2024'!$I:$I,'2024'!$L:$L,work!$A78,'2024'!$H:$H,work!F$1)</f>
        <v>0</v>
      </c>
      <c r="G78">
        <f>SUMIFS('2024'!$I:$I,'2024'!$L:$L,work!$A78,'2024'!$H:$H,work!G$1)</f>
        <v>0</v>
      </c>
      <c r="H78">
        <f>SUMIFS('2024'!$I:$I,'2024'!$L:$L,work!$A78,'2024'!$H:$H,work!H$1)</f>
        <v>0</v>
      </c>
      <c r="I78">
        <f>SUMIFS('2024'!$I:$I,'2024'!$L:$L,work!$A78,'2024'!$H:$H,work!I$1)</f>
        <v>0</v>
      </c>
      <c r="J78">
        <f>SUMIFS('2024'!$I:$I,'2024'!$L:$L,work!$A78,'2024'!$H:$H,work!J$1)</f>
        <v>0</v>
      </c>
      <c r="K78">
        <f>SUMIFS('2024'!$I:$I,'2024'!$L:$L,work!$A78,'2024'!$H:$H,work!K$1)</f>
        <v>0</v>
      </c>
      <c r="L78">
        <f>SUMIFS('2024'!$I:$I,'2024'!$L:$L,work!$A78,'2024'!$H:$H,work!L$1)</f>
        <v>0</v>
      </c>
      <c r="M78">
        <f>SUMIFS('2024'!$I:$I,'2024'!$L:$L,work!$A78,'2024'!$H:$H,work!M$1)</f>
        <v>0</v>
      </c>
      <c r="N78">
        <f>SUMIFS('2024'!$I:$I,'2024'!$L:$L,work!$A78,'2024'!$H:$H,work!N$1)</f>
        <v>0</v>
      </c>
      <c r="O78">
        <f>SUMIFS('2024'!$I:$I,'2024'!$L:$L,work!$A78,'2024'!$H:$H,work!O$1)</f>
        <v>0</v>
      </c>
      <c r="P78">
        <f>SUMIFS('2024'!$I:$I,'2024'!$L:$L,work!$A78,'2024'!$H:$H,work!P$1)</f>
        <v>0</v>
      </c>
      <c r="Q78">
        <f>SUMIFS('2024'!$I:$I,'2024'!$L:$L,work!$A78,'2024'!$H:$H,work!Q$1)</f>
        <v>0</v>
      </c>
      <c r="R78">
        <f>SUMIFS('2024'!$I:$I,'2024'!$L:$L,work!$A78,'2024'!$H:$H,work!R$1)</f>
        <v>0</v>
      </c>
      <c r="S78">
        <f>SUMIFS('2024'!$I:$I,'2024'!$L:$L,work!$A78,'2024'!$H:$H,work!S$1)</f>
        <v>0</v>
      </c>
      <c r="T78">
        <f>SUMIFS('2024'!$I:$I,'2024'!$L:$L,work!$A78,'2024'!$H:$H,work!T$1)</f>
        <v>0</v>
      </c>
      <c r="U78">
        <f>SUMIFS('2024'!$I:$I,'2024'!$L:$L,work!$A78,'2024'!$H:$H,work!U$1)</f>
        <v>0</v>
      </c>
      <c r="V78">
        <f>SUMIFS('2024'!$I:$I,'2024'!$L:$L,work!$A78,'2024'!$H:$H,work!V$1)</f>
        <v>0</v>
      </c>
      <c r="W78">
        <f>SUMIFS('2024'!$I:$I,'2024'!$L:$L,work!$A78,'2024'!$H:$H,work!W$1)</f>
        <v>0</v>
      </c>
      <c r="X78">
        <f>SUMIFS('2024'!$I:$I,'2024'!$L:$L,work!$A78,'2024'!$H:$H,work!X$1)</f>
        <v>0</v>
      </c>
      <c r="Y78">
        <f t="shared" si="5"/>
        <v>3</v>
      </c>
      <c r="AL78" t="str">
        <v>NEROC</v>
      </c>
      <c r="AM78" t="str">
        <v>2224A</v>
      </c>
      <c r="AN78" t="str">
        <v>ENRBB1</v>
      </c>
    </row>
    <row r="79" spans="1:40" x14ac:dyDescent="0.25">
      <c r="A79" t="str">
        <v>1541A-21FLTPA G1SW0131</v>
      </c>
      <c r="B79" t="str">
        <f>_xlfn.XLOOKUP(A79,'2024'!L:L,'2024'!A:A)</f>
        <v>SWROC</v>
      </c>
      <c r="C79" t="str">
        <f>_xlfn.XLOOKUP(A79,'2024'!L:L,'2024'!F:F)</f>
        <v>ESTUARY11</v>
      </c>
      <c r="D79" t="str">
        <f>_xlfn.XLOOKUP(A79,'2024'!L:L,'2024'!G:G)</f>
        <v>3M</v>
      </c>
      <c r="E79">
        <f>SUMIFS('2024'!$I:$I,'2024'!$L:$L,work!$A79,'2024'!$H:$H,work!E$1)</f>
        <v>6</v>
      </c>
      <c r="F79">
        <f>SUMIFS('2024'!$I:$I,'2024'!$L:$L,work!$A79,'2024'!$H:$H,work!F$1)</f>
        <v>0</v>
      </c>
      <c r="G79">
        <f>SUMIFS('2024'!$I:$I,'2024'!$L:$L,work!$A79,'2024'!$H:$H,work!G$1)</f>
        <v>0</v>
      </c>
      <c r="H79">
        <f>SUMIFS('2024'!$I:$I,'2024'!$L:$L,work!$A79,'2024'!$H:$H,work!H$1)</f>
        <v>6</v>
      </c>
      <c r="I79">
        <f>SUMIFS('2024'!$I:$I,'2024'!$L:$L,work!$A79,'2024'!$H:$H,work!I$1)</f>
        <v>0</v>
      </c>
      <c r="J79">
        <f>SUMIFS('2024'!$I:$I,'2024'!$L:$L,work!$A79,'2024'!$H:$H,work!J$1)</f>
        <v>0</v>
      </c>
      <c r="K79">
        <f>SUMIFS('2024'!$I:$I,'2024'!$L:$L,work!$A79,'2024'!$H:$H,work!K$1)</f>
        <v>0</v>
      </c>
      <c r="L79">
        <f>SUMIFS('2024'!$I:$I,'2024'!$L:$L,work!$A79,'2024'!$H:$H,work!L$1)</f>
        <v>0</v>
      </c>
      <c r="M79">
        <f>SUMIFS('2024'!$I:$I,'2024'!$L:$L,work!$A79,'2024'!$H:$H,work!M$1)</f>
        <v>0</v>
      </c>
      <c r="N79">
        <f>SUMIFS('2024'!$I:$I,'2024'!$L:$L,work!$A79,'2024'!$H:$H,work!N$1)</f>
        <v>0</v>
      </c>
      <c r="O79">
        <f>SUMIFS('2024'!$I:$I,'2024'!$L:$L,work!$A79,'2024'!$H:$H,work!O$1)</f>
        <v>0</v>
      </c>
      <c r="P79">
        <f>SUMIFS('2024'!$I:$I,'2024'!$L:$L,work!$A79,'2024'!$H:$H,work!P$1)</f>
        <v>0</v>
      </c>
      <c r="Q79">
        <f>SUMIFS('2024'!$I:$I,'2024'!$L:$L,work!$A79,'2024'!$H:$H,work!Q$1)</f>
        <v>0</v>
      </c>
      <c r="R79">
        <f>SUMIFS('2024'!$I:$I,'2024'!$L:$L,work!$A79,'2024'!$H:$H,work!R$1)</f>
        <v>0</v>
      </c>
      <c r="S79">
        <f>SUMIFS('2024'!$I:$I,'2024'!$L:$L,work!$A79,'2024'!$H:$H,work!S$1)</f>
        <v>0</v>
      </c>
      <c r="T79">
        <f>SUMIFS('2024'!$I:$I,'2024'!$L:$L,work!$A79,'2024'!$H:$H,work!T$1)</f>
        <v>0</v>
      </c>
      <c r="U79">
        <f>SUMIFS('2024'!$I:$I,'2024'!$L:$L,work!$A79,'2024'!$H:$H,work!U$1)</f>
        <v>0</v>
      </c>
      <c r="V79">
        <f>SUMIFS('2024'!$I:$I,'2024'!$L:$L,work!$A79,'2024'!$H:$H,work!V$1)</f>
        <v>0</v>
      </c>
      <c r="W79">
        <f>SUMIFS('2024'!$I:$I,'2024'!$L:$L,work!$A79,'2024'!$H:$H,work!W$1)</f>
        <v>0</v>
      </c>
      <c r="X79">
        <f>SUMIFS('2024'!$I:$I,'2024'!$L:$L,work!$A79,'2024'!$H:$H,work!X$1)</f>
        <v>0</v>
      </c>
      <c r="Y79">
        <f t="shared" si="5"/>
        <v>3</v>
      </c>
      <c r="AL79" t="str">
        <v>NEROC</v>
      </c>
      <c r="AM79" t="str">
        <v>2228A</v>
      </c>
      <c r="AN79" t="str">
        <v>ENRBB1</v>
      </c>
    </row>
    <row r="80" spans="1:40" x14ac:dyDescent="0.25">
      <c r="A80" t="str">
        <v>1542-21FLTPA G2SW0085</v>
      </c>
      <c r="B80" t="str">
        <f>_xlfn.XLOOKUP(A80,'2024'!L:L,'2024'!A:A)</f>
        <v>SWROC</v>
      </c>
      <c r="C80" t="str">
        <f>_xlfn.XLOOKUP(A80,'2024'!L:L,'2024'!F:F)</f>
        <v>STREAM</v>
      </c>
      <c r="D80" t="str">
        <f>_xlfn.XLOOKUP(A80,'2024'!L:L,'2024'!G:G)</f>
        <v>3F</v>
      </c>
      <c r="E80">
        <f>SUMIFS('2024'!$I:$I,'2024'!$L:$L,work!$A80,'2024'!$H:$H,work!E$1)</f>
        <v>0</v>
      </c>
      <c r="F80">
        <f>SUMIFS('2024'!$I:$I,'2024'!$L:$L,work!$A80,'2024'!$H:$H,work!F$1)</f>
        <v>0</v>
      </c>
      <c r="G80">
        <f>SUMIFS('2024'!$I:$I,'2024'!$L:$L,work!$A80,'2024'!$H:$H,work!G$1)</f>
        <v>0</v>
      </c>
      <c r="H80">
        <f>SUMIFS('2024'!$I:$I,'2024'!$L:$L,work!$A80,'2024'!$H:$H,work!H$1)</f>
        <v>0</v>
      </c>
      <c r="I80">
        <f>SUMIFS('2024'!$I:$I,'2024'!$L:$L,work!$A80,'2024'!$H:$H,work!I$1)</f>
        <v>6</v>
      </c>
      <c r="J80">
        <f>SUMIFS('2024'!$I:$I,'2024'!$L:$L,work!$A80,'2024'!$H:$H,work!J$1)</f>
        <v>0</v>
      </c>
      <c r="K80">
        <f>SUMIFS('2024'!$I:$I,'2024'!$L:$L,work!$A80,'2024'!$H:$H,work!K$1)</f>
        <v>0</v>
      </c>
      <c r="L80">
        <f>SUMIFS('2024'!$I:$I,'2024'!$L:$L,work!$A80,'2024'!$H:$H,work!L$1)</f>
        <v>0</v>
      </c>
      <c r="M80">
        <f>SUMIFS('2024'!$I:$I,'2024'!$L:$L,work!$A80,'2024'!$H:$H,work!M$1)</f>
        <v>0</v>
      </c>
      <c r="N80">
        <f>SUMIFS('2024'!$I:$I,'2024'!$L:$L,work!$A80,'2024'!$H:$H,work!N$1)</f>
        <v>0</v>
      </c>
      <c r="O80">
        <f>SUMIFS('2024'!$I:$I,'2024'!$L:$L,work!$A80,'2024'!$H:$H,work!O$1)</f>
        <v>0</v>
      </c>
      <c r="P80">
        <f>SUMIFS('2024'!$I:$I,'2024'!$L:$L,work!$A80,'2024'!$H:$H,work!P$1)</f>
        <v>6</v>
      </c>
      <c r="Q80">
        <f>SUMIFS('2024'!$I:$I,'2024'!$L:$L,work!$A80,'2024'!$H:$H,work!Q$1)</f>
        <v>6</v>
      </c>
      <c r="R80">
        <f>SUMIFS('2024'!$I:$I,'2024'!$L:$L,work!$A80,'2024'!$H:$H,work!R$1)</f>
        <v>0</v>
      </c>
      <c r="S80">
        <f>SUMIFS('2024'!$I:$I,'2024'!$L:$L,work!$A80,'2024'!$H:$H,work!S$1)</f>
        <v>0</v>
      </c>
      <c r="T80">
        <f>SUMIFS('2024'!$I:$I,'2024'!$L:$L,work!$A80,'2024'!$H:$H,work!T$1)</f>
        <v>0</v>
      </c>
      <c r="U80">
        <f>SUMIFS('2024'!$I:$I,'2024'!$L:$L,work!$A80,'2024'!$H:$H,work!U$1)</f>
        <v>0</v>
      </c>
      <c r="V80">
        <f>SUMIFS('2024'!$I:$I,'2024'!$L:$L,work!$A80,'2024'!$H:$H,work!V$1)</f>
        <v>0</v>
      </c>
      <c r="W80">
        <f>SUMIFS('2024'!$I:$I,'2024'!$L:$L,work!$A80,'2024'!$H:$H,work!W$1)</f>
        <v>0</v>
      </c>
      <c r="X80">
        <f>SUMIFS('2024'!$I:$I,'2024'!$L:$L,work!$A80,'2024'!$H:$H,work!X$1)</f>
        <v>0</v>
      </c>
      <c r="Y80">
        <f t="shared" si="5"/>
        <v>3</v>
      </c>
      <c r="AL80" t="str">
        <v>NEROC</v>
      </c>
      <c r="AM80" t="str">
        <v>2265D</v>
      </c>
      <c r="AN80" t="str">
        <v>ENRBB1</v>
      </c>
    </row>
    <row r="81" spans="1:40" x14ac:dyDescent="0.25">
      <c r="A81" t="str">
        <v>1561B-21FLTPA 24040170</v>
      </c>
      <c r="B81" t="str">
        <f>_xlfn.XLOOKUP(A81,'2024'!L:L,'2024'!A:A)</f>
        <v>SWROC</v>
      </c>
      <c r="C81" t="str">
        <f>_xlfn.XLOOKUP(A81,'2024'!L:L,'2024'!F:F)</f>
        <v>LAKE</v>
      </c>
      <c r="D81" t="str">
        <f>_xlfn.XLOOKUP(A81,'2024'!L:L,'2024'!G:G)</f>
        <v>3F</v>
      </c>
      <c r="E81">
        <f>SUMIFS('2024'!$I:$I,'2024'!$L:$L,work!$A81,'2024'!$H:$H,work!E$1)</f>
        <v>6</v>
      </c>
      <c r="F81">
        <f>SUMIFS('2024'!$I:$I,'2024'!$L:$L,work!$A81,'2024'!$H:$H,work!F$1)</f>
        <v>0</v>
      </c>
      <c r="G81">
        <f>SUMIFS('2024'!$I:$I,'2024'!$L:$L,work!$A81,'2024'!$H:$H,work!G$1)</f>
        <v>0</v>
      </c>
      <c r="H81">
        <f>SUMIFS('2024'!$I:$I,'2024'!$L:$L,work!$A81,'2024'!$H:$H,work!H$1)</f>
        <v>0</v>
      </c>
      <c r="I81">
        <f>SUMIFS('2024'!$I:$I,'2024'!$L:$L,work!$A81,'2024'!$H:$H,work!I$1)</f>
        <v>0</v>
      </c>
      <c r="J81">
        <f>SUMIFS('2024'!$I:$I,'2024'!$L:$L,work!$A81,'2024'!$H:$H,work!J$1)</f>
        <v>0</v>
      </c>
      <c r="K81">
        <f>SUMIFS('2024'!$I:$I,'2024'!$L:$L,work!$A81,'2024'!$H:$H,work!K$1)</f>
        <v>0</v>
      </c>
      <c r="L81">
        <f>SUMIFS('2024'!$I:$I,'2024'!$L:$L,work!$A81,'2024'!$H:$H,work!L$1)</f>
        <v>0</v>
      </c>
      <c r="M81">
        <f>SUMIFS('2024'!$I:$I,'2024'!$L:$L,work!$A81,'2024'!$H:$H,work!M$1)</f>
        <v>0</v>
      </c>
      <c r="N81">
        <f>SUMIFS('2024'!$I:$I,'2024'!$L:$L,work!$A81,'2024'!$H:$H,work!N$1)</f>
        <v>0</v>
      </c>
      <c r="O81">
        <f>SUMIFS('2024'!$I:$I,'2024'!$L:$L,work!$A81,'2024'!$H:$H,work!O$1)</f>
        <v>0</v>
      </c>
      <c r="P81">
        <f>SUMIFS('2024'!$I:$I,'2024'!$L:$L,work!$A81,'2024'!$H:$H,work!P$1)</f>
        <v>0</v>
      </c>
      <c r="Q81">
        <f>SUMIFS('2024'!$I:$I,'2024'!$L:$L,work!$A81,'2024'!$H:$H,work!Q$1)</f>
        <v>0</v>
      </c>
      <c r="R81">
        <f>SUMIFS('2024'!$I:$I,'2024'!$L:$L,work!$A81,'2024'!$H:$H,work!R$1)</f>
        <v>0</v>
      </c>
      <c r="S81">
        <f>SUMIFS('2024'!$I:$I,'2024'!$L:$L,work!$A81,'2024'!$H:$H,work!S$1)</f>
        <v>0</v>
      </c>
      <c r="T81">
        <f>SUMIFS('2024'!$I:$I,'2024'!$L:$L,work!$A81,'2024'!$H:$H,work!T$1)</f>
        <v>0</v>
      </c>
      <c r="U81">
        <f>SUMIFS('2024'!$I:$I,'2024'!$L:$L,work!$A81,'2024'!$H:$H,work!U$1)</f>
        <v>0</v>
      </c>
      <c r="V81">
        <f>SUMIFS('2024'!$I:$I,'2024'!$L:$L,work!$A81,'2024'!$H:$H,work!V$1)</f>
        <v>0</v>
      </c>
      <c r="W81">
        <f>SUMIFS('2024'!$I:$I,'2024'!$L:$L,work!$A81,'2024'!$H:$H,work!W$1)</f>
        <v>0</v>
      </c>
      <c r="X81">
        <f>SUMIFS('2024'!$I:$I,'2024'!$L:$L,work!$A81,'2024'!$H:$H,work!X$1)</f>
        <v>0</v>
      </c>
      <c r="Y81">
        <f t="shared" si="5"/>
        <v>3</v>
      </c>
      <c r="AL81" t="str">
        <v>NEROC</v>
      </c>
      <c r="AM81" t="str">
        <v>2284A</v>
      </c>
      <c r="AN81" t="str">
        <v>ENRBB1</v>
      </c>
    </row>
    <row r="82" spans="1:40" x14ac:dyDescent="0.25">
      <c r="A82" t="str">
        <v>1575-21FLTPA G1SW0055</v>
      </c>
      <c r="B82" t="str">
        <f>_xlfn.XLOOKUP(A82,'2024'!L:L,'2024'!A:A)</f>
        <v>SWROC</v>
      </c>
      <c r="C82" t="str">
        <f>_xlfn.XLOOKUP(A82,'2024'!L:L,'2024'!F:F)</f>
        <v>ESTUARY11</v>
      </c>
      <c r="D82" t="str">
        <f>_xlfn.XLOOKUP(A82,'2024'!L:L,'2024'!G:G)</f>
        <v>3M</v>
      </c>
      <c r="E82">
        <f>SUMIFS('2024'!$I:$I,'2024'!$L:$L,work!$A82,'2024'!$H:$H,work!E$1)</f>
        <v>0</v>
      </c>
      <c r="F82">
        <f>SUMIFS('2024'!$I:$I,'2024'!$L:$L,work!$A82,'2024'!$H:$H,work!F$1)</f>
        <v>0</v>
      </c>
      <c r="G82">
        <f>SUMIFS('2024'!$I:$I,'2024'!$L:$L,work!$A82,'2024'!$H:$H,work!G$1)</f>
        <v>0</v>
      </c>
      <c r="H82">
        <f>SUMIFS('2024'!$I:$I,'2024'!$L:$L,work!$A82,'2024'!$H:$H,work!H$1)</f>
        <v>6</v>
      </c>
      <c r="I82">
        <f>SUMIFS('2024'!$I:$I,'2024'!$L:$L,work!$A82,'2024'!$H:$H,work!I$1)</f>
        <v>0</v>
      </c>
      <c r="J82">
        <f>SUMIFS('2024'!$I:$I,'2024'!$L:$L,work!$A82,'2024'!$H:$H,work!J$1)</f>
        <v>0</v>
      </c>
      <c r="K82">
        <f>SUMIFS('2024'!$I:$I,'2024'!$L:$L,work!$A82,'2024'!$H:$H,work!K$1)</f>
        <v>6</v>
      </c>
      <c r="L82">
        <f>SUMIFS('2024'!$I:$I,'2024'!$L:$L,work!$A82,'2024'!$H:$H,work!L$1)</f>
        <v>6</v>
      </c>
      <c r="M82">
        <f>SUMIFS('2024'!$I:$I,'2024'!$L:$L,work!$A82,'2024'!$H:$H,work!M$1)</f>
        <v>6</v>
      </c>
      <c r="N82">
        <f>SUMIFS('2024'!$I:$I,'2024'!$L:$L,work!$A82,'2024'!$H:$H,work!N$1)</f>
        <v>0</v>
      </c>
      <c r="O82">
        <f>SUMIFS('2024'!$I:$I,'2024'!$L:$L,work!$A82,'2024'!$H:$H,work!O$1)</f>
        <v>0</v>
      </c>
      <c r="P82">
        <f>SUMIFS('2024'!$I:$I,'2024'!$L:$L,work!$A82,'2024'!$H:$H,work!P$1)</f>
        <v>6</v>
      </c>
      <c r="Q82">
        <f>SUMIFS('2024'!$I:$I,'2024'!$L:$L,work!$A82,'2024'!$H:$H,work!Q$1)</f>
        <v>6</v>
      </c>
      <c r="R82">
        <f>SUMIFS('2024'!$I:$I,'2024'!$L:$L,work!$A82,'2024'!$H:$H,work!R$1)</f>
        <v>0</v>
      </c>
      <c r="S82">
        <f>SUMIFS('2024'!$I:$I,'2024'!$L:$L,work!$A82,'2024'!$H:$H,work!S$1)</f>
        <v>0</v>
      </c>
      <c r="T82">
        <f>SUMIFS('2024'!$I:$I,'2024'!$L:$L,work!$A82,'2024'!$H:$H,work!T$1)</f>
        <v>0</v>
      </c>
      <c r="U82">
        <f>SUMIFS('2024'!$I:$I,'2024'!$L:$L,work!$A82,'2024'!$H:$H,work!U$1)</f>
        <v>0</v>
      </c>
      <c r="V82">
        <f>SUMIFS('2024'!$I:$I,'2024'!$L:$L,work!$A82,'2024'!$H:$H,work!V$1)</f>
        <v>0</v>
      </c>
      <c r="W82">
        <f>SUMIFS('2024'!$I:$I,'2024'!$L:$L,work!$A82,'2024'!$H:$H,work!W$1)</f>
        <v>0</v>
      </c>
      <c r="X82">
        <f>SUMIFS('2024'!$I:$I,'2024'!$L:$L,work!$A82,'2024'!$H:$H,work!X$1)</f>
        <v>0</v>
      </c>
      <c r="Y82">
        <f t="shared" si="5"/>
        <v>3</v>
      </c>
      <c r="AL82" t="str">
        <v>NEROC</v>
      </c>
      <c r="AM82" t="str">
        <v>2097N</v>
      </c>
      <c r="AN82" t="str">
        <v>ENRCC3</v>
      </c>
    </row>
    <row r="83" spans="1:40" x14ac:dyDescent="0.25">
      <c r="A83" t="str">
        <v>1576A-21FLTPA G1SW0034</v>
      </c>
      <c r="B83" t="str">
        <f>_xlfn.XLOOKUP(A83,'2024'!L:L,'2024'!A:A)</f>
        <v>SWROC</v>
      </c>
      <c r="C83" t="str">
        <f>_xlfn.XLOOKUP(A83,'2024'!L:L,'2024'!F:F)</f>
        <v>LAKE</v>
      </c>
      <c r="D83" t="str">
        <f>_xlfn.XLOOKUP(A83,'2024'!L:L,'2024'!G:G)</f>
        <v>3F</v>
      </c>
      <c r="E83">
        <f>SUMIFS('2024'!$I:$I,'2024'!$L:$L,work!$A83,'2024'!$H:$H,work!E$1)</f>
        <v>6</v>
      </c>
      <c r="F83">
        <f>SUMIFS('2024'!$I:$I,'2024'!$L:$L,work!$A83,'2024'!$H:$H,work!F$1)</f>
        <v>0</v>
      </c>
      <c r="G83">
        <f>SUMIFS('2024'!$I:$I,'2024'!$L:$L,work!$A83,'2024'!$H:$H,work!G$1)</f>
        <v>0</v>
      </c>
      <c r="H83">
        <f>SUMIFS('2024'!$I:$I,'2024'!$L:$L,work!$A83,'2024'!$H:$H,work!H$1)</f>
        <v>0</v>
      </c>
      <c r="I83">
        <f>SUMIFS('2024'!$I:$I,'2024'!$L:$L,work!$A83,'2024'!$H:$H,work!I$1)</f>
        <v>0</v>
      </c>
      <c r="J83">
        <f>SUMIFS('2024'!$I:$I,'2024'!$L:$L,work!$A83,'2024'!$H:$H,work!J$1)</f>
        <v>0</v>
      </c>
      <c r="K83">
        <f>SUMIFS('2024'!$I:$I,'2024'!$L:$L,work!$A83,'2024'!$H:$H,work!K$1)</f>
        <v>0</v>
      </c>
      <c r="L83">
        <f>SUMIFS('2024'!$I:$I,'2024'!$L:$L,work!$A83,'2024'!$H:$H,work!L$1)</f>
        <v>0</v>
      </c>
      <c r="M83">
        <f>SUMIFS('2024'!$I:$I,'2024'!$L:$L,work!$A83,'2024'!$H:$H,work!M$1)</f>
        <v>0</v>
      </c>
      <c r="N83">
        <f>SUMIFS('2024'!$I:$I,'2024'!$L:$L,work!$A83,'2024'!$H:$H,work!N$1)</f>
        <v>0</v>
      </c>
      <c r="O83">
        <f>SUMIFS('2024'!$I:$I,'2024'!$L:$L,work!$A83,'2024'!$H:$H,work!O$1)</f>
        <v>0</v>
      </c>
      <c r="P83">
        <f>SUMIFS('2024'!$I:$I,'2024'!$L:$L,work!$A83,'2024'!$H:$H,work!P$1)</f>
        <v>0</v>
      </c>
      <c r="Q83">
        <f>SUMIFS('2024'!$I:$I,'2024'!$L:$L,work!$A83,'2024'!$H:$H,work!Q$1)</f>
        <v>0</v>
      </c>
      <c r="R83">
        <f>SUMIFS('2024'!$I:$I,'2024'!$L:$L,work!$A83,'2024'!$H:$H,work!R$1)</f>
        <v>0</v>
      </c>
      <c r="S83">
        <f>SUMIFS('2024'!$I:$I,'2024'!$L:$L,work!$A83,'2024'!$H:$H,work!S$1)</f>
        <v>0</v>
      </c>
      <c r="T83">
        <f>SUMIFS('2024'!$I:$I,'2024'!$L:$L,work!$A83,'2024'!$H:$H,work!T$1)</f>
        <v>0</v>
      </c>
      <c r="U83">
        <f>SUMIFS('2024'!$I:$I,'2024'!$L:$L,work!$A83,'2024'!$H:$H,work!U$1)</f>
        <v>0</v>
      </c>
      <c r="V83">
        <f>SUMIFS('2024'!$I:$I,'2024'!$L:$L,work!$A83,'2024'!$H:$H,work!V$1)</f>
        <v>0</v>
      </c>
      <c r="W83">
        <f>SUMIFS('2024'!$I:$I,'2024'!$L:$L,work!$A83,'2024'!$H:$H,work!W$1)</f>
        <v>0</v>
      </c>
      <c r="X83">
        <f>SUMIFS('2024'!$I:$I,'2024'!$L:$L,work!$A83,'2024'!$H:$H,work!X$1)</f>
        <v>0</v>
      </c>
      <c r="Y83">
        <f t="shared" si="5"/>
        <v>3</v>
      </c>
      <c r="AL83" t="str">
        <v>NEROC</v>
      </c>
      <c r="AM83" t="str">
        <v>2127A</v>
      </c>
      <c r="AN83" t="str">
        <v>ENRCC1</v>
      </c>
    </row>
    <row r="84" spans="1:40" x14ac:dyDescent="0.25">
      <c r="A84" t="str">
        <v>1587A-21FLTPA G1SW0137</v>
      </c>
      <c r="B84" t="str">
        <f>_xlfn.XLOOKUP(A84,'2024'!L:L,'2024'!A:A)</f>
        <v>SWROC</v>
      </c>
      <c r="C84" t="str">
        <f>_xlfn.XLOOKUP(A84,'2024'!L:L,'2024'!F:F)</f>
        <v>ESTUARY11</v>
      </c>
      <c r="D84" t="str">
        <f>_xlfn.XLOOKUP(A84,'2024'!L:L,'2024'!G:G)</f>
        <v>3M</v>
      </c>
      <c r="E84">
        <f>SUMIFS('2024'!$I:$I,'2024'!$L:$L,work!$A84,'2024'!$H:$H,work!E$1)</f>
        <v>0</v>
      </c>
      <c r="F84">
        <f>SUMIFS('2024'!$I:$I,'2024'!$L:$L,work!$A84,'2024'!$H:$H,work!F$1)</f>
        <v>0</v>
      </c>
      <c r="G84">
        <f>SUMIFS('2024'!$I:$I,'2024'!$L:$L,work!$A84,'2024'!$H:$H,work!G$1)</f>
        <v>0</v>
      </c>
      <c r="H84">
        <f>SUMIFS('2024'!$I:$I,'2024'!$L:$L,work!$A84,'2024'!$H:$H,work!H$1)</f>
        <v>6</v>
      </c>
      <c r="I84">
        <f>SUMIFS('2024'!$I:$I,'2024'!$L:$L,work!$A84,'2024'!$H:$H,work!I$1)</f>
        <v>0</v>
      </c>
      <c r="J84">
        <f>SUMIFS('2024'!$I:$I,'2024'!$L:$L,work!$A84,'2024'!$H:$H,work!J$1)</f>
        <v>0</v>
      </c>
      <c r="K84">
        <f>SUMIFS('2024'!$I:$I,'2024'!$L:$L,work!$A84,'2024'!$H:$H,work!K$1)</f>
        <v>0</v>
      </c>
      <c r="L84">
        <f>SUMIFS('2024'!$I:$I,'2024'!$L:$L,work!$A84,'2024'!$H:$H,work!L$1)</f>
        <v>0</v>
      </c>
      <c r="M84">
        <f>SUMIFS('2024'!$I:$I,'2024'!$L:$L,work!$A84,'2024'!$H:$H,work!M$1)</f>
        <v>0</v>
      </c>
      <c r="N84">
        <f>SUMIFS('2024'!$I:$I,'2024'!$L:$L,work!$A84,'2024'!$H:$H,work!N$1)</f>
        <v>0</v>
      </c>
      <c r="O84">
        <f>SUMIFS('2024'!$I:$I,'2024'!$L:$L,work!$A84,'2024'!$H:$H,work!O$1)</f>
        <v>0</v>
      </c>
      <c r="P84">
        <f>SUMIFS('2024'!$I:$I,'2024'!$L:$L,work!$A84,'2024'!$H:$H,work!P$1)</f>
        <v>0</v>
      </c>
      <c r="Q84">
        <f>SUMIFS('2024'!$I:$I,'2024'!$L:$L,work!$A84,'2024'!$H:$H,work!Q$1)</f>
        <v>0</v>
      </c>
      <c r="R84">
        <f>SUMIFS('2024'!$I:$I,'2024'!$L:$L,work!$A84,'2024'!$H:$H,work!R$1)</f>
        <v>0</v>
      </c>
      <c r="S84">
        <f>SUMIFS('2024'!$I:$I,'2024'!$L:$L,work!$A84,'2024'!$H:$H,work!S$1)</f>
        <v>0</v>
      </c>
      <c r="T84">
        <f>SUMIFS('2024'!$I:$I,'2024'!$L:$L,work!$A84,'2024'!$H:$H,work!T$1)</f>
        <v>0</v>
      </c>
      <c r="U84">
        <f>SUMIFS('2024'!$I:$I,'2024'!$L:$L,work!$A84,'2024'!$H:$H,work!U$1)</f>
        <v>0</v>
      </c>
      <c r="V84">
        <f>SUMIFS('2024'!$I:$I,'2024'!$L:$L,work!$A84,'2024'!$H:$H,work!V$1)</f>
        <v>0</v>
      </c>
      <c r="W84">
        <f>SUMIFS('2024'!$I:$I,'2024'!$L:$L,work!$A84,'2024'!$H:$H,work!W$1)</f>
        <v>0</v>
      </c>
      <c r="X84">
        <f>SUMIFS('2024'!$I:$I,'2024'!$L:$L,work!$A84,'2024'!$H:$H,work!X$1)</f>
        <v>0</v>
      </c>
      <c r="Y84">
        <f t="shared" si="5"/>
        <v>3</v>
      </c>
      <c r="AL84" t="str">
        <v>NEROC</v>
      </c>
      <c r="AM84" t="str">
        <v>2148B</v>
      </c>
      <c r="AN84" t="str">
        <v>ENRU4</v>
      </c>
    </row>
    <row r="85" spans="1:40" x14ac:dyDescent="0.25">
      <c r="A85" t="str">
        <v>1597A-21FLTPA G2SW0060</v>
      </c>
      <c r="B85" t="str">
        <f>_xlfn.XLOOKUP(A85,'2024'!L:L,'2024'!A:A)</f>
        <v>SWROC</v>
      </c>
      <c r="C85" t="str">
        <f>_xlfn.XLOOKUP(A85,'2024'!L:L,'2024'!F:F)</f>
        <v>LAKE</v>
      </c>
      <c r="D85" t="str">
        <f>_xlfn.XLOOKUP(A85,'2024'!L:L,'2024'!G:G)</f>
        <v>3F</v>
      </c>
      <c r="E85">
        <f>SUMIFS('2024'!$I:$I,'2024'!$L:$L,work!$A85,'2024'!$H:$H,work!E$1)</f>
        <v>6</v>
      </c>
      <c r="F85">
        <f>SUMIFS('2024'!$I:$I,'2024'!$L:$L,work!$A85,'2024'!$H:$H,work!F$1)</f>
        <v>0</v>
      </c>
      <c r="G85">
        <f>SUMIFS('2024'!$I:$I,'2024'!$L:$L,work!$A85,'2024'!$H:$H,work!G$1)</f>
        <v>0</v>
      </c>
      <c r="H85">
        <f>SUMIFS('2024'!$I:$I,'2024'!$L:$L,work!$A85,'2024'!$H:$H,work!H$1)</f>
        <v>0</v>
      </c>
      <c r="I85">
        <f>SUMIFS('2024'!$I:$I,'2024'!$L:$L,work!$A85,'2024'!$H:$H,work!I$1)</f>
        <v>0</v>
      </c>
      <c r="J85">
        <f>SUMIFS('2024'!$I:$I,'2024'!$L:$L,work!$A85,'2024'!$H:$H,work!J$1)</f>
        <v>0</v>
      </c>
      <c r="K85">
        <f>SUMIFS('2024'!$I:$I,'2024'!$L:$L,work!$A85,'2024'!$H:$H,work!K$1)</f>
        <v>0</v>
      </c>
      <c r="L85">
        <f>SUMIFS('2024'!$I:$I,'2024'!$L:$L,work!$A85,'2024'!$H:$H,work!L$1)</f>
        <v>0</v>
      </c>
      <c r="M85">
        <f>SUMIFS('2024'!$I:$I,'2024'!$L:$L,work!$A85,'2024'!$H:$H,work!M$1)</f>
        <v>0</v>
      </c>
      <c r="N85">
        <f>SUMIFS('2024'!$I:$I,'2024'!$L:$L,work!$A85,'2024'!$H:$H,work!N$1)</f>
        <v>0</v>
      </c>
      <c r="O85">
        <f>SUMIFS('2024'!$I:$I,'2024'!$L:$L,work!$A85,'2024'!$H:$H,work!O$1)</f>
        <v>0</v>
      </c>
      <c r="P85">
        <f>SUMIFS('2024'!$I:$I,'2024'!$L:$L,work!$A85,'2024'!$H:$H,work!P$1)</f>
        <v>0</v>
      </c>
      <c r="Q85">
        <f>SUMIFS('2024'!$I:$I,'2024'!$L:$L,work!$A85,'2024'!$H:$H,work!Q$1)</f>
        <v>0</v>
      </c>
      <c r="R85">
        <f>SUMIFS('2024'!$I:$I,'2024'!$L:$L,work!$A85,'2024'!$H:$H,work!R$1)</f>
        <v>0</v>
      </c>
      <c r="S85">
        <f>SUMIFS('2024'!$I:$I,'2024'!$L:$L,work!$A85,'2024'!$H:$H,work!S$1)</f>
        <v>0</v>
      </c>
      <c r="T85">
        <f>SUMIFS('2024'!$I:$I,'2024'!$L:$L,work!$A85,'2024'!$H:$H,work!T$1)</f>
        <v>0</v>
      </c>
      <c r="U85">
        <f>SUMIFS('2024'!$I:$I,'2024'!$L:$L,work!$A85,'2024'!$H:$H,work!U$1)</f>
        <v>0</v>
      </c>
      <c r="V85">
        <f>SUMIFS('2024'!$I:$I,'2024'!$L:$L,work!$A85,'2024'!$H:$H,work!V$1)</f>
        <v>0</v>
      </c>
      <c r="W85">
        <f>SUMIFS('2024'!$I:$I,'2024'!$L:$L,work!$A85,'2024'!$H:$H,work!W$1)</f>
        <v>0</v>
      </c>
      <c r="X85">
        <f>SUMIFS('2024'!$I:$I,'2024'!$L:$L,work!$A85,'2024'!$H:$H,work!X$1)</f>
        <v>0</v>
      </c>
      <c r="Y85">
        <f t="shared" si="5"/>
        <v>3</v>
      </c>
      <c r="AL85" t="str">
        <v>NEROC</v>
      </c>
      <c r="AM85" t="str">
        <v>2161C</v>
      </c>
      <c r="AN85" t="str">
        <v>ENRU4</v>
      </c>
    </row>
    <row r="86" spans="1:40" x14ac:dyDescent="0.25">
      <c r="A86" t="str">
        <v>1603E-21FLTPA G1SW0126</v>
      </c>
      <c r="B86" t="str">
        <f>_xlfn.XLOOKUP(A86,'2024'!L:L,'2024'!A:A)</f>
        <v>SWROC</v>
      </c>
      <c r="C86" t="str">
        <f>_xlfn.XLOOKUP(A86,'2024'!L:L,'2024'!F:F)</f>
        <v>LAKE</v>
      </c>
      <c r="D86" t="str">
        <f>_xlfn.XLOOKUP(A86,'2024'!L:L,'2024'!G:G)</f>
        <v>3F</v>
      </c>
      <c r="E86">
        <f>SUMIFS('2024'!$I:$I,'2024'!$L:$L,work!$A86,'2024'!$H:$H,work!E$1)</f>
        <v>6</v>
      </c>
      <c r="F86">
        <f>SUMIFS('2024'!$I:$I,'2024'!$L:$L,work!$A86,'2024'!$H:$H,work!F$1)</f>
        <v>0</v>
      </c>
      <c r="G86">
        <f>SUMIFS('2024'!$I:$I,'2024'!$L:$L,work!$A86,'2024'!$H:$H,work!G$1)</f>
        <v>0</v>
      </c>
      <c r="H86">
        <f>SUMIFS('2024'!$I:$I,'2024'!$L:$L,work!$A86,'2024'!$H:$H,work!H$1)</f>
        <v>0</v>
      </c>
      <c r="I86">
        <f>SUMIFS('2024'!$I:$I,'2024'!$L:$L,work!$A86,'2024'!$H:$H,work!I$1)</f>
        <v>0</v>
      </c>
      <c r="J86">
        <f>SUMIFS('2024'!$I:$I,'2024'!$L:$L,work!$A86,'2024'!$H:$H,work!J$1)</f>
        <v>0</v>
      </c>
      <c r="K86">
        <f>SUMIFS('2024'!$I:$I,'2024'!$L:$L,work!$A86,'2024'!$H:$H,work!K$1)</f>
        <v>0</v>
      </c>
      <c r="L86">
        <f>SUMIFS('2024'!$I:$I,'2024'!$L:$L,work!$A86,'2024'!$H:$H,work!L$1)</f>
        <v>0</v>
      </c>
      <c r="M86">
        <f>SUMIFS('2024'!$I:$I,'2024'!$L:$L,work!$A86,'2024'!$H:$H,work!M$1)</f>
        <v>0</v>
      </c>
      <c r="N86">
        <f>SUMIFS('2024'!$I:$I,'2024'!$L:$L,work!$A86,'2024'!$H:$H,work!N$1)</f>
        <v>0</v>
      </c>
      <c r="O86">
        <f>SUMIFS('2024'!$I:$I,'2024'!$L:$L,work!$A86,'2024'!$H:$H,work!O$1)</f>
        <v>0</v>
      </c>
      <c r="P86">
        <f>SUMIFS('2024'!$I:$I,'2024'!$L:$L,work!$A86,'2024'!$H:$H,work!P$1)</f>
        <v>0</v>
      </c>
      <c r="Q86">
        <f>SUMIFS('2024'!$I:$I,'2024'!$L:$L,work!$A86,'2024'!$H:$H,work!Q$1)</f>
        <v>0</v>
      </c>
      <c r="R86">
        <f>SUMIFS('2024'!$I:$I,'2024'!$L:$L,work!$A86,'2024'!$H:$H,work!R$1)</f>
        <v>0</v>
      </c>
      <c r="S86">
        <f>SUMIFS('2024'!$I:$I,'2024'!$L:$L,work!$A86,'2024'!$H:$H,work!S$1)</f>
        <v>0</v>
      </c>
      <c r="T86">
        <f>SUMIFS('2024'!$I:$I,'2024'!$L:$L,work!$A86,'2024'!$H:$H,work!T$1)</f>
        <v>0</v>
      </c>
      <c r="U86">
        <f>SUMIFS('2024'!$I:$I,'2024'!$L:$L,work!$A86,'2024'!$H:$H,work!U$1)</f>
        <v>0</v>
      </c>
      <c r="V86">
        <f>SUMIFS('2024'!$I:$I,'2024'!$L:$L,work!$A86,'2024'!$H:$H,work!V$1)</f>
        <v>0</v>
      </c>
      <c r="W86">
        <f>SUMIFS('2024'!$I:$I,'2024'!$L:$L,work!$A86,'2024'!$H:$H,work!W$1)</f>
        <v>0</v>
      </c>
      <c r="X86">
        <f>SUMIFS('2024'!$I:$I,'2024'!$L:$L,work!$A86,'2024'!$H:$H,work!X$1)</f>
        <v>0</v>
      </c>
      <c r="Y86">
        <f t="shared" si="5"/>
        <v>3</v>
      </c>
      <c r="AL86" t="str">
        <v>NEROC</v>
      </c>
      <c r="AM86" t="str">
        <v>2363H</v>
      </c>
      <c r="AN86" t="str">
        <v>ENRT2</v>
      </c>
    </row>
    <row r="87" spans="1:40" x14ac:dyDescent="0.25">
      <c r="A87" t="str">
        <v>1605D-N27.9149847, W-82.402151</v>
      </c>
      <c r="B87" t="str">
        <f>_xlfn.XLOOKUP(A87,'2024'!L:L,'2024'!A:A)</f>
        <v>SWROC</v>
      </c>
      <c r="C87" t="str">
        <f>_xlfn.XLOOKUP(A87,'2024'!L:L,'2024'!F:F)</f>
        <v>ESTUARY11</v>
      </c>
      <c r="D87" t="str">
        <f>_xlfn.XLOOKUP(A87,'2024'!L:L,'2024'!G:G)</f>
        <v>3M</v>
      </c>
      <c r="E87">
        <f>SUMIFS('2024'!$I:$I,'2024'!$L:$L,work!$A87,'2024'!$H:$H,work!E$1)</f>
        <v>6</v>
      </c>
      <c r="F87">
        <f>SUMIFS('2024'!$I:$I,'2024'!$L:$L,work!$A87,'2024'!$H:$H,work!F$1)</f>
        <v>0</v>
      </c>
      <c r="G87">
        <f>SUMIFS('2024'!$I:$I,'2024'!$L:$L,work!$A87,'2024'!$H:$H,work!G$1)</f>
        <v>0</v>
      </c>
      <c r="H87">
        <f>SUMIFS('2024'!$I:$I,'2024'!$L:$L,work!$A87,'2024'!$H:$H,work!H$1)</f>
        <v>10</v>
      </c>
      <c r="I87">
        <f>SUMIFS('2024'!$I:$I,'2024'!$L:$L,work!$A87,'2024'!$H:$H,work!I$1)</f>
        <v>0</v>
      </c>
      <c r="J87">
        <f>SUMIFS('2024'!$I:$I,'2024'!$L:$L,work!$A87,'2024'!$H:$H,work!J$1)</f>
        <v>0</v>
      </c>
      <c r="K87">
        <f>SUMIFS('2024'!$I:$I,'2024'!$L:$L,work!$A87,'2024'!$H:$H,work!K$1)</f>
        <v>0</v>
      </c>
      <c r="L87">
        <f>SUMIFS('2024'!$I:$I,'2024'!$L:$L,work!$A87,'2024'!$H:$H,work!L$1)</f>
        <v>0</v>
      </c>
      <c r="M87">
        <f>SUMIFS('2024'!$I:$I,'2024'!$L:$L,work!$A87,'2024'!$H:$H,work!M$1)</f>
        <v>0</v>
      </c>
      <c r="N87">
        <f>SUMIFS('2024'!$I:$I,'2024'!$L:$L,work!$A87,'2024'!$H:$H,work!N$1)</f>
        <v>0</v>
      </c>
      <c r="O87">
        <f>SUMIFS('2024'!$I:$I,'2024'!$L:$L,work!$A87,'2024'!$H:$H,work!O$1)</f>
        <v>0</v>
      </c>
      <c r="P87">
        <f>SUMIFS('2024'!$I:$I,'2024'!$L:$L,work!$A87,'2024'!$H:$H,work!P$1)</f>
        <v>0</v>
      </c>
      <c r="Q87">
        <f>SUMIFS('2024'!$I:$I,'2024'!$L:$L,work!$A87,'2024'!$H:$H,work!Q$1)</f>
        <v>0</v>
      </c>
      <c r="R87">
        <f>SUMIFS('2024'!$I:$I,'2024'!$L:$L,work!$A87,'2024'!$H:$H,work!R$1)</f>
        <v>0</v>
      </c>
      <c r="S87">
        <f>SUMIFS('2024'!$I:$I,'2024'!$L:$L,work!$A87,'2024'!$H:$H,work!S$1)</f>
        <v>0</v>
      </c>
      <c r="T87">
        <f>SUMIFS('2024'!$I:$I,'2024'!$L:$L,work!$A87,'2024'!$H:$H,work!T$1)</f>
        <v>0</v>
      </c>
      <c r="U87">
        <f>SUMIFS('2024'!$I:$I,'2024'!$L:$L,work!$A87,'2024'!$H:$H,work!U$1)</f>
        <v>0</v>
      </c>
      <c r="V87">
        <f>SUMIFS('2024'!$I:$I,'2024'!$L:$L,work!$A87,'2024'!$H:$H,work!V$1)</f>
        <v>0</v>
      </c>
      <c r="W87">
        <f>SUMIFS('2024'!$I:$I,'2024'!$L:$L,work!$A87,'2024'!$H:$H,work!W$1)</f>
        <v>0</v>
      </c>
      <c r="X87">
        <f>SUMIFS('2024'!$I:$I,'2024'!$L:$L,work!$A87,'2024'!$H:$H,work!X$1)</f>
        <v>0</v>
      </c>
      <c r="Y87">
        <f t="shared" si="5"/>
        <v>5</v>
      </c>
      <c r="AL87" t="str">
        <v>CEROC</v>
      </c>
      <c r="AM87" t="str">
        <v>2363B</v>
      </c>
      <c r="AN87" t="str">
        <v>ENRS2</v>
      </c>
    </row>
    <row r="88" spans="1:40" x14ac:dyDescent="0.25">
      <c r="A88" t="str">
        <v>160A-21FLPNS G4NW0023</v>
      </c>
      <c r="B88" t="str">
        <f>_xlfn.XLOOKUP(A88,'2024'!L:L,'2024'!A:A)</f>
        <v>NWROC</v>
      </c>
      <c r="C88" t="str">
        <f>_xlfn.XLOOKUP(A88,'2024'!L:L,'2024'!F:F)</f>
        <v>STREAM</v>
      </c>
      <c r="D88" t="str">
        <f>_xlfn.XLOOKUP(A88,'2024'!L:L,'2024'!G:G)</f>
        <v>3F</v>
      </c>
      <c r="E88">
        <f>SUMIFS('2024'!$I:$I,'2024'!$L:$L,work!$A88,'2024'!$H:$H,work!E$1)</f>
        <v>0</v>
      </c>
      <c r="F88">
        <f>SUMIFS('2024'!$I:$I,'2024'!$L:$L,work!$A88,'2024'!$H:$H,work!F$1)</f>
        <v>0</v>
      </c>
      <c r="G88">
        <f>SUMIFS('2024'!$I:$I,'2024'!$L:$L,work!$A88,'2024'!$H:$H,work!G$1)</f>
        <v>0</v>
      </c>
      <c r="H88">
        <f>SUMIFS('2024'!$I:$I,'2024'!$L:$L,work!$A88,'2024'!$H:$H,work!H$1)</f>
        <v>0</v>
      </c>
      <c r="I88">
        <f>SUMIFS('2024'!$I:$I,'2024'!$L:$L,work!$A88,'2024'!$H:$H,work!I$1)</f>
        <v>6</v>
      </c>
      <c r="J88">
        <f>SUMIFS('2024'!$I:$I,'2024'!$L:$L,work!$A88,'2024'!$H:$H,work!J$1)</f>
        <v>0</v>
      </c>
      <c r="K88">
        <f>SUMIFS('2024'!$I:$I,'2024'!$L:$L,work!$A88,'2024'!$H:$H,work!K$1)</f>
        <v>0</v>
      </c>
      <c r="L88">
        <f>SUMIFS('2024'!$I:$I,'2024'!$L:$L,work!$A88,'2024'!$H:$H,work!L$1)</f>
        <v>0</v>
      </c>
      <c r="M88">
        <f>SUMIFS('2024'!$I:$I,'2024'!$L:$L,work!$A88,'2024'!$H:$H,work!M$1)</f>
        <v>0</v>
      </c>
      <c r="N88">
        <f>SUMIFS('2024'!$I:$I,'2024'!$L:$L,work!$A88,'2024'!$H:$H,work!N$1)</f>
        <v>0</v>
      </c>
      <c r="O88">
        <f>SUMIFS('2024'!$I:$I,'2024'!$L:$L,work!$A88,'2024'!$H:$H,work!O$1)</f>
        <v>0</v>
      </c>
      <c r="P88">
        <f>SUMIFS('2024'!$I:$I,'2024'!$L:$L,work!$A88,'2024'!$H:$H,work!P$1)</f>
        <v>0</v>
      </c>
      <c r="Q88">
        <f>SUMIFS('2024'!$I:$I,'2024'!$L:$L,work!$A88,'2024'!$H:$H,work!Q$1)</f>
        <v>0</v>
      </c>
      <c r="R88">
        <f>SUMIFS('2024'!$I:$I,'2024'!$L:$L,work!$A88,'2024'!$H:$H,work!R$1)</f>
        <v>0</v>
      </c>
      <c r="S88">
        <f>SUMIFS('2024'!$I:$I,'2024'!$L:$L,work!$A88,'2024'!$H:$H,work!S$1)</f>
        <v>0</v>
      </c>
      <c r="T88">
        <f>SUMIFS('2024'!$I:$I,'2024'!$L:$L,work!$A88,'2024'!$H:$H,work!T$1)</f>
        <v>0</v>
      </c>
      <c r="U88">
        <f>SUMIFS('2024'!$I:$I,'2024'!$L:$L,work!$A88,'2024'!$H:$H,work!U$1)</f>
        <v>0</v>
      </c>
      <c r="V88">
        <f>SUMIFS('2024'!$I:$I,'2024'!$L:$L,work!$A88,'2024'!$H:$H,work!V$1)</f>
        <v>0</v>
      </c>
      <c r="W88">
        <f>SUMIFS('2024'!$I:$I,'2024'!$L:$L,work!$A88,'2024'!$H:$H,work!W$1)</f>
        <v>0</v>
      </c>
      <c r="X88">
        <f>SUMIFS('2024'!$I:$I,'2024'!$L:$L,work!$A88,'2024'!$H:$H,work!X$1)</f>
        <v>0</v>
      </c>
      <c r="Y88">
        <f t="shared" si="5"/>
        <v>3</v>
      </c>
      <c r="AL88" t="str">
        <v>NEROC</v>
      </c>
      <c r="AM88" t="str">
        <v>2206</v>
      </c>
      <c r="AN88" t="str">
        <v>-</v>
      </c>
    </row>
    <row r="89" spans="1:40" x14ac:dyDescent="0.25">
      <c r="A89" t="str">
        <v>161-21FLPNS G4NW0427</v>
      </c>
      <c r="B89" t="str">
        <f>_xlfn.XLOOKUP(A89,'2024'!L:L,'2024'!A:A)</f>
        <v>NWROC</v>
      </c>
      <c r="C89" t="str">
        <f>_xlfn.XLOOKUP(A89,'2024'!L:L,'2024'!F:F)</f>
        <v>STREAM</v>
      </c>
      <c r="D89" t="str">
        <f>_xlfn.XLOOKUP(A89,'2024'!L:L,'2024'!G:G)</f>
        <v>3F</v>
      </c>
      <c r="E89">
        <f>SUMIFS('2024'!$I:$I,'2024'!$L:$L,work!$A89,'2024'!$H:$H,work!E$1)</f>
        <v>0</v>
      </c>
      <c r="F89">
        <f>SUMIFS('2024'!$I:$I,'2024'!$L:$L,work!$A89,'2024'!$H:$H,work!F$1)</f>
        <v>0</v>
      </c>
      <c r="G89">
        <f>SUMIFS('2024'!$I:$I,'2024'!$L:$L,work!$A89,'2024'!$H:$H,work!G$1)</f>
        <v>0</v>
      </c>
      <c r="H89">
        <f>SUMIFS('2024'!$I:$I,'2024'!$L:$L,work!$A89,'2024'!$H:$H,work!H$1)</f>
        <v>0</v>
      </c>
      <c r="I89">
        <f>SUMIFS('2024'!$I:$I,'2024'!$L:$L,work!$A89,'2024'!$H:$H,work!I$1)</f>
        <v>6</v>
      </c>
      <c r="J89">
        <f>SUMIFS('2024'!$I:$I,'2024'!$L:$L,work!$A89,'2024'!$H:$H,work!J$1)</f>
        <v>0</v>
      </c>
      <c r="K89">
        <f>SUMIFS('2024'!$I:$I,'2024'!$L:$L,work!$A89,'2024'!$H:$H,work!K$1)</f>
        <v>0</v>
      </c>
      <c r="L89">
        <f>SUMIFS('2024'!$I:$I,'2024'!$L:$L,work!$A89,'2024'!$H:$H,work!L$1)</f>
        <v>0</v>
      </c>
      <c r="M89">
        <f>SUMIFS('2024'!$I:$I,'2024'!$L:$L,work!$A89,'2024'!$H:$H,work!M$1)</f>
        <v>0</v>
      </c>
      <c r="N89">
        <f>SUMIFS('2024'!$I:$I,'2024'!$L:$L,work!$A89,'2024'!$H:$H,work!N$1)</f>
        <v>0</v>
      </c>
      <c r="O89">
        <f>SUMIFS('2024'!$I:$I,'2024'!$L:$L,work!$A89,'2024'!$H:$H,work!O$1)</f>
        <v>0</v>
      </c>
      <c r="P89">
        <f>SUMIFS('2024'!$I:$I,'2024'!$L:$L,work!$A89,'2024'!$H:$H,work!P$1)</f>
        <v>0</v>
      </c>
      <c r="Q89">
        <f>SUMIFS('2024'!$I:$I,'2024'!$L:$L,work!$A89,'2024'!$H:$H,work!Q$1)</f>
        <v>0</v>
      </c>
      <c r="R89">
        <f>SUMIFS('2024'!$I:$I,'2024'!$L:$L,work!$A89,'2024'!$H:$H,work!R$1)</f>
        <v>0</v>
      </c>
      <c r="S89">
        <f>SUMIFS('2024'!$I:$I,'2024'!$L:$L,work!$A89,'2024'!$H:$H,work!S$1)</f>
        <v>0</v>
      </c>
      <c r="T89">
        <f>SUMIFS('2024'!$I:$I,'2024'!$L:$L,work!$A89,'2024'!$H:$H,work!T$1)</f>
        <v>0</v>
      </c>
      <c r="U89">
        <f>SUMIFS('2024'!$I:$I,'2024'!$L:$L,work!$A89,'2024'!$H:$H,work!U$1)</f>
        <v>0</v>
      </c>
      <c r="V89">
        <f>SUMIFS('2024'!$I:$I,'2024'!$L:$L,work!$A89,'2024'!$H:$H,work!V$1)</f>
        <v>0</v>
      </c>
      <c r="W89">
        <f>SUMIFS('2024'!$I:$I,'2024'!$L:$L,work!$A89,'2024'!$H:$H,work!W$1)</f>
        <v>0</v>
      </c>
      <c r="X89">
        <f>SUMIFS('2024'!$I:$I,'2024'!$L:$L,work!$A89,'2024'!$H:$H,work!X$1)</f>
        <v>0</v>
      </c>
      <c r="Y89">
        <f t="shared" si="5"/>
        <v>3</v>
      </c>
      <c r="AL89" t="str">
        <v>NEROC</v>
      </c>
      <c r="AM89" t="str">
        <v>2233</v>
      </c>
      <c r="AN89" t="str">
        <v>-</v>
      </c>
    </row>
    <row r="90" spans="1:40" x14ac:dyDescent="0.25">
      <c r="A90" t="str">
        <v>1615-N27.9245,w-82.40814</v>
      </c>
      <c r="B90" t="str">
        <f>_xlfn.XLOOKUP(A90,'2024'!L:L,'2024'!A:A)</f>
        <v>SWROC</v>
      </c>
      <c r="C90" t="str">
        <f>_xlfn.XLOOKUP(A90,'2024'!L:L,'2024'!F:F)</f>
        <v>ESTUARY11</v>
      </c>
      <c r="D90" t="str">
        <f>_xlfn.XLOOKUP(A90,'2024'!L:L,'2024'!G:G)</f>
        <v>3M</v>
      </c>
      <c r="E90">
        <f>SUMIFS('2024'!$I:$I,'2024'!$L:$L,work!$A90,'2024'!$H:$H,work!E$1)</f>
        <v>6</v>
      </c>
      <c r="F90">
        <f>SUMIFS('2024'!$I:$I,'2024'!$L:$L,work!$A90,'2024'!$H:$H,work!F$1)</f>
        <v>0</v>
      </c>
      <c r="G90">
        <f>SUMIFS('2024'!$I:$I,'2024'!$L:$L,work!$A90,'2024'!$H:$H,work!G$1)</f>
        <v>0</v>
      </c>
      <c r="H90">
        <f>SUMIFS('2024'!$I:$I,'2024'!$L:$L,work!$A90,'2024'!$H:$H,work!H$1)</f>
        <v>10</v>
      </c>
      <c r="I90">
        <f>SUMIFS('2024'!$I:$I,'2024'!$L:$L,work!$A90,'2024'!$H:$H,work!I$1)</f>
        <v>0</v>
      </c>
      <c r="J90">
        <f>SUMIFS('2024'!$I:$I,'2024'!$L:$L,work!$A90,'2024'!$H:$H,work!J$1)</f>
        <v>0</v>
      </c>
      <c r="K90">
        <f>SUMIFS('2024'!$I:$I,'2024'!$L:$L,work!$A90,'2024'!$H:$H,work!K$1)</f>
        <v>0</v>
      </c>
      <c r="L90">
        <f>SUMIFS('2024'!$I:$I,'2024'!$L:$L,work!$A90,'2024'!$H:$H,work!L$1)</f>
        <v>0</v>
      </c>
      <c r="M90">
        <f>SUMIFS('2024'!$I:$I,'2024'!$L:$L,work!$A90,'2024'!$H:$H,work!M$1)</f>
        <v>0</v>
      </c>
      <c r="N90">
        <f>SUMIFS('2024'!$I:$I,'2024'!$L:$L,work!$A90,'2024'!$H:$H,work!N$1)</f>
        <v>0</v>
      </c>
      <c r="O90">
        <f>SUMIFS('2024'!$I:$I,'2024'!$L:$L,work!$A90,'2024'!$H:$H,work!O$1)</f>
        <v>0</v>
      </c>
      <c r="P90">
        <f>SUMIFS('2024'!$I:$I,'2024'!$L:$L,work!$A90,'2024'!$H:$H,work!P$1)</f>
        <v>0</v>
      </c>
      <c r="Q90">
        <f>SUMIFS('2024'!$I:$I,'2024'!$L:$L,work!$A90,'2024'!$H:$H,work!Q$1)</f>
        <v>0</v>
      </c>
      <c r="R90">
        <f>SUMIFS('2024'!$I:$I,'2024'!$L:$L,work!$A90,'2024'!$H:$H,work!R$1)</f>
        <v>0</v>
      </c>
      <c r="S90">
        <f>SUMIFS('2024'!$I:$I,'2024'!$L:$L,work!$A90,'2024'!$H:$H,work!S$1)</f>
        <v>0</v>
      </c>
      <c r="T90">
        <f>SUMIFS('2024'!$I:$I,'2024'!$L:$L,work!$A90,'2024'!$H:$H,work!T$1)</f>
        <v>0</v>
      </c>
      <c r="U90">
        <f>SUMIFS('2024'!$I:$I,'2024'!$L:$L,work!$A90,'2024'!$H:$H,work!U$1)</f>
        <v>0</v>
      </c>
      <c r="V90">
        <f>SUMIFS('2024'!$I:$I,'2024'!$L:$L,work!$A90,'2024'!$H:$H,work!V$1)</f>
        <v>0</v>
      </c>
      <c r="W90">
        <f>SUMIFS('2024'!$I:$I,'2024'!$L:$L,work!$A90,'2024'!$H:$H,work!W$1)</f>
        <v>0</v>
      </c>
      <c r="X90">
        <f>SUMIFS('2024'!$I:$I,'2024'!$L:$L,work!$A90,'2024'!$H:$H,work!X$1)</f>
        <v>0</v>
      </c>
      <c r="Y90">
        <f t="shared" si="5"/>
        <v>5</v>
      </c>
      <c r="AL90" t="str">
        <v>NEROC</v>
      </c>
      <c r="AM90" t="str">
        <v>2254</v>
      </c>
      <c r="AN90" t="str">
        <v>-</v>
      </c>
    </row>
    <row r="91" spans="1:40" x14ac:dyDescent="0.25">
      <c r="A91" t="str">
        <v>1617A-21FLTPA G3SW0050</v>
      </c>
      <c r="B91" t="str">
        <f>_xlfn.XLOOKUP(A91,'2024'!L:L,'2024'!A:A)</f>
        <v>CEROC</v>
      </c>
      <c r="C91" t="str">
        <f>_xlfn.XLOOKUP(A91,'2024'!L:L,'2024'!F:F)</f>
        <v>LAKE</v>
      </c>
      <c r="D91" t="str">
        <f>_xlfn.XLOOKUP(A91,'2024'!L:L,'2024'!G:G)</f>
        <v>3F</v>
      </c>
      <c r="E91">
        <f>SUMIFS('2024'!$I:$I,'2024'!$L:$L,work!$A91,'2024'!$H:$H,work!E$1)</f>
        <v>6</v>
      </c>
      <c r="F91">
        <f>SUMIFS('2024'!$I:$I,'2024'!$L:$L,work!$A91,'2024'!$H:$H,work!F$1)</f>
        <v>0</v>
      </c>
      <c r="G91">
        <f>SUMIFS('2024'!$I:$I,'2024'!$L:$L,work!$A91,'2024'!$H:$H,work!G$1)</f>
        <v>0</v>
      </c>
      <c r="H91">
        <f>SUMIFS('2024'!$I:$I,'2024'!$L:$L,work!$A91,'2024'!$H:$H,work!H$1)</f>
        <v>0</v>
      </c>
      <c r="I91">
        <f>SUMIFS('2024'!$I:$I,'2024'!$L:$L,work!$A91,'2024'!$H:$H,work!I$1)</f>
        <v>0</v>
      </c>
      <c r="J91">
        <f>SUMIFS('2024'!$I:$I,'2024'!$L:$L,work!$A91,'2024'!$H:$H,work!J$1)</f>
        <v>0</v>
      </c>
      <c r="K91">
        <f>SUMIFS('2024'!$I:$I,'2024'!$L:$L,work!$A91,'2024'!$H:$H,work!K$1)</f>
        <v>0</v>
      </c>
      <c r="L91">
        <f>SUMIFS('2024'!$I:$I,'2024'!$L:$L,work!$A91,'2024'!$H:$H,work!L$1)</f>
        <v>0</v>
      </c>
      <c r="M91">
        <f>SUMIFS('2024'!$I:$I,'2024'!$L:$L,work!$A91,'2024'!$H:$H,work!M$1)</f>
        <v>0</v>
      </c>
      <c r="N91">
        <f>SUMIFS('2024'!$I:$I,'2024'!$L:$L,work!$A91,'2024'!$H:$H,work!N$1)</f>
        <v>0</v>
      </c>
      <c r="O91">
        <f>SUMIFS('2024'!$I:$I,'2024'!$L:$L,work!$A91,'2024'!$H:$H,work!O$1)</f>
        <v>0</v>
      </c>
      <c r="P91">
        <f>SUMIFS('2024'!$I:$I,'2024'!$L:$L,work!$A91,'2024'!$H:$H,work!P$1)</f>
        <v>0</v>
      </c>
      <c r="Q91">
        <f>SUMIFS('2024'!$I:$I,'2024'!$L:$L,work!$A91,'2024'!$H:$H,work!Q$1)</f>
        <v>0</v>
      </c>
      <c r="R91">
        <f>SUMIFS('2024'!$I:$I,'2024'!$L:$L,work!$A91,'2024'!$H:$H,work!R$1)</f>
        <v>0</v>
      </c>
      <c r="S91">
        <f>SUMIFS('2024'!$I:$I,'2024'!$L:$L,work!$A91,'2024'!$H:$H,work!S$1)</f>
        <v>0</v>
      </c>
      <c r="T91">
        <f>SUMIFS('2024'!$I:$I,'2024'!$L:$L,work!$A91,'2024'!$H:$H,work!T$1)</f>
        <v>0</v>
      </c>
      <c r="U91">
        <f>SUMIFS('2024'!$I:$I,'2024'!$L:$L,work!$A91,'2024'!$H:$H,work!U$1)</f>
        <v>0</v>
      </c>
      <c r="V91">
        <f>SUMIFS('2024'!$I:$I,'2024'!$L:$L,work!$A91,'2024'!$H:$H,work!V$1)</f>
        <v>0</v>
      </c>
      <c r="W91">
        <f>SUMIFS('2024'!$I:$I,'2024'!$L:$L,work!$A91,'2024'!$H:$H,work!W$1)</f>
        <v>0</v>
      </c>
      <c r="X91">
        <f>SUMIFS('2024'!$I:$I,'2024'!$L:$L,work!$A91,'2024'!$H:$H,work!X$1)</f>
        <v>0</v>
      </c>
      <c r="Y91">
        <f t="shared" si="5"/>
        <v>3</v>
      </c>
      <c r="AL91" t="str">
        <v>NEROC</v>
      </c>
      <c r="AM91" t="str">
        <v>2204</v>
      </c>
      <c r="AN91" t="str">
        <v>-</v>
      </c>
    </row>
    <row r="92" spans="1:40" x14ac:dyDescent="0.25">
      <c r="A92" t="str">
        <v>1619C-21FLTPA G4SW0117</v>
      </c>
      <c r="B92" t="str">
        <f>_xlfn.XLOOKUP(A92,'2024'!L:L,'2024'!A:A)</f>
        <v>CEROC</v>
      </c>
      <c r="C92" t="str">
        <f>_xlfn.XLOOKUP(A92,'2024'!L:L,'2024'!F:F)</f>
        <v>LAKE</v>
      </c>
      <c r="D92" t="str">
        <f>_xlfn.XLOOKUP(A92,'2024'!L:L,'2024'!G:G)</f>
        <v>3F</v>
      </c>
      <c r="E92">
        <f>SUMIFS('2024'!$I:$I,'2024'!$L:$L,work!$A92,'2024'!$H:$H,work!E$1)</f>
        <v>6</v>
      </c>
      <c r="F92">
        <f>SUMIFS('2024'!$I:$I,'2024'!$L:$L,work!$A92,'2024'!$H:$H,work!F$1)</f>
        <v>0</v>
      </c>
      <c r="G92">
        <f>SUMIFS('2024'!$I:$I,'2024'!$L:$L,work!$A92,'2024'!$H:$H,work!G$1)</f>
        <v>0</v>
      </c>
      <c r="H92">
        <f>SUMIFS('2024'!$I:$I,'2024'!$L:$L,work!$A92,'2024'!$H:$H,work!H$1)</f>
        <v>0</v>
      </c>
      <c r="I92">
        <f>SUMIFS('2024'!$I:$I,'2024'!$L:$L,work!$A92,'2024'!$H:$H,work!I$1)</f>
        <v>0</v>
      </c>
      <c r="J92">
        <f>SUMIFS('2024'!$I:$I,'2024'!$L:$L,work!$A92,'2024'!$H:$H,work!J$1)</f>
        <v>0</v>
      </c>
      <c r="K92">
        <f>SUMIFS('2024'!$I:$I,'2024'!$L:$L,work!$A92,'2024'!$H:$H,work!K$1)</f>
        <v>6</v>
      </c>
      <c r="L92">
        <f>SUMIFS('2024'!$I:$I,'2024'!$L:$L,work!$A92,'2024'!$H:$H,work!L$1)</f>
        <v>6</v>
      </c>
      <c r="M92">
        <f>SUMIFS('2024'!$I:$I,'2024'!$L:$L,work!$A92,'2024'!$H:$H,work!M$1)</f>
        <v>6</v>
      </c>
      <c r="N92">
        <f>SUMIFS('2024'!$I:$I,'2024'!$L:$L,work!$A92,'2024'!$H:$H,work!N$1)</f>
        <v>6</v>
      </c>
      <c r="O92">
        <f>SUMIFS('2024'!$I:$I,'2024'!$L:$L,work!$A92,'2024'!$H:$H,work!O$1)</f>
        <v>6</v>
      </c>
      <c r="P92">
        <f>SUMIFS('2024'!$I:$I,'2024'!$L:$L,work!$A92,'2024'!$H:$H,work!P$1)</f>
        <v>6</v>
      </c>
      <c r="Q92">
        <f>SUMIFS('2024'!$I:$I,'2024'!$L:$L,work!$A92,'2024'!$H:$H,work!Q$1)</f>
        <v>0</v>
      </c>
      <c r="R92">
        <f>SUMIFS('2024'!$I:$I,'2024'!$L:$L,work!$A92,'2024'!$H:$H,work!R$1)</f>
        <v>0</v>
      </c>
      <c r="S92">
        <f>SUMIFS('2024'!$I:$I,'2024'!$L:$L,work!$A92,'2024'!$H:$H,work!S$1)</f>
        <v>0</v>
      </c>
      <c r="T92">
        <f>SUMIFS('2024'!$I:$I,'2024'!$L:$L,work!$A92,'2024'!$H:$H,work!T$1)</f>
        <v>0</v>
      </c>
      <c r="U92">
        <f>SUMIFS('2024'!$I:$I,'2024'!$L:$L,work!$A92,'2024'!$H:$H,work!U$1)</f>
        <v>0</v>
      </c>
      <c r="V92">
        <f>SUMIFS('2024'!$I:$I,'2024'!$L:$L,work!$A92,'2024'!$H:$H,work!V$1)</f>
        <v>0</v>
      </c>
      <c r="W92">
        <f>SUMIFS('2024'!$I:$I,'2024'!$L:$L,work!$A92,'2024'!$H:$H,work!W$1)</f>
        <v>0</v>
      </c>
      <c r="X92">
        <f>SUMIFS('2024'!$I:$I,'2024'!$L:$L,work!$A92,'2024'!$H:$H,work!X$1)</f>
        <v>0</v>
      </c>
      <c r="Y92">
        <f t="shared" si="5"/>
        <v>3</v>
      </c>
      <c r="AL92" t="str">
        <v>NEROC</v>
      </c>
      <c r="AM92" t="str">
        <v>2204A</v>
      </c>
      <c r="AN92" t="str">
        <v>-</v>
      </c>
    </row>
    <row r="93" spans="1:40" x14ac:dyDescent="0.25">
      <c r="A93" t="str">
        <v>1623B-21FLFTM G3SD0154</v>
      </c>
      <c r="B93" t="str">
        <f>_xlfn.XLOOKUP(A93,'2024'!L:L,'2024'!A:A)</f>
        <v>SROC</v>
      </c>
      <c r="C93" t="str">
        <f>_xlfn.XLOOKUP(A93,'2024'!L:L,'2024'!F:F)</f>
        <v>STREAM</v>
      </c>
      <c r="D93" t="str">
        <f>_xlfn.XLOOKUP(A93,'2024'!L:L,'2024'!G:G)</f>
        <v>3F</v>
      </c>
      <c r="E93">
        <f>SUMIFS('2024'!$I:$I,'2024'!$L:$L,work!$A93,'2024'!$H:$H,work!E$1)</f>
        <v>0</v>
      </c>
      <c r="F93">
        <f>SUMIFS('2024'!$I:$I,'2024'!$L:$L,work!$A93,'2024'!$H:$H,work!F$1)</f>
        <v>0</v>
      </c>
      <c r="G93">
        <f>SUMIFS('2024'!$I:$I,'2024'!$L:$L,work!$A93,'2024'!$H:$H,work!G$1)</f>
        <v>0</v>
      </c>
      <c r="H93">
        <f>SUMIFS('2024'!$I:$I,'2024'!$L:$L,work!$A93,'2024'!$H:$H,work!H$1)</f>
        <v>0</v>
      </c>
      <c r="I93">
        <f>SUMIFS('2024'!$I:$I,'2024'!$L:$L,work!$A93,'2024'!$H:$H,work!I$1)</f>
        <v>6</v>
      </c>
      <c r="J93">
        <f>SUMIFS('2024'!$I:$I,'2024'!$L:$L,work!$A93,'2024'!$H:$H,work!J$1)</f>
        <v>0</v>
      </c>
      <c r="K93">
        <f>SUMIFS('2024'!$I:$I,'2024'!$L:$L,work!$A93,'2024'!$H:$H,work!K$1)</f>
        <v>6</v>
      </c>
      <c r="L93">
        <f>SUMIFS('2024'!$I:$I,'2024'!$L:$L,work!$A93,'2024'!$H:$H,work!L$1)</f>
        <v>6</v>
      </c>
      <c r="M93">
        <f>SUMIFS('2024'!$I:$I,'2024'!$L:$L,work!$A93,'2024'!$H:$H,work!M$1)</f>
        <v>6</v>
      </c>
      <c r="N93">
        <f>SUMIFS('2024'!$I:$I,'2024'!$L:$L,work!$A93,'2024'!$H:$H,work!N$1)</f>
        <v>0</v>
      </c>
      <c r="O93">
        <f>SUMIFS('2024'!$I:$I,'2024'!$L:$L,work!$A93,'2024'!$H:$H,work!O$1)</f>
        <v>0</v>
      </c>
      <c r="P93">
        <f>SUMIFS('2024'!$I:$I,'2024'!$L:$L,work!$A93,'2024'!$H:$H,work!P$1)</f>
        <v>0</v>
      </c>
      <c r="Q93">
        <f>SUMIFS('2024'!$I:$I,'2024'!$L:$L,work!$A93,'2024'!$H:$H,work!Q$1)</f>
        <v>0</v>
      </c>
      <c r="R93">
        <f>SUMIFS('2024'!$I:$I,'2024'!$L:$L,work!$A93,'2024'!$H:$H,work!R$1)</f>
        <v>0</v>
      </c>
      <c r="S93">
        <f>SUMIFS('2024'!$I:$I,'2024'!$L:$L,work!$A93,'2024'!$H:$H,work!S$1)</f>
        <v>0</v>
      </c>
      <c r="T93">
        <f>SUMIFS('2024'!$I:$I,'2024'!$L:$L,work!$A93,'2024'!$H:$H,work!T$1)</f>
        <v>0</v>
      </c>
      <c r="U93">
        <f>SUMIFS('2024'!$I:$I,'2024'!$L:$L,work!$A93,'2024'!$H:$H,work!U$1)</f>
        <v>0</v>
      </c>
      <c r="V93">
        <f>SUMIFS('2024'!$I:$I,'2024'!$L:$L,work!$A93,'2024'!$H:$H,work!V$1)</f>
        <v>0</v>
      </c>
      <c r="W93">
        <f>SUMIFS('2024'!$I:$I,'2024'!$L:$L,work!$A93,'2024'!$H:$H,work!W$1)</f>
        <v>0</v>
      </c>
      <c r="X93">
        <f>SUMIFS('2024'!$I:$I,'2024'!$L:$L,work!$A93,'2024'!$H:$H,work!X$1)</f>
        <v>0</v>
      </c>
      <c r="Y93">
        <f t="shared" si="5"/>
        <v>3</v>
      </c>
      <c r="AL93" t="str">
        <v>NEROC</v>
      </c>
      <c r="AM93" t="str">
        <v>2256</v>
      </c>
      <c r="AN93" t="str">
        <v>-</v>
      </c>
    </row>
    <row r="94" spans="1:40" x14ac:dyDescent="0.25">
      <c r="A94" t="str">
        <v>1623F-21FLFTM HAB-SD-0129</v>
      </c>
      <c r="B94" t="str">
        <f>_xlfn.XLOOKUP(A94,'2024'!L:L,'2024'!A:A)</f>
        <v>SWROC</v>
      </c>
      <c r="C94" t="str">
        <f>_xlfn.XLOOKUP(A94,'2024'!L:L,'2024'!F:F)</f>
        <v>STREAM</v>
      </c>
      <c r="D94" t="str">
        <f>_xlfn.XLOOKUP(A94,'2024'!L:L,'2024'!G:G)</f>
        <v>3F</v>
      </c>
      <c r="E94">
        <f>SUMIFS('2024'!$I:$I,'2024'!$L:$L,work!$A94,'2024'!$H:$H,work!E$1)</f>
        <v>6</v>
      </c>
      <c r="F94">
        <f>SUMIFS('2024'!$I:$I,'2024'!$L:$L,work!$A94,'2024'!$H:$H,work!F$1)</f>
        <v>0</v>
      </c>
      <c r="G94">
        <f>SUMIFS('2024'!$I:$I,'2024'!$L:$L,work!$A94,'2024'!$H:$H,work!G$1)</f>
        <v>0</v>
      </c>
      <c r="H94">
        <f>SUMIFS('2024'!$I:$I,'2024'!$L:$L,work!$A94,'2024'!$H:$H,work!H$1)</f>
        <v>0</v>
      </c>
      <c r="I94">
        <f>SUMIFS('2024'!$I:$I,'2024'!$L:$L,work!$A94,'2024'!$H:$H,work!I$1)</f>
        <v>6</v>
      </c>
      <c r="J94">
        <f>SUMIFS('2024'!$I:$I,'2024'!$L:$L,work!$A94,'2024'!$H:$H,work!J$1)</f>
        <v>0</v>
      </c>
      <c r="K94">
        <f>SUMIFS('2024'!$I:$I,'2024'!$L:$L,work!$A94,'2024'!$H:$H,work!K$1)</f>
        <v>0</v>
      </c>
      <c r="L94">
        <f>SUMIFS('2024'!$I:$I,'2024'!$L:$L,work!$A94,'2024'!$H:$H,work!L$1)</f>
        <v>0</v>
      </c>
      <c r="M94">
        <f>SUMIFS('2024'!$I:$I,'2024'!$L:$L,work!$A94,'2024'!$H:$H,work!M$1)</f>
        <v>0</v>
      </c>
      <c r="N94">
        <f>SUMIFS('2024'!$I:$I,'2024'!$L:$L,work!$A94,'2024'!$H:$H,work!N$1)</f>
        <v>0</v>
      </c>
      <c r="O94">
        <f>SUMIFS('2024'!$I:$I,'2024'!$L:$L,work!$A94,'2024'!$H:$H,work!O$1)</f>
        <v>0</v>
      </c>
      <c r="P94">
        <f>SUMIFS('2024'!$I:$I,'2024'!$L:$L,work!$A94,'2024'!$H:$H,work!P$1)</f>
        <v>0</v>
      </c>
      <c r="Q94">
        <f>SUMIFS('2024'!$I:$I,'2024'!$L:$L,work!$A94,'2024'!$H:$H,work!Q$1)</f>
        <v>0</v>
      </c>
      <c r="R94">
        <f>SUMIFS('2024'!$I:$I,'2024'!$L:$L,work!$A94,'2024'!$H:$H,work!R$1)</f>
        <v>0</v>
      </c>
      <c r="S94">
        <f>SUMIFS('2024'!$I:$I,'2024'!$L:$L,work!$A94,'2024'!$H:$H,work!S$1)</f>
        <v>0</v>
      </c>
      <c r="T94">
        <f>SUMIFS('2024'!$I:$I,'2024'!$L:$L,work!$A94,'2024'!$H:$H,work!T$1)</f>
        <v>0</v>
      </c>
      <c r="U94">
        <f>SUMIFS('2024'!$I:$I,'2024'!$L:$L,work!$A94,'2024'!$H:$H,work!U$1)</f>
        <v>0</v>
      </c>
      <c r="V94">
        <f>SUMIFS('2024'!$I:$I,'2024'!$L:$L,work!$A94,'2024'!$H:$H,work!V$1)</f>
        <v>0</v>
      </c>
      <c r="W94">
        <f>SUMIFS('2024'!$I:$I,'2024'!$L:$L,work!$A94,'2024'!$H:$H,work!W$1)</f>
        <v>0</v>
      </c>
      <c r="X94">
        <f>SUMIFS('2024'!$I:$I,'2024'!$L:$L,work!$A94,'2024'!$H:$H,work!X$1)</f>
        <v>0</v>
      </c>
      <c r="Y94">
        <f t="shared" si="5"/>
        <v>3</v>
      </c>
      <c r="AL94" t="str">
        <v>NEROC</v>
      </c>
      <c r="AM94" t="str">
        <v>2266</v>
      </c>
      <c r="AN94" t="str">
        <v>-</v>
      </c>
    </row>
    <row r="95" spans="1:40" x14ac:dyDescent="0.25">
      <c r="A95" t="str">
        <v>1623X-21FLTPA G3SW0074</v>
      </c>
      <c r="B95" t="str">
        <f>_xlfn.XLOOKUP(A95,'2024'!L:L,'2024'!A:A)</f>
        <v>SWROC</v>
      </c>
      <c r="C95" t="str">
        <f>_xlfn.XLOOKUP(A95,'2024'!L:L,'2024'!F:F)</f>
        <v>LAKE</v>
      </c>
      <c r="D95" t="str">
        <f>_xlfn.XLOOKUP(A95,'2024'!L:L,'2024'!G:G)</f>
        <v>3F</v>
      </c>
      <c r="E95">
        <f>SUMIFS('2024'!$I:$I,'2024'!$L:$L,work!$A95,'2024'!$H:$H,work!E$1)</f>
        <v>6</v>
      </c>
      <c r="F95">
        <f>SUMIFS('2024'!$I:$I,'2024'!$L:$L,work!$A95,'2024'!$H:$H,work!F$1)</f>
        <v>0</v>
      </c>
      <c r="G95">
        <f>SUMIFS('2024'!$I:$I,'2024'!$L:$L,work!$A95,'2024'!$H:$H,work!G$1)</f>
        <v>0</v>
      </c>
      <c r="H95">
        <f>SUMIFS('2024'!$I:$I,'2024'!$L:$L,work!$A95,'2024'!$H:$H,work!H$1)</f>
        <v>0</v>
      </c>
      <c r="I95">
        <f>SUMIFS('2024'!$I:$I,'2024'!$L:$L,work!$A95,'2024'!$H:$H,work!I$1)</f>
        <v>0</v>
      </c>
      <c r="J95">
        <f>SUMIFS('2024'!$I:$I,'2024'!$L:$L,work!$A95,'2024'!$H:$H,work!J$1)</f>
        <v>0</v>
      </c>
      <c r="K95">
        <f>SUMIFS('2024'!$I:$I,'2024'!$L:$L,work!$A95,'2024'!$H:$H,work!K$1)</f>
        <v>0</v>
      </c>
      <c r="L95">
        <f>SUMIFS('2024'!$I:$I,'2024'!$L:$L,work!$A95,'2024'!$H:$H,work!L$1)</f>
        <v>0</v>
      </c>
      <c r="M95">
        <f>SUMIFS('2024'!$I:$I,'2024'!$L:$L,work!$A95,'2024'!$H:$H,work!M$1)</f>
        <v>0</v>
      </c>
      <c r="N95">
        <f>SUMIFS('2024'!$I:$I,'2024'!$L:$L,work!$A95,'2024'!$H:$H,work!N$1)</f>
        <v>0</v>
      </c>
      <c r="O95">
        <f>SUMIFS('2024'!$I:$I,'2024'!$L:$L,work!$A95,'2024'!$H:$H,work!O$1)</f>
        <v>0</v>
      </c>
      <c r="P95">
        <f>SUMIFS('2024'!$I:$I,'2024'!$L:$L,work!$A95,'2024'!$H:$H,work!P$1)</f>
        <v>0</v>
      </c>
      <c r="Q95">
        <f>SUMIFS('2024'!$I:$I,'2024'!$L:$L,work!$A95,'2024'!$H:$H,work!Q$1)</f>
        <v>0</v>
      </c>
      <c r="R95">
        <f>SUMIFS('2024'!$I:$I,'2024'!$L:$L,work!$A95,'2024'!$H:$H,work!R$1)</f>
        <v>0</v>
      </c>
      <c r="S95">
        <f>SUMIFS('2024'!$I:$I,'2024'!$L:$L,work!$A95,'2024'!$H:$H,work!S$1)</f>
        <v>0</v>
      </c>
      <c r="T95">
        <f>SUMIFS('2024'!$I:$I,'2024'!$L:$L,work!$A95,'2024'!$H:$H,work!T$1)</f>
        <v>0</v>
      </c>
      <c r="U95">
        <f>SUMIFS('2024'!$I:$I,'2024'!$L:$L,work!$A95,'2024'!$H:$H,work!U$1)</f>
        <v>0</v>
      </c>
      <c r="V95">
        <f>SUMIFS('2024'!$I:$I,'2024'!$L:$L,work!$A95,'2024'!$H:$H,work!V$1)</f>
        <v>0</v>
      </c>
      <c r="W95">
        <f>SUMIFS('2024'!$I:$I,'2024'!$L:$L,work!$A95,'2024'!$H:$H,work!W$1)</f>
        <v>0</v>
      </c>
      <c r="X95">
        <f>SUMIFS('2024'!$I:$I,'2024'!$L:$L,work!$A95,'2024'!$H:$H,work!X$1)</f>
        <v>0</v>
      </c>
      <c r="Y95">
        <f t="shared" si="5"/>
        <v>3</v>
      </c>
      <c r="AL95" t="str">
        <v>NEROC</v>
      </c>
      <c r="AM95" t="str">
        <v>2203E</v>
      </c>
      <c r="AN95" t="str">
        <v>-</v>
      </c>
    </row>
    <row r="96" spans="1:40" x14ac:dyDescent="0.25">
      <c r="A96" t="str">
        <v>1633-21FLTPA G5SW0130</v>
      </c>
      <c r="B96" t="str">
        <f>_xlfn.XLOOKUP(A96,'2024'!L:L,'2024'!A:A)</f>
        <v>SWROC</v>
      </c>
      <c r="C96" t="str">
        <f>_xlfn.XLOOKUP(A96,'2024'!L:L,'2024'!F:F)</f>
        <v>ESTUARY11</v>
      </c>
      <c r="D96" t="str">
        <f>_xlfn.XLOOKUP(A96,'2024'!L:L,'2024'!G:G)</f>
        <v>3M</v>
      </c>
      <c r="E96">
        <f>SUMIFS('2024'!$I:$I,'2024'!$L:$L,work!$A96,'2024'!$H:$H,work!E$1)</f>
        <v>0</v>
      </c>
      <c r="F96">
        <f>SUMIFS('2024'!$I:$I,'2024'!$L:$L,work!$A96,'2024'!$H:$H,work!F$1)</f>
        <v>0</v>
      </c>
      <c r="G96">
        <f>SUMIFS('2024'!$I:$I,'2024'!$L:$L,work!$A96,'2024'!$H:$H,work!G$1)</f>
        <v>0</v>
      </c>
      <c r="H96">
        <f>SUMIFS('2024'!$I:$I,'2024'!$L:$L,work!$A96,'2024'!$H:$H,work!H$1)</f>
        <v>6</v>
      </c>
      <c r="I96">
        <f>SUMIFS('2024'!$I:$I,'2024'!$L:$L,work!$A96,'2024'!$H:$H,work!I$1)</f>
        <v>0</v>
      </c>
      <c r="J96">
        <f>SUMIFS('2024'!$I:$I,'2024'!$L:$L,work!$A96,'2024'!$H:$H,work!J$1)</f>
        <v>0</v>
      </c>
      <c r="K96">
        <f>SUMIFS('2024'!$I:$I,'2024'!$L:$L,work!$A96,'2024'!$H:$H,work!K$1)</f>
        <v>0</v>
      </c>
      <c r="L96">
        <f>SUMIFS('2024'!$I:$I,'2024'!$L:$L,work!$A96,'2024'!$H:$H,work!L$1)</f>
        <v>0</v>
      </c>
      <c r="M96">
        <f>SUMIFS('2024'!$I:$I,'2024'!$L:$L,work!$A96,'2024'!$H:$H,work!M$1)</f>
        <v>0</v>
      </c>
      <c r="N96">
        <f>SUMIFS('2024'!$I:$I,'2024'!$L:$L,work!$A96,'2024'!$H:$H,work!N$1)</f>
        <v>0</v>
      </c>
      <c r="O96">
        <f>SUMIFS('2024'!$I:$I,'2024'!$L:$L,work!$A96,'2024'!$H:$H,work!O$1)</f>
        <v>0</v>
      </c>
      <c r="P96">
        <f>SUMIFS('2024'!$I:$I,'2024'!$L:$L,work!$A96,'2024'!$H:$H,work!P$1)</f>
        <v>0</v>
      </c>
      <c r="Q96">
        <f>SUMIFS('2024'!$I:$I,'2024'!$L:$L,work!$A96,'2024'!$H:$H,work!Q$1)</f>
        <v>0</v>
      </c>
      <c r="R96">
        <f>SUMIFS('2024'!$I:$I,'2024'!$L:$L,work!$A96,'2024'!$H:$H,work!R$1)</f>
        <v>0</v>
      </c>
      <c r="S96">
        <f>SUMIFS('2024'!$I:$I,'2024'!$L:$L,work!$A96,'2024'!$H:$H,work!S$1)</f>
        <v>0</v>
      </c>
      <c r="T96">
        <f>SUMIFS('2024'!$I:$I,'2024'!$L:$L,work!$A96,'2024'!$H:$H,work!T$1)</f>
        <v>0</v>
      </c>
      <c r="U96">
        <f>SUMIFS('2024'!$I:$I,'2024'!$L:$L,work!$A96,'2024'!$H:$H,work!U$1)</f>
        <v>0</v>
      </c>
      <c r="V96">
        <f>SUMIFS('2024'!$I:$I,'2024'!$L:$L,work!$A96,'2024'!$H:$H,work!V$1)</f>
        <v>0</v>
      </c>
      <c r="W96">
        <f>SUMIFS('2024'!$I:$I,'2024'!$L:$L,work!$A96,'2024'!$H:$H,work!W$1)</f>
        <v>0</v>
      </c>
      <c r="X96">
        <f>SUMIFS('2024'!$I:$I,'2024'!$L:$L,work!$A96,'2024'!$H:$H,work!X$1)</f>
        <v>0</v>
      </c>
      <c r="Y96">
        <f t="shared" si="5"/>
        <v>3</v>
      </c>
      <c r="AL96" t="str">
        <v>NEROC</v>
      </c>
      <c r="AM96" t="str">
        <v>2207B</v>
      </c>
      <c r="AN96" t="str">
        <v>-</v>
      </c>
    </row>
    <row r="97" spans="1:40" x14ac:dyDescent="0.25">
      <c r="A97" t="str">
        <v>1652-21FLTPA G2SW0160</v>
      </c>
      <c r="B97" t="str">
        <f>_xlfn.XLOOKUP(A97,'2024'!L:L,'2024'!A:A)</f>
        <v>SWROC</v>
      </c>
      <c r="C97" t="str">
        <f>_xlfn.XLOOKUP(A97,'2024'!L:L,'2024'!F:F)</f>
        <v>STREAM</v>
      </c>
      <c r="D97" t="str">
        <f>_xlfn.XLOOKUP(A97,'2024'!L:L,'2024'!G:G)</f>
        <v>3F</v>
      </c>
      <c r="E97">
        <f>SUMIFS('2024'!$I:$I,'2024'!$L:$L,work!$A97,'2024'!$H:$H,work!E$1)</f>
        <v>6</v>
      </c>
      <c r="F97">
        <f>SUMIFS('2024'!$I:$I,'2024'!$L:$L,work!$A97,'2024'!$H:$H,work!F$1)</f>
        <v>0</v>
      </c>
      <c r="G97">
        <f>SUMIFS('2024'!$I:$I,'2024'!$L:$L,work!$A97,'2024'!$H:$H,work!G$1)</f>
        <v>0</v>
      </c>
      <c r="H97">
        <f>SUMIFS('2024'!$I:$I,'2024'!$L:$L,work!$A97,'2024'!$H:$H,work!H$1)</f>
        <v>0</v>
      </c>
      <c r="I97">
        <f>SUMIFS('2024'!$I:$I,'2024'!$L:$L,work!$A97,'2024'!$H:$H,work!I$1)</f>
        <v>6</v>
      </c>
      <c r="J97">
        <f>SUMIFS('2024'!$I:$I,'2024'!$L:$L,work!$A97,'2024'!$H:$H,work!J$1)</f>
        <v>0</v>
      </c>
      <c r="K97">
        <f>SUMIFS('2024'!$I:$I,'2024'!$L:$L,work!$A97,'2024'!$H:$H,work!K$1)</f>
        <v>0</v>
      </c>
      <c r="L97">
        <f>SUMIFS('2024'!$I:$I,'2024'!$L:$L,work!$A97,'2024'!$H:$H,work!L$1)</f>
        <v>0</v>
      </c>
      <c r="M97">
        <f>SUMIFS('2024'!$I:$I,'2024'!$L:$L,work!$A97,'2024'!$H:$H,work!M$1)</f>
        <v>0</v>
      </c>
      <c r="N97">
        <f>SUMIFS('2024'!$I:$I,'2024'!$L:$L,work!$A97,'2024'!$H:$H,work!N$1)</f>
        <v>0</v>
      </c>
      <c r="O97">
        <f>SUMIFS('2024'!$I:$I,'2024'!$L:$L,work!$A97,'2024'!$H:$H,work!O$1)</f>
        <v>0</v>
      </c>
      <c r="P97">
        <f>SUMIFS('2024'!$I:$I,'2024'!$L:$L,work!$A97,'2024'!$H:$H,work!P$1)</f>
        <v>0</v>
      </c>
      <c r="Q97">
        <f>SUMIFS('2024'!$I:$I,'2024'!$L:$L,work!$A97,'2024'!$H:$H,work!Q$1)</f>
        <v>0</v>
      </c>
      <c r="R97">
        <f>SUMIFS('2024'!$I:$I,'2024'!$L:$L,work!$A97,'2024'!$H:$H,work!R$1)</f>
        <v>0</v>
      </c>
      <c r="S97">
        <f>SUMIFS('2024'!$I:$I,'2024'!$L:$L,work!$A97,'2024'!$H:$H,work!S$1)</f>
        <v>0</v>
      </c>
      <c r="T97">
        <f>SUMIFS('2024'!$I:$I,'2024'!$L:$L,work!$A97,'2024'!$H:$H,work!T$1)</f>
        <v>0</v>
      </c>
      <c r="U97">
        <f>SUMIFS('2024'!$I:$I,'2024'!$L:$L,work!$A97,'2024'!$H:$H,work!U$1)</f>
        <v>0</v>
      </c>
      <c r="V97">
        <f>SUMIFS('2024'!$I:$I,'2024'!$L:$L,work!$A97,'2024'!$H:$H,work!V$1)</f>
        <v>0</v>
      </c>
      <c r="W97">
        <f>SUMIFS('2024'!$I:$I,'2024'!$L:$L,work!$A97,'2024'!$H:$H,work!W$1)</f>
        <v>0</v>
      </c>
      <c r="X97">
        <f>SUMIFS('2024'!$I:$I,'2024'!$L:$L,work!$A97,'2024'!$H:$H,work!X$1)</f>
        <v>0</v>
      </c>
      <c r="Y97">
        <f t="shared" si="5"/>
        <v>3</v>
      </c>
      <c r="AL97" t="str">
        <v>NEROC</v>
      </c>
      <c r="AM97" t="str">
        <v>2213EA</v>
      </c>
      <c r="AN97" t="str">
        <v>-</v>
      </c>
    </row>
    <row r="98" spans="1:40" x14ac:dyDescent="0.25">
      <c r="A98" t="str">
        <v>1658-21FLTPA G2SW0144</v>
      </c>
      <c r="B98" t="str">
        <f>_xlfn.XLOOKUP(A98,'2024'!L:L,'2024'!A:A)</f>
        <v>SWROC</v>
      </c>
      <c r="C98" t="str">
        <f>_xlfn.XLOOKUP(A98,'2024'!L:L,'2024'!F:F)</f>
        <v>STREAM</v>
      </c>
      <c r="D98" t="str">
        <f>_xlfn.XLOOKUP(A98,'2024'!L:L,'2024'!G:G)</f>
        <v>3F</v>
      </c>
      <c r="E98">
        <f>SUMIFS('2024'!$I:$I,'2024'!$L:$L,work!$A98,'2024'!$H:$H,work!E$1)</f>
        <v>0</v>
      </c>
      <c r="F98">
        <f>SUMIFS('2024'!$I:$I,'2024'!$L:$L,work!$A98,'2024'!$H:$H,work!F$1)</f>
        <v>0</v>
      </c>
      <c r="G98">
        <f>SUMIFS('2024'!$I:$I,'2024'!$L:$L,work!$A98,'2024'!$H:$H,work!G$1)</f>
        <v>0</v>
      </c>
      <c r="H98">
        <f>SUMIFS('2024'!$I:$I,'2024'!$L:$L,work!$A98,'2024'!$H:$H,work!H$1)</f>
        <v>0</v>
      </c>
      <c r="I98">
        <f>SUMIFS('2024'!$I:$I,'2024'!$L:$L,work!$A98,'2024'!$H:$H,work!I$1)</f>
        <v>0</v>
      </c>
      <c r="J98">
        <f>SUMIFS('2024'!$I:$I,'2024'!$L:$L,work!$A98,'2024'!$H:$H,work!J$1)</f>
        <v>0</v>
      </c>
      <c r="K98">
        <f>SUMIFS('2024'!$I:$I,'2024'!$L:$L,work!$A98,'2024'!$H:$H,work!K$1)</f>
        <v>0</v>
      </c>
      <c r="L98">
        <f>SUMIFS('2024'!$I:$I,'2024'!$L:$L,work!$A98,'2024'!$H:$H,work!L$1)</f>
        <v>0</v>
      </c>
      <c r="M98">
        <f>SUMIFS('2024'!$I:$I,'2024'!$L:$L,work!$A98,'2024'!$H:$H,work!M$1)</f>
        <v>0</v>
      </c>
      <c r="N98">
        <f>SUMIFS('2024'!$I:$I,'2024'!$L:$L,work!$A98,'2024'!$H:$H,work!N$1)</f>
        <v>0</v>
      </c>
      <c r="O98">
        <f>SUMIFS('2024'!$I:$I,'2024'!$L:$L,work!$A98,'2024'!$H:$H,work!O$1)</f>
        <v>0</v>
      </c>
      <c r="P98">
        <f>SUMIFS('2024'!$I:$I,'2024'!$L:$L,work!$A98,'2024'!$H:$H,work!P$1)</f>
        <v>6</v>
      </c>
      <c r="Q98">
        <f>SUMIFS('2024'!$I:$I,'2024'!$L:$L,work!$A98,'2024'!$H:$H,work!Q$1)</f>
        <v>0</v>
      </c>
      <c r="R98">
        <f>SUMIFS('2024'!$I:$I,'2024'!$L:$L,work!$A98,'2024'!$H:$H,work!R$1)</f>
        <v>0</v>
      </c>
      <c r="S98">
        <f>SUMIFS('2024'!$I:$I,'2024'!$L:$L,work!$A98,'2024'!$H:$H,work!S$1)</f>
        <v>0</v>
      </c>
      <c r="T98">
        <f>SUMIFS('2024'!$I:$I,'2024'!$L:$L,work!$A98,'2024'!$H:$H,work!T$1)</f>
        <v>0</v>
      </c>
      <c r="U98">
        <f>SUMIFS('2024'!$I:$I,'2024'!$L:$L,work!$A98,'2024'!$H:$H,work!U$1)</f>
        <v>0</v>
      </c>
      <c r="V98">
        <f>SUMIFS('2024'!$I:$I,'2024'!$L:$L,work!$A98,'2024'!$H:$H,work!V$1)</f>
        <v>0</v>
      </c>
      <c r="W98">
        <f>SUMIFS('2024'!$I:$I,'2024'!$L:$L,work!$A98,'2024'!$H:$H,work!W$1)</f>
        <v>0</v>
      </c>
      <c r="X98">
        <f>SUMIFS('2024'!$I:$I,'2024'!$L:$L,work!$A98,'2024'!$H:$H,work!X$1)</f>
        <v>0</v>
      </c>
      <c r="Y98">
        <f t="shared" si="5"/>
        <v>3</v>
      </c>
      <c r="AL98" t="str">
        <v>NEROC</v>
      </c>
      <c r="AM98" t="str">
        <v>2220B</v>
      </c>
      <c r="AN98" t="str">
        <v>-</v>
      </c>
    </row>
    <row r="99" spans="1:40" x14ac:dyDescent="0.25">
      <c r="A99" t="str">
        <v>1667-21FLTPA G2SW0161</v>
      </c>
      <c r="B99" t="str">
        <f>_xlfn.XLOOKUP(A99,'2024'!L:L,'2024'!A:A)</f>
        <v>SWROC</v>
      </c>
      <c r="C99" t="str">
        <f>_xlfn.XLOOKUP(A99,'2024'!L:L,'2024'!F:F)</f>
        <v>STREAM</v>
      </c>
      <c r="D99" t="str">
        <f>_xlfn.XLOOKUP(A99,'2024'!L:L,'2024'!G:G)</f>
        <v>3F</v>
      </c>
      <c r="E99">
        <f>SUMIFS('2024'!$I:$I,'2024'!$L:$L,work!$A99,'2024'!$H:$H,work!E$1)</f>
        <v>6</v>
      </c>
      <c r="F99">
        <f>SUMIFS('2024'!$I:$I,'2024'!$L:$L,work!$A99,'2024'!$H:$H,work!F$1)</f>
        <v>0</v>
      </c>
      <c r="G99">
        <f>SUMIFS('2024'!$I:$I,'2024'!$L:$L,work!$A99,'2024'!$H:$H,work!G$1)</f>
        <v>0</v>
      </c>
      <c r="H99">
        <f>SUMIFS('2024'!$I:$I,'2024'!$L:$L,work!$A99,'2024'!$H:$H,work!H$1)</f>
        <v>0</v>
      </c>
      <c r="I99">
        <f>SUMIFS('2024'!$I:$I,'2024'!$L:$L,work!$A99,'2024'!$H:$H,work!I$1)</f>
        <v>6</v>
      </c>
      <c r="J99">
        <f>SUMIFS('2024'!$I:$I,'2024'!$L:$L,work!$A99,'2024'!$H:$H,work!J$1)</f>
        <v>0</v>
      </c>
      <c r="K99">
        <f>SUMIFS('2024'!$I:$I,'2024'!$L:$L,work!$A99,'2024'!$H:$H,work!K$1)</f>
        <v>0</v>
      </c>
      <c r="L99">
        <f>SUMIFS('2024'!$I:$I,'2024'!$L:$L,work!$A99,'2024'!$H:$H,work!L$1)</f>
        <v>0</v>
      </c>
      <c r="M99">
        <f>SUMIFS('2024'!$I:$I,'2024'!$L:$L,work!$A99,'2024'!$H:$H,work!M$1)</f>
        <v>0</v>
      </c>
      <c r="N99">
        <f>SUMIFS('2024'!$I:$I,'2024'!$L:$L,work!$A99,'2024'!$H:$H,work!N$1)</f>
        <v>0</v>
      </c>
      <c r="O99">
        <f>SUMIFS('2024'!$I:$I,'2024'!$L:$L,work!$A99,'2024'!$H:$H,work!O$1)</f>
        <v>0</v>
      </c>
      <c r="P99">
        <f>SUMIFS('2024'!$I:$I,'2024'!$L:$L,work!$A99,'2024'!$H:$H,work!P$1)</f>
        <v>6</v>
      </c>
      <c r="Q99">
        <f>SUMIFS('2024'!$I:$I,'2024'!$L:$L,work!$A99,'2024'!$H:$H,work!Q$1)</f>
        <v>6</v>
      </c>
      <c r="R99">
        <f>SUMIFS('2024'!$I:$I,'2024'!$L:$L,work!$A99,'2024'!$H:$H,work!R$1)</f>
        <v>0</v>
      </c>
      <c r="S99">
        <f>SUMIFS('2024'!$I:$I,'2024'!$L:$L,work!$A99,'2024'!$H:$H,work!S$1)</f>
        <v>0</v>
      </c>
      <c r="T99">
        <f>SUMIFS('2024'!$I:$I,'2024'!$L:$L,work!$A99,'2024'!$H:$H,work!T$1)</f>
        <v>0</v>
      </c>
      <c r="U99">
        <f>SUMIFS('2024'!$I:$I,'2024'!$L:$L,work!$A99,'2024'!$H:$H,work!U$1)</f>
        <v>0</v>
      </c>
      <c r="V99">
        <f>SUMIFS('2024'!$I:$I,'2024'!$L:$L,work!$A99,'2024'!$H:$H,work!V$1)</f>
        <v>0</v>
      </c>
      <c r="W99">
        <f>SUMIFS('2024'!$I:$I,'2024'!$L:$L,work!$A99,'2024'!$H:$H,work!W$1)</f>
        <v>0</v>
      </c>
      <c r="X99">
        <f>SUMIFS('2024'!$I:$I,'2024'!$L:$L,work!$A99,'2024'!$H:$H,work!X$1)</f>
        <v>0</v>
      </c>
      <c r="Y99">
        <f t="shared" si="5"/>
        <v>3</v>
      </c>
      <c r="AL99" t="str">
        <v>NEROC</v>
      </c>
      <c r="AM99" t="str">
        <v>2224B</v>
      </c>
      <c r="AN99" t="str">
        <v>-</v>
      </c>
    </row>
    <row r="100" spans="1:40" x14ac:dyDescent="0.25">
      <c r="A100" t="str">
        <v>1668E-21FLTPA G5SW0170</v>
      </c>
      <c r="B100" t="str">
        <f>_xlfn.XLOOKUP(A100,'2024'!L:L,'2024'!A:A)</f>
        <v>SWROC</v>
      </c>
      <c r="C100" t="str">
        <f>_xlfn.XLOOKUP(A100,'2024'!L:L,'2024'!F:F)</f>
        <v>ESTUARY11</v>
      </c>
      <c r="D100" t="str">
        <f>_xlfn.XLOOKUP(A100,'2024'!L:L,'2024'!G:G)</f>
        <v>3M</v>
      </c>
      <c r="E100">
        <f>SUMIFS('2024'!$I:$I,'2024'!$L:$L,work!$A100,'2024'!$H:$H,work!E$1)</f>
        <v>6</v>
      </c>
      <c r="F100">
        <f>SUMIFS('2024'!$I:$I,'2024'!$L:$L,work!$A100,'2024'!$H:$H,work!F$1)</f>
        <v>0</v>
      </c>
      <c r="G100">
        <f>SUMIFS('2024'!$I:$I,'2024'!$L:$L,work!$A100,'2024'!$H:$H,work!G$1)</f>
        <v>0</v>
      </c>
      <c r="H100">
        <f>SUMIFS('2024'!$I:$I,'2024'!$L:$L,work!$A100,'2024'!$H:$H,work!H$1)</f>
        <v>6</v>
      </c>
      <c r="I100">
        <f>SUMIFS('2024'!$I:$I,'2024'!$L:$L,work!$A100,'2024'!$H:$H,work!I$1)</f>
        <v>0</v>
      </c>
      <c r="J100">
        <f>SUMIFS('2024'!$I:$I,'2024'!$L:$L,work!$A100,'2024'!$H:$H,work!J$1)</f>
        <v>0</v>
      </c>
      <c r="K100">
        <f>SUMIFS('2024'!$I:$I,'2024'!$L:$L,work!$A100,'2024'!$H:$H,work!K$1)</f>
        <v>0</v>
      </c>
      <c r="L100">
        <f>SUMIFS('2024'!$I:$I,'2024'!$L:$L,work!$A100,'2024'!$H:$H,work!L$1)</f>
        <v>0</v>
      </c>
      <c r="M100">
        <f>SUMIFS('2024'!$I:$I,'2024'!$L:$L,work!$A100,'2024'!$H:$H,work!M$1)</f>
        <v>0</v>
      </c>
      <c r="N100">
        <f>SUMIFS('2024'!$I:$I,'2024'!$L:$L,work!$A100,'2024'!$H:$H,work!N$1)</f>
        <v>0</v>
      </c>
      <c r="O100">
        <f>SUMIFS('2024'!$I:$I,'2024'!$L:$L,work!$A100,'2024'!$H:$H,work!O$1)</f>
        <v>0</v>
      </c>
      <c r="P100">
        <f>SUMIFS('2024'!$I:$I,'2024'!$L:$L,work!$A100,'2024'!$H:$H,work!P$1)</f>
        <v>0</v>
      </c>
      <c r="Q100">
        <f>SUMIFS('2024'!$I:$I,'2024'!$L:$L,work!$A100,'2024'!$H:$H,work!Q$1)</f>
        <v>0</v>
      </c>
      <c r="R100">
        <f>SUMIFS('2024'!$I:$I,'2024'!$L:$L,work!$A100,'2024'!$H:$H,work!R$1)</f>
        <v>0</v>
      </c>
      <c r="S100">
        <f>SUMIFS('2024'!$I:$I,'2024'!$L:$L,work!$A100,'2024'!$H:$H,work!S$1)</f>
        <v>0</v>
      </c>
      <c r="T100">
        <f>SUMIFS('2024'!$I:$I,'2024'!$L:$L,work!$A100,'2024'!$H:$H,work!T$1)</f>
        <v>0</v>
      </c>
      <c r="U100">
        <f>SUMIFS('2024'!$I:$I,'2024'!$L:$L,work!$A100,'2024'!$H:$H,work!U$1)</f>
        <v>0</v>
      </c>
      <c r="V100">
        <f>SUMIFS('2024'!$I:$I,'2024'!$L:$L,work!$A100,'2024'!$H:$H,work!V$1)</f>
        <v>0</v>
      </c>
      <c r="W100">
        <f>SUMIFS('2024'!$I:$I,'2024'!$L:$L,work!$A100,'2024'!$H:$H,work!W$1)</f>
        <v>0</v>
      </c>
      <c r="X100">
        <f>SUMIFS('2024'!$I:$I,'2024'!$L:$L,work!$A100,'2024'!$H:$H,work!X$1)</f>
        <v>0</v>
      </c>
      <c r="Y100">
        <f t="shared" si="5"/>
        <v>3</v>
      </c>
      <c r="AL100" t="str">
        <v>NEROC</v>
      </c>
      <c r="AM100" t="str">
        <v>2270A</v>
      </c>
      <c r="AN100" t="str">
        <v>-</v>
      </c>
    </row>
    <row r="101" spans="1:40" x14ac:dyDescent="0.25">
      <c r="A101" t="str">
        <v>1677C-21FLTPA TPLKBUF01L</v>
      </c>
      <c r="B101" t="str">
        <f>_xlfn.XLOOKUP(A101,'2024'!L:L,'2024'!A:A)</f>
        <v>SWROC</v>
      </c>
      <c r="C101" t="str">
        <f>_xlfn.XLOOKUP(A101,'2024'!L:L,'2024'!F:F)</f>
        <v>LAKE</v>
      </c>
      <c r="D101" t="str">
        <f>_xlfn.XLOOKUP(A101,'2024'!L:L,'2024'!G:G)</f>
        <v>3F</v>
      </c>
      <c r="E101">
        <f>SUMIFS('2024'!$I:$I,'2024'!$L:$L,work!$A101,'2024'!$H:$H,work!E$1)</f>
        <v>6</v>
      </c>
      <c r="F101">
        <f>SUMIFS('2024'!$I:$I,'2024'!$L:$L,work!$A101,'2024'!$H:$H,work!F$1)</f>
        <v>0</v>
      </c>
      <c r="G101">
        <f>SUMIFS('2024'!$I:$I,'2024'!$L:$L,work!$A101,'2024'!$H:$H,work!G$1)</f>
        <v>0</v>
      </c>
      <c r="H101">
        <f>SUMIFS('2024'!$I:$I,'2024'!$L:$L,work!$A101,'2024'!$H:$H,work!H$1)</f>
        <v>0</v>
      </c>
      <c r="I101">
        <f>SUMIFS('2024'!$I:$I,'2024'!$L:$L,work!$A101,'2024'!$H:$H,work!I$1)</f>
        <v>0</v>
      </c>
      <c r="J101">
        <f>SUMIFS('2024'!$I:$I,'2024'!$L:$L,work!$A101,'2024'!$H:$H,work!J$1)</f>
        <v>0</v>
      </c>
      <c r="K101">
        <f>SUMIFS('2024'!$I:$I,'2024'!$L:$L,work!$A101,'2024'!$H:$H,work!K$1)</f>
        <v>0</v>
      </c>
      <c r="L101">
        <f>SUMIFS('2024'!$I:$I,'2024'!$L:$L,work!$A101,'2024'!$H:$H,work!L$1)</f>
        <v>0</v>
      </c>
      <c r="M101">
        <f>SUMIFS('2024'!$I:$I,'2024'!$L:$L,work!$A101,'2024'!$H:$H,work!M$1)</f>
        <v>0</v>
      </c>
      <c r="N101">
        <f>SUMIFS('2024'!$I:$I,'2024'!$L:$L,work!$A101,'2024'!$H:$H,work!N$1)</f>
        <v>0</v>
      </c>
      <c r="O101">
        <f>SUMIFS('2024'!$I:$I,'2024'!$L:$L,work!$A101,'2024'!$H:$H,work!O$1)</f>
        <v>0</v>
      </c>
      <c r="P101">
        <f>SUMIFS('2024'!$I:$I,'2024'!$L:$L,work!$A101,'2024'!$H:$H,work!P$1)</f>
        <v>0</v>
      </c>
      <c r="Q101">
        <f>SUMIFS('2024'!$I:$I,'2024'!$L:$L,work!$A101,'2024'!$H:$H,work!Q$1)</f>
        <v>0</v>
      </c>
      <c r="R101">
        <f>SUMIFS('2024'!$I:$I,'2024'!$L:$L,work!$A101,'2024'!$H:$H,work!R$1)</f>
        <v>0</v>
      </c>
      <c r="S101">
        <f>SUMIFS('2024'!$I:$I,'2024'!$L:$L,work!$A101,'2024'!$H:$H,work!S$1)</f>
        <v>0</v>
      </c>
      <c r="T101">
        <f>SUMIFS('2024'!$I:$I,'2024'!$L:$L,work!$A101,'2024'!$H:$H,work!T$1)</f>
        <v>0</v>
      </c>
      <c r="U101">
        <f>SUMIFS('2024'!$I:$I,'2024'!$L:$L,work!$A101,'2024'!$H:$H,work!U$1)</f>
        <v>0</v>
      </c>
      <c r="V101">
        <f>SUMIFS('2024'!$I:$I,'2024'!$L:$L,work!$A101,'2024'!$H:$H,work!V$1)</f>
        <v>0</v>
      </c>
      <c r="W101">
        <f>SUMIFS('2024'!$I:$I,'2024'!$L:$L,work!$A101,'2024'!$H:$H,work!W$1)</f>
        <v>0</v>
      </c>
      <c r="X101">
        <f>SUMIFS('2024'!$I:$I,'2024'!$L:$L,work!$A101,'2024'!$H:$H,work!X$1)</f>
        <v>0</v>
      </c>
      <c r="Y101">
        <f t="shared" si="5"/>
        <v>3</v>
      </c>
      <c r="AL101" t="str">
        <v>NEROC</v>
      </c>
      <c r="AM101" t="str">
        <v>2280B</v>
      </c>
      <c r="AN101" t="str">
        <v>-</v>
      </c>
    </row>
    <row r="102" spans="1:40" x14ac:dyDescent="0.25">
      <c r="A102" t="str">
        <v>1678-21FLTPA G2SW0135</v>
      </c>
      <c r="B102" t="str">
        <f>_xlfn.XLOOKUP(A102,'2024'!L:L,'2024'!A:A)</f>
        <v>SWROC</v>
      </c>
      <c r="C102" t="str">
        <f>_xlfn.XLOOKUP(A102,'2024'!L:L,'2024'!F:F)</f>
        <v>STREAM</v>
      </c>
      <c r="D102" t="str">
        <f>_xlfn.XLOOKUP(A102,'2024'!L:L,'2024'!G:G)</f>
        <v>3F</v>
      </c>
      <c r="E102">
        <f>SUMIFS('2024'!$I:$I,'2024'!$L:$L,work!$A102,'2024'!$H:$H,work!E$1)</f>
        <v>6</v>
      </c>
      <c r="F102">
        <f>SUMIFS('2024'!$I:$I,'2024'!$L:$L,work!$A102,'2024'!$H:$H,work!F$1)</f>
        <v>0</v>
      </c>
      <c r="G102">
        <f>SUMIFS('2024'!$I:$I,'2024'!$L:$L,work!$A102,'2024'!$H:$H,work!G$1)</f>
        <v>0</v>
      </c>
      <c r="H102">
        <f>SUMIFS('2024'!$I:$I,'2024'!$L:$L,work!$A102,'2024'!$H:$H,work!H$1)</f>
        <v>0</v>
      </c>
      <c r="I102">
        <f>SUMIFS('2024'!$I:$I,'2024'!$L:$L,work!$A102,'2024'!$H:$H,work!I$1)</f>
        <v>6</v>
      </c>
      <c r="J102">
        <f>SUMIFS('2024'!$I:$I,'2024'!$L:$L,work!$A102,'2024'!$H:$H,work!J$1)</f>
        <v>0</v>
      </c>
      <c r="K102">
        <f>SUMIFS('2024'!$I:$I,'2024'!$L:$L,work!$A102,'2024'!$H:$H,work!K$1)</f>
        <v>6</v>
      </c>
      <c r="L102">
        <f>SUMIFS('2024'!$I:$I,'2024'!$L:$L,work!$A102,'2024'!$H:$H,work!L$1)</f>
        <v>6</v>
      </c>
      <c r="M102">
        <f>SUMIFS('2024'!$I:$I,'2024'!$L:$L,work!$A102,'2024'!$H:$H,work!M$1)</f>
        <v>6</v>
      </c>
      <c r="N102">
        <f>SUMIFS('2024'!$I:$I,'2024'!$L:$L,work!$A102,'2024'!$H:$H,work!N$1)</f>
        <v>6</v>
      </c>
      <c r="O102">
        <f>SUMIFS('2024'!$I:$I,'2024'!$L:$L,work!$A102,'2024'!$H:$H,work!O$1)</f>
        <v>6</v>
      </c>
      <c r="P102">
        <f>SUMIFS('2024'!$I:$I,'2024'!$L:$L,work!$A102,'2024'!$H:$H,work!P$1)</f>
        <v>6</v>
      </c>
      <c r="Q102">
        <f>SUMIFS('2024'!$I:$I,'2024'!$L:$L,work!$A102,'2024'!$H:$H,work!Q$1)</f>
        <v>6</v>
      </c>
      <c r="R102">
        <f>SUMIFS('2024'!$I:$I,'2024'!$L:$L,work!$A102,'2024'!$H:$H,work!R$1)</f>
        <v>0</v>
      </c>
      <c r="S102">
        <f>SUMIFS('2024'!$I:$I,'2024'!$L:$L,work!$A102,'2024'!$H:$H,work!S$1)</f>
        <v>0</v>
      </c>
      <c r="T102">
        <f>SUMIFS('2024'!$I:$I,'2024'!$L:$L,work!$A102,'2024'!$H:$H,work!T$1)</f>
        <v>0</v>
      </c>
      <c r="U102">
        <f>SUMIFS('2024'!$I:$I,'2024'!$L:$L,work!$A102,'2024'!$H:$H,work!U$1)</f>
        <v>0</v>
      </c>
      <c r="V102">
        <f>SUMIFS('2024'!$I:$I,'2024'!$L:$L,work!$A102,'2024'!$H:$H,work!V$1)</f>
        <v>0</v>
      </c>
      <c r="W102">
        <f>SUMIFS('2024'!$I:$I,'2024'!$L:$L,work!$A102,'2024'!$H:$H,work!W$1)</f>
        <v>0</v>
      </c>
      <c r="X102">
        <f>SUMIFS('2024'!$I:$I,'2024'!$L:$L,work!$A102,'2024'!$H:$H,work!X$1)</f>
        <v>0</v>
      </c>
      <c r="Y102">
        <f t="shared" si="5"/>
        <v>3</v>
      </c>
      <c r="AL102" t="str">
        <v>NEROC</v>
      </c>
      <c r="AM102" t="str">
        <v>2499</v>
      </c>
      <c r="AN102" t="str">
        <v>-</v>
      </c>
    </row>
    <row r="103" spans="1:40" x14ac:dyDescent="0.25">
      <c r="A103" t="str">
        <v>167A-21FLPNS G4NW0382</v>
      </c>
      <c r="B103" t="str">
        <f>_xlfn.XLOOKUP(A103,'2024'!L:L,'2024'!A:A)</f>
        <v>NWROC</v>
      </c>
      <c r="C103" t="str">
        <f>_xlfn.XLOOKUP(A103,'2024'!L:L,'2024'!F:F)</f>
        <v>STREAM</v>
      </c>
      <c r="D103" t="str">
        <f>_xlfn.XLOOKUP(A103,'2024'!L:L,'2024'!G:G)</f>
        <v>3F</v>
      </c>
      <c r="E103">
        <f>SUMIFS('2024'!$I:$I,'2024'!$L:$L,work!$A103,'2024'!$H:$H,work!E$1)</f>
        <v>0</v>
      </c>
      <c r="F103">
        <f>SUMIFS('2024'!$I:$I,'2024'!$L:$L,work!$A103,'2024'!$H:$H,work!F$1)</f>
        <v>0</v>
      </c>
      <c r="G103">
        <f>SUMIFS('2024'!$I:$I,'2024'!$L:$L,work!$A103,'2024'!$H:$H,work!G$1)</f>
        <v>0</v>
      </c>
      <c r="H103">
        <f>SUMIFS('2024'!$I:$I,'2024'!$L:$L,work!$A103,'2024'!$H:$H,work!H$1)</f>
        <v>0</v>
      </c>
      <c r="I103">
        <f>SUMIFS('2024'!$I:$I,'2024'!$L:$L,work!$A103,'2024'!$H:$H,work!I$1)</f>
        <v>6</v>
      </c>
      <c r="J103">
        <f>SUMIFS('2024'!$I:$I,'2024'!$L:$L,work!$A103,'2024'!$H:$H,work!J$1)</f>
        <v>0</v>
      </c>
      <c r="K103">
        <f>SUMIFS('2024'!$I:$I,'2024'!$L:$L,work!$A103,'2024'!$H:$H,work!K$1)</f>
        <v>6</v>
      </c>
      <c r="L103">
        <f>SUMIFS('2024'!$I:$I,'2024'!$L:$L,work!$A103,'2024'!$H:$H,work!L$1)</f>
        <v>6</v>
      </c>
      <c r="M103">
        <f>SUMIFS('2024'!$I:$I,'2024'!$L:$L,work!$A103,'2024'!$H:$H,work!M$1)</f>
        <v>6</v>
      </c>
      <c r="N103">
        <f>SUMIFS('2024'!$I:$I,'2024'!$L:$L,work!$A103,'2024'!$H:$H,work!N$1)</f>
        <v>0</v>
      </c>
      <c r="O103">
        <f>SUMIFS('2024'!$I:$I,'2024'!$L:$L,work!$A103,'2024'!$H:$H,work!O$1)</f>
        <v>0</v>
      </c>
      <c r="P103">
        <f>SUMIFS('2024'!$I:$I,'2024'!$L:$L,work!$A103,'2024'!$H:$H,work!P$1)</f>
        <v>0</v>
      </c>
      <c r="Q103">
        <f>SUMIFS('2024'!$I:$I,'2024'!$L:$L,work!$A103,'2024'!$H:$H,work!Q$1)</f>
        <v>0</v>
      </c>
      <c r="R103">
        <f>SUMIFS('2024'!$I:$I,'2024'!$L:$L,work!$A103,'2024'!$H:$H,work!R$1)</f>
        <v>0</v>
      </c>
      <c r="S103">
        <f>SUMIFS('2024'!$I:$I,'2024'!$L:$L,work!$A103,'2024'!$H:$H,work!S$1)</f>
        <v>0</v>
      </c>
      <c r="T103">
        <f>SUMIFS('2024'!$I:$I,'2024'!$L:$L,work!$A103,'2024'!$H:$H,work!T$1)</f>
        <v>0</v>
      </c>
      <c r="U103">
        <f>SUMIFS('2024'!$I:$I,'2024'!$L:$L,work!$A103,'2024'!$H:$H,work!U$1)</f>
        <v>0</v>
      </c>
      <c r="V103">
        <f>SUMIFS('2024'!$I:$I,'2024'!$L:$L,work!$A103,'2024'!$H:$H,work!V$1)</f>
        <v>0</v>
      </c>
      <c r="W103">
        <f>SUMIFS('2024'!$I:$I,'2024'!$L:$L,work!$A103,'2024'!$H:$H,work!W$1)</f>
        <v>0</v>
      </c>
      <c r="X103">
        <f>SUMIFS('2024'!$I:$I,'2024'!$L:$L,work!$A103,'2024'!$H:$H,work!X$1)</f>
        <v>0</v>
      </c>
      <c r="Y103">
        <f t="shared" si="5"/>
        <v>3</v>
      </c>
      <c r="AL103" t="str">
        <v>NEROC</v>
      </c>
      <c r="AM103" t="str">
        <v>2493B</v>
      </c>
      <c r="AN103" t="str">
        <v>-</v>
      </c>
    </row>
    <row r="104" spans="1:40" x14ac:dyDescent="0.25">
      <c r="A104" t="str">
        <v>1683-21FLCOSP32-03</v>
      </c>
      <c r="B104" t="str">
        <f>_xlfn.XLOOKUP(A104,'2024'!L:L,'2024'!A:A)</f>
        <v>SWROC</v>
      </c>
      <c r="C104" t="str">
        <f>_xlfn.XLOOKUP(A104,'2024'!L:L,'2024'!F:F)</f>
        <v>ESTUARY11</v>
      </c>
      <c r="D104" t="str">
        <f>_xlfn.XLOOKUP(A104,'2024'!L:L,'2024'!G:G)</f>
        <v>2</v>
      </c>
      <c r="E104">
        <f>SUMIFS('2024'!$I:$I,'2024'!$L:$L,work!$A104,'2024'!$H:$H,work!E$1)</f>
        <v>0</v>
      </c>
      <c r="F104">
        <f>SUMIFS('2024'!$I:$I,'2024'!$L:$L,work!$A104,'2024'!$H:$H,work!F$1)</f>
        <v>0</v>
      </c>
      <c r="G104">
        <f>SUMIFS('2024'!$I:$I,'2024'!$L:$L,work!$A104,'2024'!$H:$H,work!G$1)</f>
        <v>0</v>
      </c>
      <c r="H104">
        <f>SUMIFS('2024'!$I:$I,'2024'!$L:$L,work!$A104,'2024'!$H:$H,work!H$1)</f>
        <v>6</v>
      </c>
      <c r="I104">
        <f>SUMIFS('2024'!$I:$I,'2024'!$L:$L,work!$A104,'2024'!$H:$H,work!I$1)</f>
        <v>0</v>
      </c>
      <c r="J104">
        <f>SUMIFS('2024'!$I:$I,'2024'!$L:$L,work!$A104,'2024'!$H:$H,work!J$1)</f>
        <v>6</v>
      </c>
      <c r="K104">
        <f>SUMIFS('2024'!$I:$I,'2024'!$L:$L,work!$A104,'2024'!$H:$H,work!K$1)</f>
        <v>0</v>
      </c>
      <c r="L104">
        <f>SUMIFS('2024'!$I:$I,'2024'!$L:$L,work!$A104,'2024'!$H:$H,work!L$1)</f>
        <v>0</v>
      </c>
      <c r="M104">
        <f>SUMIFS('2024'!$I:$I,'2024'!$L:$L,work!$A104,'2024'!$H:$H,work!M$1)</f>
        <v>0</v>
      </c>
      <c r="N104">
        <f>SUMIFS('2024'!$I:$I,'2024'!$L:$L,work!$A104,'2024'!$H:$H,work!N$1)</f>
        <v>0</v>
      </c>
      <c r="O104">
        <f>SUMIFS('2024'!$I:$I,'2024'!$L:$L,work!$A104,'2024'!$H:$H,work!O$1)</f>
        <v>0</v>
      </c>
      <c r="P104">
        <f>SUMIFS('2024'!$I:$I,'2024'!$L:$L,work!$A104,'2024'!$H:$H,work!P$1)</f>
        <v>6</v>
      </c>
      <c r="Q104">
        <f>SUMIFS('2024'!$I:$I,'2024'!$L:$L,work!$A104,'2024'!$H:$H,work!Q$1)</f>
        <v>6</v>
      </c>
      <c r="R104">
        <f>SUMIFS('2024'!$I:$I,'2024'!$L:$L,work!$A104,'2024'!$H:$H,work!R$1)</f>
        <v>0</v>
      </c>
      <c r="S104">
        <f>SUMIFS('2024'!$I:$I,'2024'!$L:$L,work!$A104,'2024'!$H:$H,work!S$1)</f>
        <v>0</v>
      </c>
      <c r="T104">
        <f>SUMIFS('2024'!$I:$I,'2024'!$L:$L,work!$A104,'2024'!$H:$H,work!T$1)</f>
        <v>0</v>
      </c>
      <c r="U104">
        <f>SUMIFS('2024'!$I:$I,'2024'!$L:$L,work!$A104,'2024'!$H:$H,work!U$1)</f>
        <v>0</v>
      </c>
      <c r="V104">
        <f>SUMIFS('2024'!$I:$I,'2024'!$L:$L,work!$A104,'2024'!$H:$H,work!V$1)</f>
        <v>0</v>
      </c>
      <c r="W104">
        <f>SUMIFS('2024'!$I:$I,'2024'!$L:$L,work!$A104,'2024'!$H:$H,work!W$1)</f>
        <v>0</v>
      </c>
      <c r="X104">
        <f>SUMIFS('2024'!$I:$I,'2024'!$L:$L,work!$A104,'2024'!$H:$H,work!X$1)</f>
        <v>0</v>
      </c>
      <c r="Y104">
        <f t="shared" si="5"/>
        <v>3</v>
      </c>
      <c r="AL104" t="str">
        <v>CEROC</v>
      </c>
      <c r="AM104" t="str">
        <v>2642</v>
      </c>
      <c r="AN104" t="str">
        <v>-</v>
      </c>
    </row>
    <row r="105" spans="1:40" x14ac:dyDescent="0.25">
      <c r="A105" t="str">
        <v>1685F-21FLTPA G4SW0104</v>
      </c>
      <c r="B105" t="str">
        <f>_xlfn.XLOOKUP(A105,'2024'!L:L,'2024'!A:A)</f>
        <v>CEROC</v>
      </c>
      <c r="C105" t="str">
        <f>_xlfn.XLOOKUP(A105,'2024'!L:L,'2024'!F:F)</f>
        <v>STREAM</v>
      </c>
      <c r="D105" t="str">
        <f>_xlfn.XLOOKUP(A105,'2024'!L:L,'2024'!G:G)</f>
        <v>3F</v>
      </c>
      <c r="E105">
        <f>SUMIFS('2024'!$I:$I,'2024'!$L:$L,work!$A105,'2024'!$H:$H,work!E$1)</f>
        <v>6</v>
      </c>
      <c r="F105">
        <f>SUMIFS('2024'!$I:$I,'2024'!$L:$L,work!$A105,'2024'!$H:$H,work!F$1)</f>
        <v>0</v>
      </c>
      <c r="G105">
        <f>SUMIFS('2024'!$I:$I,'2024'!$L:$L,work!$A105,'2024'!$H:$H,work!G$1)</f>
        <v>0</v>
      </c>
      <c r="H105">
        <f>SUMIFS('2024'!$I:$I,'2024'!$L:$L,work!$A105,'2024'!$H:$H,work!H$1)</f>
        <v>0</v>
      </c>
      <c r="I105">
        <f>SUMIFS('2024'!$I:$I,'2024'!$L:$L,work!$A105,'2024'!$H:$H,work!I$1)</f>
        <v>6</v>
      </c>
      <c r="J105">
        <f>SUMIFS('2024'!$I:$I,'2024'!$L:$L,work!$A105,'2024'!$H:$H,work!J$1)</f>
        <v>0</v>
      </c>
      <c r="K105">
        <f>SUMIFS('2024'!$I:$I,'2024'!$L:$L,work!$A105,'2024'!$H:$H,work!K$1)</f>
        <v>0</v>
      </c>
      <c r="L105">
        <f>SUMIFS('2024'!$I:$I,'2024'!$L:$L,work!$A105,'2024'!$H:$H,work!L$1)</f>
        <v>0</v>
      </c>
      <c r="M105">
        <f>SUMIFS('2024'!$I:$I,'2024'!$L:$L,work!$A105,'2024'!$H:$H,work!M$1)</f>
        <v>0</v>
      </c>
      <c r="N105">
        <f>SUMIFS('2024'!$I:$I,'2024'!$L:$L,work!$A105,'2024'!$H:$H,work!N$1)</f>
        <v>0</v>
      </c>
      <c r="O105">
        <f>SUMIFS('2024'!$I:$I,'2024'!$L:$L,work!$A105,'2024'!$H:$H,work!O$1)</f>
        <v>0</v>
      </c>
      <c r="P105">
        <f>SUMIFS('2024'!$I:$I,'2024'!$L:$L,work!$A105,'2024'!$H:$H,work!P$1)</f>
        <v>0</v>
      </c>
      <c r="Q105">
        <f>SUMIFS('2024'!$I:$I,'2024'!$L:$L,work!$A105,'2024'!$H:$H,work!Q$1)</f>
        <v>0</v>
      </c>
      <c r="R105">
        <f>SUMIFS('2024'!$I:$I,'2024'!$L:$L,work!$A105,'2024'!$H:$H,work!R$1)</f>
        <v>0</v>
      </c>
      <c r="S105">
        <f>SUMIFS('2024'!$I:$I,'2024'!$L:$L,work!$A105,'2024'!$H:$H,work!S$1)</f>
        <v>0</v>
      </c>
      <c r="T105">
        <f>SUMIFS('2024'!$I:$I,'2024'!$L:$L,work!$A105,'2024'!$H:$H,work!T$1)</f>
        <v>0</v>
      </c>
      <c r="U105">
        <f>SUMIFS('2024'!$I:$I,'2024'!$L:$L,work!$A105,'2024'!$H:$H,work!U$1)</f>
        <v>0</v>
      </c>
      <c r="V105">
        <f>SUMIFS('2024'!$I:$I,'2024'!$L:$L,work!$A105,'2024'!$H:$H,work!V$1)</f>
        <v>0</v>
      </c>
      <c r="W105">
        <f>SUMIFS('2024'!$I:$I,'2024'!$L:$L,work!$A105,'2024'!$H:$H,work!W$1)</f>
        <v>0</v>
      </c>
      <c r="X105">
        <f>SUMIFS('2024'!$I:$I,'2024'!$L:$L,work!$A105,'2024'!$H:$H,work!X$1)</f>
        <v>0</v>
      </c>
      <c r="Y105">
        <f t="shared" si="5"/>
        <v>3</v>
      </c>
      <c r="AL105" t="str">
        <v>CEROC</v>
      </c>
      <c r="AM105" t="str">
        <v>2647</v>
      </c>
      <c r="AN105" t="str">
        <v>-</v>
      </c>
    </row>
    <row r="106" spans="1:40" x14ac:dyDescent="0.25">
      <c r="A106" t="str">
        <v>1685G-21FLCEN G4CE0224</v>
      </c>
      <c r="B106" t="str">
        <f>_xlfn.XLOOKUP(A106,'2024'!L:L,'2024'!A:A)</f>
        <v>CEROC</v>
      </c>
      <c r="C106" t="str">
        <f>_xlfn.XLOOKUP(A106,'2024'!L:L,'2024'!F:F)</f>
        <v>STREAM</v>
      </c>
      <c r="D106" t="str">
        <f>_xlfn.XLOOKUP(A106,'2024'!L:L,'2024'!G:G)</f>
        <v>3F</v>
      </c>
      <c r="E106">
        <f>SUMIFS('2024'!$I:$I,'2024'!$L:$L,work!$A106,'2024'!$H:$H,work!E$1)</f>
        <v>6</v>
      </c>
      <c r="F106">
        <f>SUMIFS('2024'!$I:$I,'2024'!$L:$L,work!$A106,'2024'!$H:$H,work!F$1)</f>
        <v>0</v>
      </c>
      <c r="G106">
        <f>SUMIFS('2024'!$I:$I,'2024'!$L:$L,work!$A106,'2024'!$H:$H,work!G$1)</f>
        <v>0</v>
      </c>
      <c r="H106">
        <f>SUMIFS('2024'!$I:$I,'2024'!$L:$L,work!$A106,'2024'!$H:$H,work!H$1)</f>
        <v>0</v>
      </c>
      <c r="I106">
        <f>SUMIFS('2024'!$I:$I,'2024'!$L:$L,work!$A106,'2024'!$H:$H,work!I$1)</f>
        <v>6</v>
      </c>
      <c r="J106">
        <f>SUMIFS('2024'!$I:$I,'2024'!$L:$L,work!$A106,'2024'!$H:$H,work!J$1)</f>
        <v>0</v>
      </c>
      <c r="K106">
        <f>SUMIFS('2024'!$I:$I,'2024'!$L:$L,work!$A106,'2024'!$H:$H,work!K$1)</f>
        <v>0</v>
      </c>
      <c r="L106">
        <f>SUMIFS('2024'!$I:$I,'2024'!$L:$L,work!$A106,'2024'!$H:$H,work!L$1)</f>
        <v>0</v>
      </c>
      <c r="M106">
        <f>SUMIFS('2024'!$I:$I,'2024'!$L:$L,work!$A106,'2024'!$H:$H,work!M$1)</f>
        <v>0</v>
      </c>
      <c r="N106">
        <f>SUMIFS('2024'!$I:$I,'2024'!$L:$L,work!$A106,'2024'!$H:$H,work!N$1)</f>
        <v>0</v>
      </c>
      <c r="O106">
        <f>SUMIFS('2024'!$I:$I,'2024'!$L:$L,work!$A106,'2024'!$H:$H,work!O$1)</f>
        <v>0</v>
      </c>
      <c r="P106">
        <f>SUMIFS('2024'!$I:$I,'2024'!$L:$L,work!$A106,'2024'!$H:$H,work!P$1)</f>
        <v>0</v>
      </c>
      <c r="Q106">
        <f>SUMIFS('2024'!$I:$I,'2024'!$L:$L,work!$A106,'2024'!$H:$H,work!Q$1)</f>
        <v>0</v>
      </c>
      <c r="R106">
        <f>SUMIFS('2024'!$I:$I,'2024'!$L:$L,work!$A106,'2024'!$H:$H,work!R$1)</f>
        <v>0</v>
      </c>
      <c r="S106">
        <f>SUMIFS('2024'!$I:$I,'2024'!$L:$L,work!$A106,'2024'!$H:$H,work!S$1)</f>
        <v>0</v>
      </c>
      <c r="T106">
        <f>SUMIFS('2024'!$I:$I,'2024'!$L:$L,work!$A106,'2024'!$H:$H,work!T$1)</f>
        <v>0</v>
      </c>
      <c r="U106">
        <f>SUMIFS('2024'!$I:$I,'2024'!$L:$L,work!$A106,'2024'!$H:$H,work!U$1)</f>
        <v>0</v>
      </c>
      <c r="V106">
        <f>SUMIFS('2024'!$I:$I,'2024'!$L:$L,work!$A106,'2024'!$H:$H,work!V$1)</f>
        <v>0</v>
      </c>
      <c r="W106">
        <f>SUMIFS('2024'!$I:$I,'2024'!$L:$L,work!$A106,'2024'!$H:$H,work!W$1)</f>
        <v>0</v>
      </c>
      <c r="X106">
        <f>SUMIFS('2024'!$I:$I,'2024'!$L:$L,work!$A106,'2024'!$H:$H,work!X$1)</f>
        <v>0</v>
      </c>
      <c r="Y106">
        <f t="shared" si="5"/>
        <v>3</v>
      </c>
      <c r="AL106" t="str">
        <v>NEROC</v>
      </c>
      <c r="AM106" t="str">
        <v>2700</v>
      </c>
      <c r="AN106" t="str">
        <v>-</v>
      </c>
    </row>
    <row r="107" spans="1:40" x14ac:dyDescent="0.25">
      <c r="A107" t="str">
        <v>1700-21FLPDEM44-02</v>
      </c>
      <c r="B107" t="str">
        <f>_xlfn.XLOOKUP(A107,'2024'!L:L,'2024'!A:A)</f>
        <v>SWROC</v>
      </c>
      <c r="C107" t="str">
        <f>_xlfn.XLOOKUP(A107,'2024'!L:L,'2024'!F:F)</f>
        <v>ESTUARY11</v>
      </c>
      <c r="D107" t="str">
        <f>_xlfn.XLOOKUP(A107,'2024'!L:L,'2024'!G:G)</f>
        <v>2</v>
      </c>
      <c r="E107">
        <f>SUMIFS('2024'!$I:$I,'2024'!$L:$L,work!$A107,'2024'!$H:$H,work!E$1)</f>
        <v>0</v>
      </c>
      <c r="F107">
        <f>SUMIFS('2024'!$I:$I,'2024'!$L:$L,work!$A107,'2024'!$H:$H,work!F$1)</f>
        <v>0</v>
      </c>
      <c r="G107">
        <f>SUMIFS('2024'!$I:$I,'2024'!$L:$L,work!$A107,'2024'!$H:$H,work!G$1)</f>
        <v>0</v>
      </c>
      <c r="H107">
        <f>SUMIFS('2024'!$I:$I,'2024'!$L:$L,work!$A107,'2024'!$H:$H,work!H$1)</f>
        <v>6</v>
      </c>
      <c r="I107">
        <f>SUMIFS('2024'!$I:$I,'2024'!$L:$L,work!$A107,'2024'!$H:$H,work!I$1)</f>
        <v>0</v>
      </c>
      <c r="J107">
        <f>SUMIFS('2024'!$I:$I,'2024'!$L:$L,work!$A107,'2024'!$H:$H,work!J$1)</f>
        <v>6</v>
      </c>
      <c r="K107">
        <f>SUMIFS('2024'!$I:$I,'2024'!$L:$L,work!$A107,'2024'!$H:$H,work!K$1)</f>
        <v>0</v>
      </c>
      <c r="L107">
        <f>SUMIFS('2024'!$I:$I,'2024'!$L:$L,work!$A107,'2024'!$H:$H,work!L$1)</f>
        <v>0</v>
      </c>
      <c r="M107">
        <f>SUMIFS('2024'!$I:$I,'2024'!$L:$L,work!$A107,'2024'!$H:$H,work!M$1)</f>
        <v>0</v>
      </c>
      <c r="N107">
        <f>SUMIFS('2024'!$I:$I,'2024'!$L:$L,work!$A107,'2024'!$H:$H,work!N$1)</f>
        <v>0</v>
      </c>
      <c r="O107">
        <f>SUMIFS('2024'!$I:$I,'2024'!$L:$L,work!$A107,'2024'!$H:$H,work!O$1)</f>
        <v>0</v>
      </c>
      <c r="P107">
        <f>SUMIFS('2024'!$I:$I,'2024'!$L:$L,work!$A107,'2024'!$H:$H,work!P$1)</f>
        <v>6</v>
      </c>
      <c r="Q107">
        <f>SUMIFS('2024'!$I:$I,'2024'!$L:$L,work!$A107,'2024'!$H:$H,work!Q$1)</f>
        <v>6</v>
      </c>
      <c r="R107">
        <f>SUMIFS('2024'!$I:$I,'2024'!$L:$L,work!$A107,'2024'!$H:$H,work!R$1)</f>
        <v>0</v>
      </c>
      <c r="S107">
        <f>SUMIFS('2024'!$I:$I,'2024'!$L:$L,work!$A107,'2024'!$H:$H,work!S$1)</f>
        <v>0</v>
      </c>
      <c r="T107">
        <f>SUMIFS('2024'!$I:$I,'2024'!$L:$L,work!$A107,'2024'!$H:$H,work!T$1)</f>
        <v>0</v>
      </c>
      <c r="U107">
        <f>SUMIFS('2024'!$I:$I,'2024'!$L:$L,work!$A107,'2024'!$H:$H,work!U$1)</f>
        <v>0</v>
      </c>
      <c r="V107">
        <f>SUMIFS('2024'!$I:$I,'2024'!$L:$L,work!$A107,'2024'!$H:$H,work!V$1)</f>
        <v>0</v>
      </c>
      <c r="W107">
        <f>SUMIFS('2024'!$I:$I,'2024'!$L:$L,work!$A107,'2024'!$H:$H,work!W$1)</f>
        <v>0</v>
      </c>
      <c r="X107">
        <f>SUMIFS('2024'!$I:$I,'2024'!$L:$L,work!$A107,'2024'!$H:$H,work!X$1)</f>
        <v>0</v>
      </c>
      <c r="Y107">
        <f t="shared" si="5"/>
        <v>3</v>
      </c>
      <c r="AL107" t="str">
        <v>NEROC</v>
      </c>
      <c r="AM107" t="str">
        <v>2718B</v>
      </c>
      <c r="AN107" t="str">
        <v>-</v>
      </c>
    </row>
    <row r="108" spans="1:40" x14ac:dyDescent="0.25">
      <c r="A108" t="str">
        <v>1724-21FLTPA G2SW0099</v>
      </c>
      <c r="B108" t="str">
        <f>_xlfn.XLOOKUP(A108,'2024'!L:L,'2024'!A:A)</f>
        <v>SWROC</v>
      </c>
      <c r="C108" t="str">
        <f>_xlfn.XLOOKUP(A108,'2024'!L:L,'2024'!F:F)</f>
        <v>STREAM</v>
      </c>
      <c r="D108" t="str">
        <f>_xlfn.XLOOKUP(A108,'2024'!L:L,'2024'!G:G)</f>
        <v>3F</v>
      </c>
      <c r="E108">
        <f>SUMIFS('2024'!$I:$I,'2024'!$L:$L,work!$A108,'2024'!$H:$H,work!E$1)</f>
        <v>0</v>
      </c>
      <c r="F108">
        <f>SUMIFS('2024'!$I:$I,'2024'!$L:$L,work!$A108,'2024'!$H:$H,work!F$1)</f>
        <v>0</v>
      </c>
      <c r="G108">
        <f>SUMIFS('2024'!$I:$I,'2024'!$L:$L,work!$A108,'2024'!$H:$H,work!G$1)</f>
        <v>0</v>
      </c>
      <c r="H108">
        <f>SUMIFS('2024'!$I:$I,'2024'!$L:$L,work!$A108,'2024'!$H:$H,work!H$1)</f>
        <v>0</v>
      </c>
      <c r="I108">
        <f>SUMIFS('2024'!$I:$I,'2024'!$L:$L,work!$A108,'2024'!$H:$H,work!I$1)</f>
        <v>6</v>
      </c>
      <c r="J108">
        <f>SUMIFS('2024'!$I:$I,'2024'!$L:$L,work!$A108,'2024'!$H:$H,work!J$1)</f>
        <v>0</v>
      </c>
      <c r="K108">
        <f>SUMIFS('2024'!$I:$I,'2024'!$L:$L,work!$A108,'2024'!$H:$H,work!K$1)</f>
        <v>6</v>
      </c>
      <c r="L108">
        <f>SUMIFS('2024'!$I:$I,'2024'!$L:$L,work!$A108,'2024'!$H:$H,work!L$1)</f>
        <v>6</v>
      </c>
      <c r="M108">
        <f>SUMIFS('2024'!$I:$I,'2024'!$L:$L,work!$A108,'2024'!$H:$H,work!M$1)</f>
        <v>6</v>
      </c>
      <c r="N108">
        <f>SUMIFS('2024'!$I:$I,'2024'!$L:$L,work!$A108,'2024'!$H:$H,work!N$1)</f>
        <v>6</v>
      </c>
      <c r="O108">
        <f>SUMIFS('2024'!$I:$I,'2024'!$L:$L,work!$A108,'2024'!$H:$H,work!O$1)</f>
        <v>6</v>
      </c>
      <c r="P108">
        <f>SUMIFS('2024'!$I:$I,'2024'!$L:$L,work!$A108,'2024'!$H:$H,work!P$1)</f>
        <v>6</v>
      </c>
      <c r="Q108">
        <f>SUMIFS('2024'!$I:$I,'2024'!$L:$L,work!$A108,'2024'!$H:$H,work!Q$1)</f>
        <v>6</v>
      </c>
      <c r="R108">
        <f>SUMIFS('2024'!$I:$I,'2024'!$L:$L,work!$A108,'2024'!$H:$H,work!R$1)</f>
        <v>0</v>
      </c>
      <c r="S108">
        <f>SUMIFS('2024'!$I:$I,'2024'!$L:$L,work!$A108,'2024'!$H:$H,work!S$1)</f>
        <v>0</v>
      </c>
      <c r="T108">
        <f>SUMIFS('2024'!$I:$I,'2024'!$L:$L,work!$A108,'2024'!$H:$H,work!T$1)</f>
        <v>0</v>
      </c>
      <c r="U108">
        <f>SUMIFS('2024'!$I:$I,'2024'!$L:$L,work!$A108,'2024'!$H:$H,work!U$1)</f>
        <v>0</v>
      </c>
      <c r="V108">
        <f>SUMIFS('2024'!$I:$I,'2024'!$L:$L,work!$A108,'2024'!$H:$H,work!V$1)</f>
        <v>0</v>
      </c>
      <c r="W108">
        <f>SUMIFS('2024'!$I:$I,'2024'!$L:$L,work!$A108,'2024'!$H:$H,work!W$1)</f>
        <v>0</v>
      </c>
      <c r="X108">
        <f>SUMIFS('2024'!$I:$I,'2024'!$L:$L,work!$A108,'2024'!$H:$H,work!X$1)</f>
        <v>0</v>
      </c>
      <c r="Y108">
        <f t="shared" si="5"/>
        <v>3</v>
      </c>
      <c r="AL108" t="str">
        <v>NEROC</v>
      </c>
      <c r="AM108" t="str">
        <v>2719A</v>
      </c>
      <c r="AN108" t="str">
        <v>-</v>
      </c>
    </row>
    <row r="109" spans="1:40" x14ac:dyDescent="0.25">
      <c r="A109" t="str">
        <v>1725A-21FLTPA G1SW0119</v>
      </c>
      <c r="B109" t="str">
        <f>_xlfn.XLOOKUP(A109,'2024'!L:L,'2024'!A:A)</f>
        <v>SWROC</v>
      </c>
      <c r="C109" t="str">
        <f>_xlfn.XLOOKUP(A109,'2024'!L:L,'2024'!F:F)</f>
        <v>STREAM</v>
      </c>
      <c r="D109" t="str">
        <f>_xlfn.XLOOKUP(A109,'2024'!L:L,'2024'!G:G)</f>
        <v>3F</v>
      </c>
      <c r="E109">
        <f>SUMIFS('2024'!$I:$I,'2024'!$L:$L,work!$A109,'2024'!$H:$H,work!E$1)</f>
        <v>6</v>
      </c>
      <c r="F109">
        <f>SUMIFS('2024'!$I:$I,'2024'!$L:$L,work!$A109,'2024'!$H:$H,work!F$1)</f>
        <v>0</v>
      </c>
      <c r="G109">
        <f>SUMIFS('2024'!$I:$I,'2024'!$L:$L,work!$A109,'2024'!$H:$H,work!G$1)</f>
        <v>0</v>
      </c>
      <c r="H109">
        <f>SUMIFS('2024'!$I:$I,'2024'!$L:$L,work!$A109,'2024'!$H:$H,work!H$1)</f>
        <v>0</v>
      </c>
      <c r="I109">
        <f>SUMIFS('2024'!$I:$I,'2024'!$L:$L,work!$A109,'2024'!$H:$H,work!I$1)</f>
        <v>6</v>
      </c>
      <c r="J109">
        <f>SUMIFS('2024'!$I:$I,'2024'!$L:$L,work!$A109,'2024'!$H:$H,work!J$1)</f>
        <v>0</v>
      </c>
      <c r="K109">
        <f>SUMIFS('2024'!$I:$I,'2024'!$L:$L,work!$A109,'2024'!$H:$H,work!K$1)</f>
        <v>0</v>
      </c>
      <c r="L109">
        <f>SUMIFS('2024'!$I:$I,'2024'!$L:$L,work!$A109,'2024'!$H:$H,work!L$1)</f>
        <v>0</v>
      </c>
      <c r="M109">
        <f>SUMIFS('2024'!$I:$I,'2024'!$L:$L,work!$A109,'2024'!$H:$H,work!M$1)</f>
        <v>0</v>
      </c>
      <c r="N109">
        <f>SUMIFS('2024'!$I:$I,'2024'!$L:$L,work!$A109,'2024'!$H:$H,work!N$1)</f>
        <v>0</v>
      </c>
      <c r="O109">
        <f>SUMIFS('2024'!$I:$I,'2024'!$L:$L,work!$A109,'2024'!$H:$H,work!O$1)</f>
        <v>0</v>
      </c>
      <c r="P109">
        <f>SUMIFS('2024'!$I:$I,'2024'!$L:$L,work!$A109,'2024'!$H:$H,work!P$1)</f>
        <v>0</v>
      </c>
      <c r="Q109">
        <f>SUMIFS('2024'!$I:$I,'2024'!$L:$L,work!$A109,'2024'!$H:$H,work!Q$1)</f>
        <v>0</v>
      </c>
      <c r="R109">
        <f>SUMIFS('2024'!$I:$I,'2024'!$L:$L,work!$A109,'2024'!$H:$H,work!R$1)</f>
        <v>0</v>
      </c>
      <c r="S109">
        <f>SUMIFS('2024'!$I:$I,'2024'!$L:$L,work!$A109,'2024'!$H:$H,work!S$1)</f>
        <v>0</v>
      </c>
      <c r="T109">
        <f>SUMIFS('2024'!$I:$I,'2024'!$L:$L,work!$A109,'2024'!$H:$H,work!T$1)</f>
        <v>0</v>
      </c>
      <c r="U109">
        <f>SUMIFS('2024'!$I:$I,'2024'!$L:$L,work!$A109,'2024'!$H:$H,work!U$1)</f>
        <v>0</v>
      </c>
      <c r="V109">
        <f>SUMIFS('2024'!$I:$I,'2024'!$L:$L,work!$A109,'2024'!$H:$H,work!V$1)</f>
        <v>0</v>
      </c>
      <c r="W109">
        <f>SUMIFS('2024'!$I:$I,'2024'!$L:$L,work!$A109,'2024'!$H:$H,work!W$1)</f>
        <v>0</v>
      </c>
      <c r="X109">
        <f>SUMIFS('2024'!$I:$I,'2024'!$L:$L,work!$A109,'2024'!$H:$H,work!X$1)</f>
        <v>0</v>
      </c>
      <c r="Y109">
        <f t="shared" si="5"/>
        <v>3</v>
      </c>
      <c r="AL109" t="str">
        <v>NEROC</v>
      </c>
      <c r="AM109" t="str">
        <v>2720A</v>
      </c>
      <c r="AN109" t="str">
        <v>-</v>
      </c>
    </row>
    <row r="110" spans="1:40" x14ac:dyDescent="0.25">
      <c r="A110" t="str">
        <v>1725B-21FLTPA G1SW0092</v>
      </c>
      <c r="B110" t="str">
        <f>_xlfn.XLOOKUP(A110,'2024'!L:L,'2024'!A:A)</f>
        <v>SWROC</v>
      </c>
      <c r="C110" t="str">
        <f>_xlfn.XLOOKUP(A110,'2024'!L:L,'2024'!F:F)</f>
        <v>ESTUARY11</v>
      </c>
      <c r="D110" t="str">
        <f>_xlfn.XLOOKUP(A110,'2024'!L:L,'2024'!G:G)</f>
        <v>3M</v>
      </c>
      <c r="E110">
        <f>SUMIFS('2024'!$I:$I,'2024'!$L:$L,work!$A110,'2024'!$H:$H,work!E$1)</f>
        <v>6</v>
      </c>
      <c r="F110">
        <f>SUMIFS('2024'!$I:$I,'2024'!$L:$L,work!$A110,'2024'!$H:$H,work!F$1)</f>
        <v>0</v>
      </c>
      <c r="G110">
        <f>SUMIFS('2024'!$I:$I,'2024'!$L:$L,work!$A110,'2024'!$H:$H,work!G$1)</f>
        <v>0</v>
      </c>
      <c r="H110">
        <f>SUMIFS('2024'!$I:$I,'2024'!$L:$L,work!$A110,'2024'!$H:$H,work!H$1)</f>
        <v>6</v>
      </c>
      <c r="I110">
        <f>SUMIFS('2024'!$I:$I,'2024'!$L:$L,work!$A110,'2024'!$H:$H,work!I$1)</f>
        <v>0</v>
      </c>
      <c r="J110">
        <f>SUMIFS('2024'!$I:$I,'2024'!$L:$L,work!$A110,'2024'!$H:$H,work!J$1)</f>
        <v>0</v>
      </c>
      <c r="K110">
        <f>SUMIFS('2024'!$I:$I,'2024'!$L:$L,work!$A110,'2024'!$H:$H,work!K$1)</f>
        <v>0</v>
      </c>
      <c r="L110">
        <f>SUMIFS('2024'!$I:$I,'2024'!$L:$L,work!$A110,'2024'!$H:$H,work!L$1)</f>
        <v>0</v>
      </c>
      <c r="M110">
        <f>SUMIFS('2024'!$I:$I,'2024'!$L:$L,work!$A110,'2024'!$H:$H,work!M$1)</f>
        <v>0</v>
      </c>
      <c r="N110">
        <f>SUMIFS('2024'!$I:$I,'2024'!$L:$L,work!$A110,'2024'!$H:$H,work!N$1)</f>
        <v>0</v>
      </c>
      <c r="O110">
        <f>SUMIFS('2024'!$I:$I,'2024'!$L:$L,work!$A110,'2024'!$H:$H,work!O$1)</f>
        <v>0</v>
      </c>
      <c r="P110">
        <f>SUMIFS('2024'!$I:$I,'2024'!$L:$L,work!$A110,'2024'!$H:$H,work!P$1)</f>
        <v>0</v>
      </c>
      <c r="Q110">
        <f>SUMIFS('2024'!$I:$I,'2024'!$L:$L,work!$A110,'2024'!$H:$H,work!Q$1)</f>
        <v>0</v>
      </c>
      <c r="R110">
        <f>SUMIFS('2024'!$I:$I,'2024'!$L:$L,work!$A110,'2024'!$H:$H,work!R$1)</f>
        <v>0</v>
      </c>
      <c r="S110">
        <f>SUMIFS('2024'!$I:$I,'2024'!$L:$L,work!$A110,'2024'!$H:$H,work!S$1)</f>
        <v>0</v>
      </c>
      <c r="T110">
        <f>SUMIFS('2024'!$I:$I,'2024'!$L:$L,work!$A110,'2024'!$H:$H,work!T$1)</f>
        <v>0</v>
      </c>
      <c r="U110">
        <f>SUMIFS('2024'!$I:$I,'2024'!$L:$L,work!$A110,'2024'!$H:$H,work!U$1)</f>
        <v>0</v>
      </c>
      <c r="V110">
        <f>SUMIFS('2024'!$I:$I,'2024'!$L:$L,work!$A110,'2024'!$H:$H,work!V$1)</f>
        <v>0</v>
      </c>
      <c r="W110">
        <f>SUMIFS('2024'!$I:$I,'2024'!$L:$L,work!$A110,'2024'!$H:$H,work!W$1)</f>
        <v>0</v>
      </c>
      <c r="X110">
        <f>SUMIFS('2024'!$I:$I,'2024'!$L:$L,work!$A110,'2024'!$H:$H,work!X$1)</f>
        <v>0</v>
      </c>
      <c r="Y110">
        <f t="shared" si="5"/>
        <v>3</v>
      </c>
      <c r="AL110" t="str">
        <v>NEROC</v>
      </c>
      <c r="AM110" t="str">
        <v>2771A</v>
      </c>
      <c r="AN110" t="str">
        <v>-</v>
      </c>
    </row>
    <row r="111" spans="1:40" x14ac:dyDescent="0.25">
      <c r="A111" t="str">
        <v>1725C-21FLTPA G1SW0139</v>
      </c>
      <c r="B111" t="str">
        <f>_xlfn.XLOOKUP(A111,'2024'!L:L,'2024'!A:A)</f>
        <v>SWROC</v>
      </c>
      <c r="C111" t="str">
        <f>_xlfn.XLOOKUP(A111,'2024'!L:L,'2024'!F:F)</f>
        <v>LAKE</v>
      </c>
      <c r="D111" t="str">
        <f>_xlfn.XLOOKUP(A111,'2024'!L:L,'2024'!G:G)</f>
        <v>3F</v>
      </c>
      <c r="E111">
        <f>SUMIFS('2024'!$I:$I,'2024'!$L:$L,work!$A111,'2024'!$H:$H,work!E$1)</f>
        <v>6</v>
      </c>
      <c r="F111">
        <f>SUMIFS('2024'!$I:$I,'2024'!$L:$L,work!$A111,'2024'!$H:$H,work!F$1)</f>
        <v>0</v>
      </c>
      <c r="G111">
        <f>SUMIFS('2024'!$I:$I,'2024'!$L:$L,work!$A111,'2024'!$H:$H,work!G$1)</f>
        <v>0</v>
      </c>
      <c r="H111">
        <f>SUMIFS('2024'!$I:$I,'2024'!$L:$L,work!$A111,'2024'!$H:$H,work!H$1)</f>
        <v>0</v>
      </c>
      <c r="I111">
        <f>SUMIFS('2024'!$I:$I,'2024'!$L:$L,work!$A111,'2024'!$H:$H,work!I$1)</f>
        <v>6</v>
      </c>
      <c r="J111">
        <f>SUMIFS('2024'!$I:$I,'2024'!$L:$L,work!$A111,'2024'!$H:$H,work!J$1)</f>
        <v>0</v>
      </c>
      <c r="K111">
        <f>SUMIFS('2024'!$I:$I,'2024'!$L:$L,work!$A111,'2024'!$H:$H,work!K$1)</f>
        <v>0</v>
      </c>
      <c r="L111">
        <f>SUMIFS('2024'!$I:$I,'2024'!$L:$L,work!$A111,'2024'!$H:$H,work!L$1)</f>
        <v>0</v>
      </c>
      <c r="M111">
        <f>SUMIFS('2024'!$I:$I,'2024'!$L:$L,work!$A111,'2024'!$H:$H,work!M$1)</f>
        <v>0</v>
      </c>
      <c r="N111">
        <f>SUMIFS('2024'!$I:$I,'2024'!$L:$L,work!$A111,'2024'!$H:$H,work!N$1)</f>
        <v>0</v>
      </c>
      <c r="O111">
        <f>SUMIFS('2024'!$I:$I,'2024'!$L:$L,work!$A111,'2024'!$H:$H,work!O$1)</f>
        <v>0</v>
      </c>
      <c r="P111">
        <f>SUMIFS('2024'!$I:$I,'2024'!$L:$L,work!$A111,'2024'!$H:$H,work!P$1)</f>
        <v>0</v>
      </c>
      <c r="Q111">
        <f>SUMIFS('2024'!$I:$I,'2024'!$L:$L,work!$A111,'2024'!$H:$H,work!Q$1)</f>
        <v>0</v>
      </c>
      <c r="R111">
        <f>SUMIFS('2024'!$I:$I,'2024'!$L:$L,work!$A111,'2024'!$H:$H,work!R$1)</f>
        <v>0</v>
      </c>
      <c r="S111">
        <f>SUMIFS('2024'!$I:$I,'2024'!$L:$L,work!$A111,'2024'!$H:$H,work!S$1)</f>
        <v>0</v>
      </c>
      <c r="T111">
        <f>SUMIFS('2024'!$I:$I,'2024'!$L:$L,work!$A111,'2024'!$H:$H,work!T$1)</f>
        <v>0</v>
      </c>
      <c r="U111">
        <f>SUMIFS('2024'!$I:$I,'2024'!$L:$L,work!$A111,'2024'!$H:$H,work!U$1)</f>
        <v>0</v>
      </c>
      <c r="V111">
        <f>SUMIFS('2024'!$I:$I,'2024'!$L:$L,work!$A111,'2024'!$H:$H,work!V$1)</f>
        <v>0</v>
      </c>
      <c r="W111">
        <f>SUMIFS('2024'!$I:$I,'2024'!$L:$L,work!$A111,'2024'!$H:$H,work!W$1)</f>
        <v>0</v>
      </c>
      <c r="X111">
        <f>SUMIFS('2024'!$I:$I,'2024'!$L:$L,work!$A111,'2024'!$H:$H,work!X$1)</f>
        <v>0</v>
      </c>
      <c r="Y111">
        <f t="shared" si="5"/>
        <v>3</v>
      </c>
      <c r="AL111" t="str">
        <v>NEROC</v>
      </c>
      <c r="AM111" t="str">
        <v>2105A</v>
      </c>
      <c r="AN111" t="str">
        <v>-</v>
      </c>
    </row>
    <row r="112" spans="1:40" x14ac:dyDescent="0.25">
      <c r="A112" t="str">
        <v>1736-21FLTPA G1SW0129</v>
      </c>
      <c r="B112" t="str">
        <f>_xlfn.XLOOKUP(A112,'2024'!L:L,'2024'!A:A)</f>
        <v>SWROC</v>
      </c>
      <c r="C112" t="str">
        <f>_xlfn.XLOOKUP(A112,'2024'!L:L,'2024'!F:F)</f>
        <v>STREAM</v>
      </c>
      <c r="D112" t="str">
        <f>_xlfn.XLOOKUP(A112,'2024'!L:L,'2024'!G:G)</f>
        <v>3F</v>
      </c>
      <c r="E112">
        <f>SUMIFS('2024'!$I:$I,'2024'!$L:$L,work!$A112,'2024'!$H:$H,work!E$1)</f>
        <v>6</v>
      </c>
      <c r="F112">
        <f>SUMIFS('2024'!$I:$I,'2024'!$L:$L,work!$A112,'2024'!$H:$H,work!F$1)</f>
        <v>0</v>
      </c>
      <c r="G112">
        <f>SUMIFS('2024'!$I:$I,'2024'!$L:$L,work!$A112,'2024'!$H:$H,work!G$1)</f>
        <v>0</v>
      </c>
      <c r="H112">
        <f>SUMIFS('2024'!$I:$I,'2024'!$L:$L,work!$A112,'2024'!$H:$H,work!H$1)</f>
        <v>0</v>
      </c>
      <c r="I112">
        <f>SUMIFS('2024'!$I:$I,'2024'!$L:$L,work!$A112,'2024'!$H:$H,work!I$1)</f>
        <v>6</v>
      </c>
      <c r="J112">
        <f>SUMIFS('2024'!$I:$I,'2024'!$L:$L,work!$A112,'2024'!$H:$H,work!J$1)</f>
        <v>0</v>
      </c>
      <c r="K112">
        <f>SUMIFS('2024'!$I:$I,'2024'!$L:$L,work!$A112,'2024'!$H:$H,work!K$1)</f>
        <v>0</v>
      </c>
      <c r="L112">
        <f>SUMIFS('2024'!$I:$I,'2024'!$L:$L,work!$A112,'2024'!$H:$H,work!L$1)</f>
        <v>0</v>
      </c>
      <c r="M112">
        <f>SUMIFS('2024'!$I:$I,'2024'!$L:$L,work!$A112,'2024'!$H:$H,work!M$1)</f>
        <v>0</v>
      </c>
      <c r="N112">
        <f>SUMIFS('2024'!$I:$I,'2024'!$L:$L,work!$A112,'2024'!$H:$H,work!N$1)</f>
        <v>0</v>
      </c>
      <c r="O112">
        <f>SUMIFS('2024'!$I:$I,'2024'!$L:$L,work!$A112,'2024'!$H:$H,work!O$1)</f>
        <v>0</v>
      </c>
      <c r="P112">
        <f>SUMIFS('2024'!$I:$I,'2024'!$L:$L,work!$A112,'2024'!$H:$H,work!P$1)</f>
        <v>0</v>
      </c>
      <c r="Q112">
        <f>SUMIFS('2024'!$I:$I,'2024'!$L:$L,work!$A112,'2024'!$H:$H,work!Q$1)</f>
        <v>0</v>
      </c>
      <c r="R112">
        <f>SUMIFS('2024'!$I:$I,'2024'!$L:$L,work!$A112,'2024'!$H:$H,work!R$1)</f>
        <v>0</v>
      </c>
      <c r="S112">
        <f>SUMIFS('2024'!$I:$I,'2024'!$L:$L,work!$A112,'2024'!$H:$H,work!S$1)</f>
        <v>0</v>
      </c>
      <c r="T112">
        <f>SUMIFS('2024'!$I:$I,'2024'!$L:$L,work!$A112,'2024'!$H:$H,work!T$1)</f>
        <v>0</v>
      </c>
      <c r="U112">
        <f>SUMIFS('2024'!$I:$I,'2024'!$L:$L,work!$A112,'2024'!$H:$H,work!U$1)</f>
        <v>0</v>
      </c>
      <c r="V112">
        <f>SUMIFS('2024'!$I:$I,'2024'!$L:$L,work!$A112,'2024'!$H:$H,work!V$1)</f>
        <v>0</v>
      </c>
      <c r="W112">
        <f>SUMIFS('2024'!$I:$I,'2024'!$L:$L,work!$A112,'2024'!$H:$H,work!W$1)</f>
        <v>0</v>
      </c>
      <c r="X112">
        <f>SUMIFS('2024'!$I:$I,'2024'!$L:$L,work!$A112,'2024'!$H:$H,work!X$1)</f>
        <v>0</v>
      </c>
      <c r="Y112">
        <f t="shared" si="5"/>
        <v>3</v>
      </c>
      <c r="AL112" t="str">
        <v>NEROC</v>
      </c>
      <c r="AM112" t="str">
        <v>2582</v>
      </c>
      <c r="AN112" t="str">
        <v>-</v>
      </c>
    </row>
    <row r="113" spans="1:40" x14ac:dyDescent="0.25">
      <c r="A113" t="str">
        <v>1736-21FLTPA G1SW0130</v>
      </c>
      <c r="B113" t="str">
        <f>_xlfn.XLOOKUP(A113,'2024'!L:L,'2024'!A:A)</f>
        <v>SWROC</v>
      </c>
      <c r="C113" t="str">
        <f>_xlfn.XLOOKUP(A113,'2024'!L:L,'2024'!F:F)</f>
        <v>STREAM</v>
      </c>
      <c r="D113" t="str">
        <f>_xlfn.XLOOKUP(A113,'2024'!L:L,'2024'!G:G)</f>
        <v>3F</v>
      </c>
      <c r="E113">
        <f>SUMIFS('2024'!$I:$I,'2024'!$L:$L,work!$A113,'2024'!$H:$H,work!E$1)</f>
        <v>0</v>
      </c>
      <c r="F113">
        <f>SUMIFS('2024'!$I:$I,'2024'!$L:$L,work!$A113,'2024'!$H:$H,work!F$1)</f>
        <v>0</v>
      </c>
      <c r="G113">
        <f>SUMIFS('2024'!$I:$I,'2024'!$L:$L,work!$A113,'2024'!$H:$H,work!G$1)</f>
        <v>0</v>
      </c>
      <c r="H113">
        <f>SUMIFS('2024'!$I:$I,'2024'!$L:$L,work!$A113,'2024'!$H:$H,work!H$1)</f>
        <v>0</v>
      </c>
      <c r="I113">
        <f>SUMIFS('2024'!$I:$I,'2024'!$L:$L,work!$A113,'2024'!$H:$H,work!I$1)</f>
        <v>6</v>
      </c>
      <c r="J113">
        <f>SUMIFS('2024'!$I:$I,'2024'!$L:$L,work!$A113,'2024'!$H:$H,work!J$1)</f>
        <v>0</v>
      </c>
      <c r="K113">
        <f>SUMIFS('2024'!$I:$I,'2024'!$L:$L,work!$A113,'2024'!$H:$H,work!K$1)</f>
        <v>0</v>
      </c>
      <c r="L113">
        <f>SUMIFS('2024'!$I:$I,'2024'!$L:$L,work!$A113,'2024'!$H:$H,work!L$1)</f>
        <v>0</v>
      </c>
      <c r="M113">
        <f>SUMIFS('2024'!$I:$I,'2024'!$L:$L,work!$A113,'2024'!$H:$H,work!M$1)</f>
        <v>0</v>
      </c>
      <c r="N113">
        <f>SUMIFS('2024'!$I:$I,'2024'!$L:$L,work!$A113,'2024'!$H:$H,work!N$1)</f>
        <v>0</v>
      </c>
      <c r="O113">
        <f>SUMIFS('2024'!$I:$I,'2024'!$L:$L,work!$A113,'2024'!$H:$H,work!O$1)</f>
        <v>0</v>
      </c>
      <c r="P113">
        <f>SUMIFS('2024'!$I:$I,'2024'!$L:$L,work!$A113,'2024'!$H:$H,work!P$1)</f>
        <v>0</v>
      </c>
      <c r="Q113">
        <f>SUMIFS('2024'!$I:$I,'2024'!$L:$L,work!$A113,'2024'!$H:$H,work!Q$1)</f>
        <v>0</v>
      </c>
      <c r="R113">
        <f>SUMIFS('2024'!$I:$I,'2024'!$L:$L,work!$A113,'2024'!$H:$H,work!R$1)</f>
        <v>0</v>
      </c>
      <c r="S113">
        <f>SUMIFS('2024'!$I:$I,'2024'!$L:$L,work!$A113,'2024'!$H:$H,work!S$1)</f>
        <v>0</v>
      </c>
      <c r="T113">
        <f>SUMIFS('2024'!$I:$I,'2024'!$L:$L,work!$A113,'2024'!$H:$H,work!T$1)</f>
        <v>0</v>
      </c>
      <c r="U113">
        <f>SUMIFS('2024'!$I:$I,'2024'!$L:$L,work!$A113,'2024'!$H:$H,work!U$1)</f>
        <v>0</v>
      </c>
      <c r="V113">
        <f>SUMIFS('2024'!$I:$I,'2024'!$L:$L,work!$A113,'2024'!$H:$H,work!V$1)</f>
        <v>0</v>
      </c>
      <c r="W113">
        <f>SUMIFS('2024'!$I:$I,'2024'!$L:$L,work!$A113,'2024'!$H:$H,work!W$1)</f>
        <v>0</v>
      </c>
      <c r="X113">
        <f>SUMIFS('2024'!$I:$I,'2024'!$L:$L,work!$A113,'2024'!$H:$H,work!X$1)</f>
        <v>0</v>
      </c>
      <c r="Y113">
        <f t="shared" si="5"/>
        <v>3</v>
      </c>
      <c r="AL113" t="str">
        <v>NEROC</v>
      </c>
      <c r="AM113" t="str">
        <v>2582A</v>
      </c>
      <c r="AN113" t="str">
        <v>-</v>
      </c>
    </row>
    <row r="114" spans="1:40" x14ac:dyDescent="0.25">
      <c r="A114" t="str">
        <v>1754-21FLTPA G2SW0166</v>
      </c>
      <c r="B114" t="str">
        <f>_xlfn.XLOOKUP(A114,'2024'!L:L,'2024'!A:A)</f>
        <v>SWROC</v>
      </c>
      <c r="C114" t="str">
        <f>_xlfn.XLOOKUP(A114,'2024'!L:L,'2024'!F:F)</f>
        <v>STREAM</v>
      </c>
      <c r="D114" t="str">
        <f>_xlfn.XLOOKUP(A114,'2024'!L:L,'2024'!G:G)</f>
        <v>3F</v>
      </c>
      <c r="E114">
        <f>SUMIFS('2024'!$I:$I,'2024'!$L:$L,work!$A114,'2024'!$H:$H,work!E$1)</f>
        <v>6</v>
      </c>
      <c r="F114">
        <f>SUMIFS('2024'!$I:$I,'2024'!$L:$L,work!$A114,'2024'!$H:$H,work!F$1)</f>
        <v>0</v>
      </c>
      <c r="G114">
        <f>SUMIFS('2024'!$I:$I,'2024'!$L:$L,work!$A114,'2024'!$H:$H,work!G$1)</f>
        <v>0</v>
      </c>
      <c r="H114">
        <f>SUMIFS('2024'!$I:$I,'2024'!$L:$L,work!$A114,'2024'!$H:$H,work!H$1)</f>
        <v>0</v>
      </c>
      <c r="I114">
        <f>SUMIFS('2024'!$I:$I,'2024'!$L:$L,work!$A114,'2024'!$H:$H,work!I$1)</f>
        <v>6</v>
      </c>
      <c r="J114">
        <f>SUMIFS('2024'!$I:$I,'2024'!$L:$L,work!$A114,'2024'!$H:$H,work!J$1)</f>
        <v>0</v>
      </c>
      <c r="K114">
        <f>SUMIFS('2024'!$I:$I,'2024'!$L:$L,work!$A114,'2024'!$H:$H,work!K$1)</f>
        <v>0</v>
      </c>
      <c r="L114">
        <f>SUMIFS('2024'!$I:$I,'2024'!$L:$L,work!$A114,'2024'!$H:$H,work!L$1)</f>
        <v>0</v>
      </c>
      <c r="M114">
        <f>SUMIFS('2024'!$I:$I,'2024'!$L:$L,work!$A114,'2024'!$H:$H,work!M$1)</f>
        <v>0</v>
      </c>
      <c r="N114">
        <f>SUMIFS('2024'!$I:$I,'2024'!$L:$L,work!$A114,'2024'!$H:$H,work!N$1)</f>
        <v>0</v>
      </c>
      <c r="O114">
        <f>SUMIFS('2024'!$I:$I,'2024'!$L:$L,work!$A114,'2024'!$H:$H,work!O$1)</f>
        <v>0</v>
      </c>
      <c r="P114">
        <f>SUMIFS('2024'!$I:$I,'2024'!$L:$L,work!$A114,'2024'!$H:$H,work!P$1)</f>
        <v>0</v>
      </c>
      <c r="Q114">
        <f>SUMIFS('2024'!$I:$I,'2024'!$L:$L,work!$A114,'2024'!$H:$H,work!Q$1)</f>
        <v>0</v>
      </c>
      <c r="R114">
        <f>SUMIFS('2024'!$I:$I,'2024'!$L:$L,work!$A114,'2024'!$H:$H,work!R$1)</f>
        <v>0</v>
      </c>
      <c r="S114">
        <f>SUMIFS('2024'!$I:$I,'2024'!$L:$L,work!$A114,'2024'!$H:$H,work!S$1)</f>
        <v>0</v>
      </c>
      <c r="T114">
        <f>SUMIFS('2024'!$I:$I,'2024'!$L:$L,work!$A114,'2024'!$H:$H,work!T$1)</f>
        <v>0</v>
      </c>
      <c r="U114">
        <f>SUMIFS('2024'!$I:$I,'2024'!$L:$L,work!$A114,'2024'!$H:$H,work!U$1)</f>
        <v>0</v>
      </c>
      <c r="V114">
        <f>SUMIFS('2024'!$I:$I,'2024'!$L:$L,work!$A114,'2024'!$H:$H,work!V$1)</f>
        <v>0</v>
      </c>
      <c r="W114">
        <f>SUMIFS('2024'!$I:$I,'2024'!$L:$L,work!$A114,'2024'!$H:$H,work!W$1)</f>
        <v>0</v>
      </c>
      <c r="X114">
        <f>SUMIFS('2024'!$I:$I,'2024'!$L:$L,work!$A114,'2024'!$H:$H,work!X$1)</f>
        <v>0</v>
      </c>
      <c r="Y114">
        <f t="shared" si="5"/>
        <v>3</v>
      </c>
      <c r="AL114" t="str">
        <v>NEROC</v>
      </c>
      <c r="AM114" t="str">
        <v>2320B1</v>
      </c>
      <c r="AN114" t="str">
        <v>-</v>
      </c>
    </row>
    <row r="115" spans="1:40" x14ac:dyDescent="0.25">
      <c r="A115" t="str">
        <v>1757B-21FLTPA G3SW0118</v>
      </c>
      <c r="B115" t="str">
        <f>_xlfn.XLOOKUP(A115,'2024'!L:L,'2024'!A:A)</f>
        <v>SWROC</v>
      </c>
      <c r="C115" t="str">
        <f>_xlfn.XLOOKUP(A115,'2024'!L:L,'2024'!F:F)</f>
        <v>STREAM</v>
      </c>
      <c r="D115" t="str">
        <f>_xlfn.XLOOKUP(A115,'2024'!L:L,'2024'!G:G)</f>
        <v>3F</v>
      </c>
      <c r="E115">
        <f>SUMIFS('2024'!$I:$I,'2024'!$L:$L,work!$A115,'2024'!$H:$H,work!E$1)</f>
        <v>6</v>
      </c>
      <c r="F115">
        <f>SUMIFS('2024'!$I:$I,'2024'!$L:$L,work!$A115,'2024'!$H:$H,work!F$1)</f>
        <v>0</v>
      </c>
      <c r="G115">
        <f>SUMIFS('2024'!$I:$I,'2024'!$L:$L,work!$A115,'2024'!$H:$H,work!G$1)</f>
        <v>0</v>
      </c>
      <c r="H115">
        <f>SUMIFS('2024'!$I:$I,'2024'!$L:$L,work!$A115,'2024'!$H:$H,work!H$1)</f>
        <v>0</v>
      </c>
      <c r="I115">
        <f>SUMIFS('2024'!$I:$I,'2024'!$L:$L,work!$A115,'2024'!$H:$H,work!I$1)</f>
        <v>6</v>
      </c>
      <c r="J115">
        <f>SUMIFS('2024'!$I:$I,'2024'!$L:$L,work!$A115,'2024'!$H:$H,work!J$1)</f>
        <v>0</v>
      </c>
      <c r="K115">
        <f>SUMIFS('2024'!$I:$I,'2024'!$L:$L,work!$A115,'2024'!$H:$H,work!K$1)</f>
        <v>0</v>
      </c>
      <c r="L115">
        <f>SUMIFS('2024'!$I:$I,'2024'!$L:$L,work!$A115,'2024'!$H:$H,work!L$1)</f>
        <v>0</v>
      </c>
      <c r="M115">
        <f>SUMIFS('2024'!$I:$I,'2024'!$L:$L,work!$A115,'2024'!$H:$H,work!M$1)</f>
        <v>0</v>
      </c>
      <c r="N115">
        <f>SUMIFS('2024'!$I:$I,'2024'!$L:$L,work!$A115,'2024'!$H:$H,work!N$1)</f>
        <v>0</v>
      </c>
      <c r="O115">
        <f>SUMIFS('2024'!$I:$I,'2024'!$L:$L,work!$A115,'2024'!$H:$H,work!O$1)</f>
        <v>0</v>
      </c>
      <c r="P115">
        <f>SUMIFS('2024'!$I:$I,'2024'!$L:$L,work!$A115,'2024'!$H:$H,work!P$1)</f>
        <v>0</v>
      </c>
      <c r="Q115">
        <f>SUMIFS('2024'!$I:$I,'2024'!$L:$L,work!$A115,'2024'!$H:$H,work!Q$1)</f>
        <v>0</v>
      </c>
      <c r="R115">
        <f>SUMIFS('2024'!$I:$I,'2024'!$L:$L,work!$A115,'2024'!$H:$H,work!R$1)</f>
        <v>0</v>
      </c>
      <c r="S115">
        <f>SUMIFS('2024'!$I:$I,'2024'!$L:$L,work!$A115,'2024'!$H:$H,work!S$1)</f>
        <v>0</v>
      </c>
      <c r="T115">
        <f>SUMIFS('2024'!$I:$I,'2024'!$L:$L,work!$A115,'2024'!$H:$H,work!T$1)</f>
        <v>0</v>
      </c>
      <c r="U115">
        <f>SUMIFS('2024'!$I:$I,'2024'!$L:$L,work!$A115,'2024'!$H:$H,work!U$1)</f>
        <v>0</v>
      </c>
      <c r="V115">
        <f>SUMIFS('2024'!$I:$I,'2024'!$L:$L,work!$A115,'2024'!$H:$H,work!V$1)</f>
        <v>0</v>
      </c>
      <c r="W115">
        <f>SUMIFS('2024'!$I:$I,'2024'!$L:$L,work!$A115,'2024'!$H:$H,work!W$1)</f>
        <v>0</v>
      </c>
      <c r="X115">
        <f>SUMIFS('2024'!$I:$I,'2024'!$L:$L,work!$A115,'2024'!$H:$H,work!X$1)</f>
        <v>0</v>
      </c>
      <c r="Y115">
        <f t="shared" si="5"/>
        <v>3</v>
      </c>
      <c r="AL115" t="str">
        <v>NEROC</v>
      </c>
      <c r="AM115" t="str">
        <v>3438A</v>
      </c>
      <c r="AN115" t="str">
        <v>-</v>
      </c>
    </row>
    <row r="116" spans="1:40" x14ac:dyDescent="0.25">
      <c r="A116" t="str">
        <v>1761C-21FLWPB G4SE0149</v>
      </c>
      <c r="B116" t="str">
        <f>_xlfn.XLOOKUP(A116,'2024'!L:L,'2024'!A:A)</f>
        <v>SEROC</v>
      </c>
      <c r="C116" t="str">
        <f>_xlfn.XLOOKUP(A116,'2024'!L:L,'2024'!F:F)</f>
        <v>STREAM</v>
      </c>
      <c r="D116" t="str">
        <f>_xlfn.XLOOKUP(A116,'2024'!L:L,'2024'!G:G)</f>
        <v>3F</v>
      </c>
      <c r="E116">
        <f>SUMIFS('2024'!$I:$I,'2024'!$L:$L,work!$A116,'2024'!$H:$H,work!E$1)</f>
        <v>6</v>
      </c>
      <c r="F116">
        <f>SUMIFS('2024'!$I:$I,'2024'!$L:$L,work!$A116,'2024'!$H:$H,work!F$1)</f>
        <v>0</v>
      </c>
      <c r="G116">
        <f>SUMIFS('2024'!$I:$I,'2024'!$L:$L,work!$A116,'2024'!$H:$H,work!G$1)</f>
        <v>0</v>
      </c>
      <c r="H116">
        <f>SUMIFS('2024'!$I:$I,'2024'!$L:$L,work!$A116,'2024'!$H:$H,work!H$1)</f>
        <v>0</v>
      </c>
      <c r="I116">
        <f>SUMIFS('2024'!$I:$I,'2024'!$L:$L,work!$A116,'2024'!$H:$H,work!I$1)</f>
        <v>6</v>
      </c>
      <c r="J116">
        <f>SUMIFS('2024'!$I:$I,'2024'!$L:$L,work!$A116,'2024'!$H:$H,work!J$1)</f>
        <v>0</v>
      </c>
      <c r="K116">
        <f>SUMIFS('2024'!$I:$I,'2024'!$L:$L,work!$A116,'2024'!$H:$H,work!K$1)</f>
        <v>0</v>
      </c>
      <c r="L116">
        <f>SUMIFS('2024'!$I:$I,'2024'!$L:$L,work!$A116,'2024'!$H:$H,work!L$1)</f>
        <v>0</v>
      </c>
      <c r="M116">
        <f>SUMIFS('2024'!$I:$I,'2024'!$L:$L,work!$A116,'2024'!$H:$H,work!M$1)</f>
        <v>0</v>
      </c>
      <c r="N116">
        <f>SUMIFS('2024'!$I:$I,'2024'!$L:$L,work!$A116,'2024'!$H:$H,work!N$1)</f>
        <v>0</v>
      </c>
      <c r="O116">
        <f>SUMIFS('2024'!$I:$I,'2024'!$L:$L,work!$A116,'2024'!$H:$H,work!O$1)</f>
        <v>0</v>
      </c>
      <c r="P116">
        <f>SUMIFS('2024'!$I:$I,'2024'!$L:$L,work!$A116,'2024'!$H:$H,work!P$1)</f>
        <v>0</v>
      </c>
      <c r="Q116">
        <f>SUMIFS('2024'!$I:$I,'2024'!$L:$L,work!$A116,'2024'!$H:$H,work!Q$1)</f>
        <v>0</v>
      </c>
      <c r="R116">
        <f>SUMIFS('2024'!$I:$I,'2024'!$L:$L,work!$A116,'2024'!$H:$H,work!R$1)</f>
        <v>0</v>
      </c>
      <c r="S116">
        <f>SUMIFS('2024'!$I:$I,'2024'!$L:$L,work!$A116,'2024'!$H:$H,work!S$1)</f>
        <v>0</v>
      </c>
      <c r="T116">
        <f>SUMIFS('2024'!$I:$I,'2024'!$L:$L,work!$A116,'2024'!$H:$H,work!T$1)</f>
        <v>0</v>
      </c>
      <c r="U116">
        <f>SUMIFS('2024'!$I:$I,'2024'!$L:$L,work!$A116,'2024'!$H:$H,work!U$1)</f>
        <v>0</v>
      </c>
      <c r="V116">
        <f>SUMIFS('2024'!$I:$I,'2024'!$L:$L,work!$A116,'2024'!$H:$H,work!V$1)</f>
        <v>0</v>
      </c>
      <c r="W116">
        <f>SUMIFS('2024'!$I:$I,'2024'!$L:$L,work!$A116,'2024'!$H:$H,work!W$1)</f>
        <v>0</v>
      </c>
      <c r="X116">
        <f>SUMIFS('2024'!$I:$I,'2024'!$L:$L,work!$A116,'2024'!$H:$H,work!X$1)</f>
        <v>0</v>
      </c>
      <c r="Y116">
        <f t="shared" si="5"/>
        <v>3</v>
      </c>
      <c r="AL116" t="str">
        <v>NEROC</v>
      </c>
      <c r="AM116" t="str">
        <v>3496A</v>
      </c>
      <c r="AN116" t="str">
        <v>-</v>
      </c>
    </row>
    <row r="117" spans="1:40" x14ac:dyDescent="0.25">
      <c r="A117" t="str">
        <v>1761D1-21FLFTM G4SD0201</v>
      </c>
      <c r="B117" t="str">
        <f>_xlfn.XLOOKUP(A117,'2024'!L:L,'2024'!A:A)</f>
        <v>SEROC</v>
      </c>
      <c r="C117" t="str">
        <f>_xlfn.XLOOKUP(A117,'2024'!L:L,'2024'!F:F)</f>
        <v>STREAM</v>
      </c>
      <c r="D117" t="str">
        <f>_xlfn.XLOOKUP(A117,'2024'!L:L,'2024'!G:G)</f>
        <v>3F</v>
      </c>
      <c r="E117">
        <f>SUMIFS('2024'!$I:$I,'2024'!$L:$L,work!$A117,'2024'!$H:$H,work!E$1)</f>
        <v>6</v>
      </c>
      <c r="F117">
        <f>SUMIFS('2024'!$I:$I,'2024'!$L:$L,work!$A117,'2024'!$H:$H,work!F$1)</f>
        <v>0</v>
      </c>
      <c r="G117">
        <f>SUMIFS('2024'!$I:$I,'2024'!$L:$L,work!$A117,'2024'!$H:$H,work!G$1)</f>
        <v>0</v>
      </c>
      <c r="H117">
        <f>SUMIFS('2024'!$I:$I,'2024'!$L:$L,work!$A117,'2024'!$H:$H,work!H$1)</f>
        <v>0</v>
      </c>
      <c r="I117">
        <f>SUMIFS('2024'!$I:$I,'2024'!$L:$L,work!$A117,'2024'!$H:$H,work!I$1)</f>
        <v>6</v>
      </c>
      <c r="J117">
        <f>SUMIFS('2024'!$I:$I,'2024'!$L:$L,work!$A117,'2024'!$H:$H,work!J$1)</f>
        <v>0</v>
      </c>
      <c r="K117">
        <f>SUMIFS('2024'!$I:$I,'2024'!$L:$L,work!$A117,'2024'!$H:$H,work!K$1)</f>
        <v>0</v>
      </c>
      <c r="L117">
        <f>SUMIFS('2024'!$I:$I,'2024'!$L:$L,work!$A117,'2024'!$H:$H,work!L$1)</f>
        <v>0</v>
      </c>
      <c r="M117">
        <f>SUMIFS('2024'!$I:$I,'2024'!$L:$L,work!$A117,'2024'!$H:$H,work!M$1)</f>
        <v>0</v>
      </c>
      <c r="N117">
        <f>SUMIFS('2024'!$I:$I,'2024'!$L:$L,work!$A117,'2024'!$H:$H,work!N$1)</f>
        <v>0</v>
      </c>
      <c r="O117">
        <f>SUMIFS('2024'!$I:$I,'2024'!$L:$L,work!$A117,'2024'!$H:$H,work!O$1)</f>
        <v>0</v>
      </c>
      <c r="P117">
        <f>SUMIFS('2024'!$I:$I,'2024'!$L:$L,work!$A117,'2024'!$H:$H,work!P$1)</f>
        <v>0</v>
      </c>
      <c r="Q117">
        <f>SUMIFS('2024'!$I:$I,'2024'!$L:$L,work!$A117,'2024'!$H:$H,work!Q$1)</f>
        <v>0</v>
      </c>
      <c r="R117">
        <f>SUMIFS('2024'!$I:$I,'2024'!$L:$L,work!$A117,'2024'!$H:$H,work!R$1)</f>
        <v>0</v>
      </c>
      <c r="S117">
        <f>SUMIFS('2024'!$I:$I,'2024'!$L:$L,work!$A117,'2024'!$H:$H,work!S$1)</f>
        <v>0</v>
      </c>
      <c r="T117">
        <f>SUMIFS('2024'!$I:$I,'2024'!$L:$L,work!$A117,'2024'!$H:$H,work!T$1)</f>
        <v>0</v>
      </c>
      <c r="U117">
        <f>SUMIFS('2024'!$I:$I,'2024'!$L:$L,work!$A117,'2024'!$H:$H,work!U$1)</f>
        <v>0</v>
      </c>
      <c r="V117">
        <f>SUMIFS('2024'!$I:$I,'2024'!$L:$L,work!$A117,'2024'!$H:$H,work!V$1)</f>
        <v>0</v>
      </c>
      <c r="W117">
        <f>SUMIFS('2024'!$I:$I,'2024'!$L:$L,work!$A117,'2024'!$H:$H,work!W$1)</f>
        <v>0</v>
      </c>
      <c r="X117">
        <f>SUMIFS('2024'!$I:$I,'2024'!$L:$L,work!$A117,'2024'!$H:$H,work!X$1)</f>
        <v>0</v>
      </c>
      <c r="Y117">
        <f t="shared" si="5"/>
        <v>3</v>
      </c>
      <c r="AL117" t="str">
        <v>NEROC</v>
      </c>
      <c r="AM117" t="str">
        <v>3530B</v>
      </c>
      <c r="AN117" t="str">
        <v>-</v>
      </c>
    </row>
    <row r="118" spans="1:40" x14ac:dyDescent="0.25">
      <c r="A118" t="str">
        <v>1761I-21FLFTM G4SD0107</v>
      </c>
      <c r="B118" t="str">
        <f>_xlfn.XLOOKUP(A118,'2024'!L:L,'2024'!A:A)</f>
        <v>SROC</v>
      </c>
      <c r="C118" t="str">
        <f>_xlfn.XLOOKUP(A118,'2024'!L:L,'2024'!F:F)</f>
        <v>STREAM</v>
      </c>
      <c r="D118" t="str">
        <f>_xlfn.XLOOKUP(A118,'2024'!L:L,'2024'!G:G)</f>
        <v>3F</v>
      </c>
      <c r="E118">
        <f>SUMIFS('2024'!$I:$I,'2024'!$L:$L,work!$A118,'2024'!$H:$H,work!E$1)</f>
        <v>0</v>
      </c>
      <c r="F118">
        <f>SUMIFS('2024'!$I:$I,'2024'!$L:$L,work!$A118,'2024'!$H:$H,work!F$1)</f>
        <v>0</v>
      </c>
      <c r="G118">
        <f>SUMIFS('2024'!$I:$I,'2024'!$L:$L,work!$A118,'2024'!$H:$H,work!G$1)</f>
        <v>0</v>
      </c>
      <c r="H118">
        <f>SUMIFS('2024'!$I:$I,'2024'!$L:$L,work!$A118,'2024'!$H:$H,work!H$1)</f>
        <v>0</v>
      </c>
      <c r="I118">
        <f>SUMIFS('2024'!$I:$I,'2024'!$L:$L,work!$A118,'2024'!$H:$H,work!I$1)</f>
        <v>6</v>
      </c>
      <c r="J118">
        <f>SUMIFS('2024'!$I:$I,'2024'!$L:$L,work!$A118,'2024'!$H:$H,work!J$1)</f>
        <v>0</v>
      </c>
      <c r="K118">
        <f>SUMIFS('2024'!$I:$I,'2024'!$L:$L,work!$A118,'2024'!$H:$H,work!K$1)</f>
        <v>0</v>
      </c>
      <c r="L118">
        <f>SUMIFS('2024'!$I:$I,'2024'!$L:$L,work!$A118,'2024'!$H:$H,work!L$1)</f>
        <v>0</v>
      </c>
      <c r="M118">
        <f>SUMIFS('2024'!$I:$I,'2024'!$L:$L,work!$A118,'2024'!$H:$H,work!M$1)</f>
        <v>0</v>
      </c>
      <c r="N118">
        <f>SUMIFS('2024'!$I:$I,'2024'!$L:$L,work!$A118,'2024'!$H:$H,work!N$1)</f>
        <v>0</v>
      </c>
      <c r="O118">
        <f>SUMIFS('2024'!$I:$I,'2024'!$L:$L,work!$A118,'2024'!$H:$H,work!O$1)</f>
        <v>0</v>
      </c>
      <c r="P118">
        <f>SUMIFS('2024'!$I:$I,'2024'!$L:$L,work!$A118,'2024'!$H:$H,work!P$1)</f>
        <v>6</v>
      </c>
      <c r="Q118">
        <f>SUMIFS('2024'!$I:$I,'2024'!$L:$L,work!$A118,'2024'!$H:$H,work!Q$1)</f>
        <v>6</v>
      </c>
      <c r="R118">
        <f>SUMIFS('2024'!$I:$I,'2024'!$L:$L,work!$A118,'2024'!$H:$H,work!R$1)</f>
        <v>0</v>
      </c>
      <c r="S118">
        <f>SUMIFS('2024'!$I:$I,'2024'!$L:$L,work!$A118,'2024'!$H:$H,work!S$1)</f>
        <v>0</v>
      </c>
      <c r="T118">
        <f>SUMIFS('2024'!$I:$I,'2024'!$L:$L,work!$A118,'2024'!$H:$H,work!T$1)</f>
        <v>0</v>
      </c>
      <c r="U118">
        <f>SUMIFS('2024'!$I:$I,'2024'!$L:$L,work!$A118,'2024'!$H:$H,work!U$1)</f>
        <v>0</v>
      </c>
      <c r="V118">
        <f>SUMIFS('2024'!$I:$I,'2024'!$L:$L,work!$A118,'2024'!$H:$H,work!V$1)</f>
        <v>0</v>
      </c>
      <c r="W118">
        <f>SUMIFS('2024'!$I:$I,'2024'!$L:$L,work!$A118,'2024'!$H:$H,work!W$1)</f>
        <v>0</v>
      </c>
      <c r="X118">
        <f>SUMIFS('2024'!$I:$I,'2024'!$L:$L,work!$A118,'2024'!$H:$H,work!X$1)</f>
        <v>0</v>
      </c>
      <c r="Y118">
        <f t="shared" si="5"/>
        <v>3</v>
      </c>
      <c r="AL118" t="str">
        <v>NEROC</v>
      </c>
      <c r="AM118" t="str">
        <v>3747</v>
      </c>
      <c r="AN118" t="str">
        <v>-</v>
      </c>
    </row>
    <row r="119" spans="1:40" x14ac:dyDescent="0.25">
      <c r="A119" t="str">
        <v>1761I-21FLFTM G4SD0211</v>
      </c>
      <c r="B119" t="str">
        <f>_xlfn.XLOOKUP(A119,'2024'!L:L,'2024'!A:A)</f>
        <v>SROC</v>
      </c>
      <c r="C119" t="str">
        <f>_xlfn.XLOOKUP(A119,'2024'!L:L,'2024'!F:F)</f>
        <v>STREAM</v>
      </c>
      <c r="D119" t="str">
        <f>_xlfn.XLOOKUP(A119,'2024'!L:L,'2024'!G:G)</f>
        <v>3F</v>
      </c>
      <c r="E119">
        <f>SUMIFS('2024'!$I:$I,'2024'!$L:$L,work!$A119,'2024'!$H:$H,work!E$1)</f>
        <v>0</v>
      </c>
      <c r="F119">
        <f>SUMIFS('2024'!$I:$I,'2024'!$L:$L,work!$A119,'2024'!$H:$H,work!F$1)</f>
        <v>0</v>
      </c>
      <c r="G119">
        <f>SUMIFS('2024'!$I:$I,'2024'!$L:$L,work!$A119,'2024'!$H:$H,work!G$1)</f>
        <v>0</v>
      </c>
      <c r="H119">
        <f>SUMIFS('2024'!$I:$I,'2024'!$L:$L,work!$A119,'2024'!$H:$H,work!H$1)</f>
        <v>0</v>
      </c>
      <c r="I119">
        <f>SUMIFS('2024'!$I:$I,'2024'!$L:$L,work!$A119,'2024'!$H:$H,work!I$1)</f>
        <v>6</v>
      </c>
      <c r="J119">
        <f>SUMIFS('2024'!$I:$I,'2024'!$L:$L,work!$A119,'2024'!$H:$H,work!J$1)</f>
        <v>0</v>
      </c>
      <c r="K119">
        <f>SUMIFS('2024'!$I:$I,'2024'!$L:$L,work!$A119,'2024'!$H:$H,work!K$1)</f>
        <v>0</v>
      </c>
      <c r="L119">
        <f>SUMIFS('2024'!$I:$I,'2024'!$L:$L,work!$A119,'2024'!$H:$H,work!L$1)</f>
        <v>0</v>
      </c>
      <c r="M119">
        <f>SUMIFS('2024'!$I:$I,'2024'!$L:$L,work!$A119,'2024'!$H:$H,work!M$1)</f>
        <v>0</v>
      </c>
      <c r="N119">
        <f>SUMIFS('2024'!$I:$I,'2024'!$L:$L,work!$A119,'2024'!$H:$H,work!N$1)</f>
        <v>0</v>
      </c>
      <c r="O119">
        <f>SUMIFS('2024'!$I:$I,'2024'!$L:$L,work!$A119,'2024'!$H:$H,work!O$1)</f>
        <v>0</v>
      </c>
      <c r="P119">
        <f>SUMIFS('2024'!$I:$I,'2024'!$L:$L,work!$A119,'2024'!$H:$H,work!P$1)</f>
        <v>0</v>
      </c>
      <c r="Q119">
        <f>SUMIFS('2024'!$I:$I,'2024'!$L:$L,work!$A119,'2024'!$H:$H,work!Q$1)</f>
        <v>0</v>
      </c>
      <c r="R119">
        <f>SUMIFS('2024'!$I:$I,'2024'!$L:$L,work!$A119,'2024'!$H:$H,work!R$1)</f>
        <v>0</v>
      </c>
      <c r="S119">
        <f>SUMIFS('2024'!$I:$I,'2024'!$L:$L,work!$A119,'2024'!$H:$H,work!S$1)</f>
        <v>0</v>
      </c>
      <c r="T119">
        <f>SUMIFS('2024'!$I:$I,'2024'!$L:$L,work!$A119,'2024'!$H:$H,work!T$1)</f>
        <v>0</v>
      </c>
      <c r="U119">
        <f>SUMIFS('2024'!$I:$I,'2024'!$L:$L,work!$A119,'2024'!$H:$H,work!U$1)</f>
        <v>0</v>
      </c>
      <c r="V119">
        <f>SUMIFS('2024'!$I:$I,'2024'!$L:$L,work!$A119,'2024'!$H:$H,work!V$1)</f>
        <v>0</v>
      </c>
      <c r="W119">
        <f>SUMIFS('2024'!$I:$I,'2024'!$L:$L,work!$A119,'2024'!$H:$H,work!W$1)</f>
        <v>0</v>
      </c>
      <c r="X119">
        <f>SUMIFS('2024'!$I:$I,'2024'!$L:$L,work!$A119,'2024'!$H:$H,work!X$1)</f>
        <v>0</v>
      </c>
      <c r="Y119">
        <f t="shared" si="5"/>
        <v>3</v>
      </c>
      <c r="AL119" t="str">
        <v>NEROC</v>
      </c>
      <c r="AM119" t="str">
        <v>2693</v>
      </c>
      <c r="AN119" t="str">
        <v>-</v>
      </c>
    </row>
    <row r="120" spans="1:40" x14ac:dyDescent="0.25">
      <c r="A120" t="str">
        <v>176-21FLPNS G4NW0277</v>
      </c>
      <c r="B120" t="str">
        <f>_xlfn.XLOOKUP(A120,'2024'!L:L,'2024'!A:A)</f>
        <v>NWROC</v>
      </c>
      <c r="C120" t="str">
        <f>_xlfn.XLOOKUP(A120,'2024'!L:L,'2024'!F:F)</f>
        <v>STREAM</v>
      </c>
      <c r="D120" t="str">
        <f>_xlfn.XLOOKUP(A120,'2024'!L:L,'2024'!G:G)</f>
        <v>3F</v>
      </c>
      <c r="E120">
        <f>SUMIFS('2024'!$I:$I,'2024'!$L:$L,work!$A120,'2024'!$H:$H,work!E$1)</f>
        <v>0</v>
      </c>
      <c r="F120">
        <f>SUMIFS('2024'!$I:$I,'2024'!$L:$L,work!$A120,'2024'!$H:$H,work!F$1)</f>
        <v>0</v>
      </c>
      <c r="G120">
        <f>SUMIFS('2024'!$I:$I,'2024'!$L:$L,work!$A120,'2024'!$H:$H,work!G$1)</f>
        <v>0</v>
      </c>
      <c r="H120">
        <f>SUMIFS('2024'!$I:$I,'2024'!$L:$L,work!$A120,'2024'!$H:$H,work!H$1)</f>
        <v>0</v>
      </c>
      <c r="I120">
        <f>SUMIFS('2024'!$I:$I,'2024'!$L:$L,work!$A120,'2024'!$H:$H,work!I$1)</f>
        <v>6</v>
      </c>
      <c r="J120">
        <f>SUMIFS('2024'!$I:$I,'2024'!$L:$L,work!$A120,'2024'!$H:$H,work!J$1)</f>
        <v>0</v>
      </c>
      <c r="K120">
        <f>SUMIFS('2024'!$I:$I,'2024'!$L:$L,work!$A120,'2024'!$H:$H,work!K$1)</f>
        <v>6</v>
      </c>
      <c r="L120">
        <f>SUMIFS('2024'!$I:$I,'2024'!$L:$L,work!$A120,'2024'!$H:$H,work!L$1)</f>
        <v>6</v>
      </c>
      <c r="M120">
        <f>SUMIFS('2024'!$I:$I,'2024'!$L:$L,work!$A120,'2024'!$H:$H,work!M$1)</f>
        <v>6</v>
      </c>
      <c r="N120">
        <f>SUMIFS('2024'!$I:$I,'2024'!$L:$L,work!$A120,'2024'!$H:$H,work!N$1)</f>
        <v>0</v>
      </c>
      <c r="O120">
        <f>SUMIFS('2024'!$I:$I,'2024'!$L:$L,work!$A120,'2024'!$H:$H,work!O$1)</f>
        <v>0</v>
      </c>
      <c r="P120">
        <f>SUMIFS('2024'!$I:$I,'2024'!$L:$L,work!$A120,'2024'!$H:$H,work!P$1)</f>
        <v>0</v>
      </c>
      <c r="Q120">
        <f>SUMIFS('2024'!$I:$I,'2024'!$L:$L,work!$A120,'2024'!$H:$H,work!Q$1)</f>
        <v>0</v>
      </c>
      <c r="R120">
        <f>SUMIFS('2024'!$I:$I,'2024'!$L:$L,work!$A120,'2024'!$H:$H,work!R$1)</f>
        <v>0</v>
      </c>
      <c r="S120">
        <f>SUMIFS('2024'!$I:$I,'2024'!$L:$L,work!$A120,'2024'!$H:$H,work!S$1)</f>
        <v>0</v>
      </c>
      <c r="T120">
        <f>SUMIFS('2024'!$I:$I,'2024'!$L:$L,work!$A120,'2024'!$H:$H,work!T$1)</f>
        <v>0</v>
      </c>
      <c r="U120">
        <f>SUMIFS('2024'!$I:$I,'2024'!$L:$L,work!$A120,'2024'!$H:$H,work!U$1)</f>
        <v>0</v>
      </c>
      <c r="V120">
        <f>SUMIFS('2024'!$I:$I,'2024'!$L:$L,work!$A120,'2024'!$H:$H,work!V$1)</f>
        <v>0</v>
      </c>
      <c r="W120">
        <f>SUMIFS('2024'!$I:$I,'2024'!$L:$L,work!$A120,'2024'!$H:$H,work!W$1)</f>
        <v>0</v>
      </c>
      <c r="X120">
        <f>SUMIFS('2024'!$I:$I,'2024'!$L:$L,work!$A120,'2024'!$H:$H,work!X$1)</f>
        <v>0</v>
      </c>
      <c r="Y120">
        <f t="shared" si="5"/>
        <v>3</v>
      </c>
      <c r="AL120" t="str">
        <v>NEROC</v>
      </c>
      <c r="AM120" t="str">
        <v>2701</v>
      </c>
      <c r="AN120" t="str">
        <v>-</v>
      </c>
    </row>
    <row r="121" spans="1:40" x14ac:dyDescent="0.25">
      <c r="A121" t="str">
        <v>1768-21FLTPA G2SW0101</v>
      </c>
      <c r="B121" t="str">
        <f>_xlfn.XLOOKUP(A121,'2024'!L:L,'2024'!A:A)</f>
        <v>SWROC</v>
      </c>
      <c r="C121" t="str">
        <f>_xlfn.XLOOKUP(A121,'2024'!L:L,'2024'!F:F)</f>
        <v>STREAM</v>
      </c>
      <c r="D121" t="str">
        <f>_xlfn.XLOOKUP(A121,'2024'!L:L,'2024'!G:G)</f>
        <v>3F</v>
      </c>
      <c r="E121">
        <f>SUMIFS('2024'!$I:$I,'2024'!$L:$L,work!$A121,'2024'!$H:$H,work!E$1)</f>
        <v>6</v>
      </c>
      <c r="F121">
        <f>SUMIFS('2024'!$I:$I,'2024'!$L:$L,work!$A121,'2024'!$H:$H,work!F$1)</f>
        <v>0</v>
      </c>
      <c r="G121">
        <f>SUMIFS('2024'!$I:$I,'2024'!$L:$L,work!$A121,'2024'!$H:$H,work!G$1)</f>
        <v>0</v>
      </c>
      <c r="H121">
        <f>SUMIFS('2024'!$I:$I,'2024'!$L:$L,work!$A121,'2024'!$H:$H,work!H$1)</f>
        <v>0</v>
      </c>
      <c r="I121">
        <f>SUMIFS('2024'!$I:$I,'2024'!$L:$L,work!$A121,'2024'!$H:$H,work!I$1)</f>
        <v>6</v>
      </c>
      <c r="J121">
        <f>SUMIFS('2024'!$I:$I,'2024'!$L:$L,work!$A121,'2024'!$H:$H,work!J$1)</f>
        <v>0</v>
      </c>
      <c r="K121">
        <f>SUMIFS('2024'!$I:$I,'2024'!$L:$L,work!$A121,'2024'!$H:$H,work!K$1)</f>
        <v>0</v>
      </c>
      <c r="L121">
        <f>SUMIFS('2024'!$I:$I,'2024'!$L:$L,work!$A121,'2024'!$H:$H,work!L$1)</f>
        <v>0</v>
      </c>
      <c r="M121">
        <f>SUMIFS('2024'!$I:$I,'2024'!$L:$L,work!$A121,'2024'!$H:$H,work!M$1)</f>
        <v>0</v>
      </c>
      <c r="N121">
        <f>SUMIFS('2024'!$I:$I,'2024'!$L:$L,work!$A121,'2024'!$H:$H,work!N$1)</f>
        <v>0</v>
      </c>
      <c r="O121">
        <f>SUMIFS('2024'!$I:$I,'2024'!$L:$L,work!$A121,'2024'!$H:$H,work!O$1)</f>
        <v>0</v>
      </c>
      <c r="P121">
        <f>SUMIFS('2024'!$I:$I,'2024'!$L:$L,work!$A121,'2024'!$H:$H,work!P$1)</f>
        <v>0</v>
      </c>
      <c r="Q121">
        <f>SUMIFS('2024'!$I:$I,'2024'!$L:$L,work!$A121,'2024'!$H:$H,work!Q$1)</f>
        <v>0</v>
      </c>
      <c r="R121">
        <f>SUMIFS('2024'!$I:$I,'2024'!$L:$L,work!$A121,'2024'!$H:$H,work!R$1)</f>
        <v>0</v>
      </c>
      <c r="S121">
        <f>SUMIFS('2024'!$I:$I,'2024'!$L:$L,work!$A121,'2024'!$H:$H,work!S$1)</f>
        <v>0</v>
      </c>
      <c r="T121">
        <f>SUMIFS('2024'!$I:$I,'2024'!$L:$L,work!$A121,'2024'!$H:$H,work!T$1)</f>
        <v>0</v>
      </c>
      <c r="U121">
        <f>SUMIFS('2024'!$I:$I,'2024'!$L:$L,work!$A121,'2024'!$H:$H,work!U$1)</f>
        <v>0</v>
      </c>
      <c r="V121">
        <f>SUMIFS('2024'!$I:$I,'2024'!$L:$L,work!$A121,'2024'!$H:$H,work!V$1)</f>
        <v>0</v>
      </c>
      <c r="W121">
        <f>SUMIFS('2024'!$I:$I,'2024'!$L:$L,work!$A121,'2024'!$H:$H,work!W$1)</f>
        <v>0</v>
      </c>
      <c r="X121">
        <f>SUMIFS('2024'!$I:$I,'2024'!$L:$L,work!$A121,'2024'!$H:$H,work!X$1)</f>
        <v>0</v>
      </c>
      <c r="Y121">
        <f t="shared" si="5"/>
        <v>3</v>
      </c>
      <c r="AL121" t="str">
        <v>NEROC</v>
      </c>
      <c r="AM121" t="str">
        <v>3626</v>
      </c>
      <c r="AN121" t="str">
        <v>-</v>
      </c>
    </row>
    <row r="122" spans="1:40" x14ac:dyDescent="0.25">
      <c r="A122" t="str">
        <v>1771-21FLTPA G2SW0138</v>
      </c>
      <c r="B122" t="str">
        <f>_xlfn.XLOOKUP(A122,'2024'!L:L,'2024'!A:A)</f>
        <v>SWROC</v>
      </c>
      <c r="C122" t="str">
        <f>_xlfn.XLOOKUP(A122,'2024'!L:L,'2024'!F:F)</f>
        <v>ESTUARY11</v>
      </c>
      <c r="D122" t="str">
        <f>_xlfn.XLOOKUP(A122,'2024'!L:L,'2024'!G:G)</f>
        <v>3M</v>
      </c>
      <c r="E122">
        <f>SUMIFS('2024'!$I:$I,'2024'!$L:$L,work!$A122,'2024'!$H:$H,work!E$1)</f>
        <v>6</v>
      </c>
      <c r="F122">
        <f>SUMIFS('2024'!$I:$I,'2024'!$L:$L,work!$A122,'2024'!$H:$H,work!F$1)</f>
        <v>0</v>
      </c>
      <c r="G122">
        <f>SUMIFS('2024'!$I:$I,'2024'!$L:$L,work!$A122,'2024'!$H:$H,work!G$1)</f>
        <v>0</v>
      </c>
      <c r="H122">
        <f>SUMIFS('2024'!$I:$I,'2024'!$L:$L,work!$A122,'2024'!$H:$H,work!H$1)</f>
        <v>6</v>
      </c>
      <c r="I122">
        <f>SUMIFS('2024'!$I:$I,'2024'!$L:$L,work!$A122,'2024'!$H:$H,work!I$1)</f>
        <v>0</v>
      </c>
      <c r="J122">
        <f>SUMIFS('2024'!$I:$I,'2024'!$L:$L,work!$A122,'2024'!$H:$H,work!J$1)</f>
        <v>0</v>
      </c>
      <c r="K122">
        <f>SUMIFS('2024'!$I:$I,'2024'!$L:$L,work!$A122,'2024'!$H:$H,work!K$1)</f>
        <v>0</v>
      </c>
      <c r="L122">
        <f>SUMIFS('2024'!$I:$I,'2024'!$L:$L,work!$A122,'2024'!$H:$H,work!L$1)</f>
        <v>0</v>
      </c>
      <c r="M122">
        <f>SUMIFS('2024'!$I:$I,'2024'!$L:$L,work!$A122,'2024'!$H:$H,work!M$1)</f>
        <v>0</v>
      </c>
      <c r="N122">
        <f>SUMIFS('2024'!$I:$I,'2024'!$L:$L,work!$A122,'2024'!$H:$H,work!N$1)</f>
        <v>0</v>
      </c>
      <c r="O122">
        <f>SUMIFS('2024'!$I:$I,'2024'!$L:$L,work!$A122,'2024'!$H:$H,work!O$1)</f>
        <v>0</v>
      </c>
      <c r="P122">
        <f>SUMIFS('2024'!$I:$I,'2024'!$L:$L,work!$A122,'2024'!$H:$H,work!P$1)</f>
        <v>6</v>
      </c>
      <c r="Q122">
        <f>SUMIFS('2024'!$I:$I,'2024'!$L:$L,work!$A122,'2024'!$H:$H,work!Q$1)</f>
        <v>0</v>
      </c>
      <c r="R122">
        <f>SUMIFS('2024'!$I:$I,'2024'!$L:$L,work!$A122,'2024'!$H:$H,work!R$1)</f>
        <v>0</v>
      </c>
      <c r="S122">
        <f>SUMIFS('2024'!$I:$I,'2024'!$L:$L,work!$A122,'2024'!$H:$H,work!S$1)</f>
        <v>0</v>
      </c>
      <c r="T122">
        <f>SUMIFS('2024'!$I:$I,'2024'!$L:$L,work!$A122,'2024'!$H:$H,work!T$1)</f>
        <v>0</v>
      </c>
      <c r="U122">
        <f>SUMIFS('2024'!$I:$I,'2024'!$L:$L,work!$A122,'2024'!$H:$H,work!U$1)</f>
        <v>0</v>
      </c>
      <c r="V122">
        <f>SUMIFS('2024'!$I:$I,'2024'!$L:$L,work!$A122,'2024'!$H:$H,work!V$1)</f>
        <v>0</v>
      </c>
      <c r="W122">
        <f>SUMIFS('2024'!$I:$I,'2024'!$L:$L,work!$A122,'2024'!$H:$H,work!W$1)</f>
        <v>0</v>
      </c>
      <c r="X122">
        <f>SUMIFS('2024'!$I:$I,'2024'!$L:$L,work!$A122,'2024'!$H:$H,work!X$1)</f>
        <v>0</v>
      </c>
      <c r="Y122">
        <f t="shared" si="5"/>
        <v>3</v>
      </c>
      <c r="AL122" t="str">
        <v>NEROC</v>
      </c>
      <c r="AM122" t="str">
        <v>3641</v>
      </c>
      <c r="AN122" t="str">
        <v>-</v>
      </c>
    </row>
    <row r="123" spans="1:40" x14ac:dyDescent="0.25">
      <c r="A123" t="str">
        <v>1787A1-21FLFTM G3SD0157</v>
      </c>
      <c r="B123" t="str">
        <f>_xlfn.XLOOKUP(A123,'2024'!L:L,'2024'!A:A)</f>
        <v>SROC</v>
      </c>
      <c r="C123" t="str">
        <f>_xlfn.XLOOKUP(A123,'2024'!L:L,'2024'!F:F)</f>
        <v>STREAM</v>
      </c>
      <c r="D123" t="str">
        <f>_xlfn.XLOOKUP(A123,'2024'!L:L,'2024'!G:G)</f>
        <v>3F</v>
      </c>
      <c r="E123">
        <f>SUMIFS('2024'!$I:$I,'2024'!$L:$L,work!$A123,'2024'!$H:$H,work!E$1)</f>
        <v>6</v>
      </c>
      <c r="F123">
        <f>SUMIFS('2024'!$I:$I,'2024'!$L:$L,work!$A123,'2024'!$H:$H,work!F$1)</f>
        <v>0</v>
      </c>
      <c r="G123">
        <f>SUMIFS('2024'!$I:$I,'2024'!$L:$L,work!$A123,'2024'!$H:$H,work!G$1)</f>
        <v>0</v>
      </c>
      <c r="H123">
        <f>SUMIFS('2024'!$I:$I,'2024'!$L:$L,work!$A123,'2024'!$H:$H,work!H$1)</f>
        <v>0</v>
      </c>
      <c r="I123">
        <f>SUMIFS('2024'!$I:$I,'2024'!$L:$L,work!$A123,'2024'!$H:$H,work!I$1)</f>
        <v>6</v>
      </c>
      <c r="J123">
        <f>SUMIFS('2024'!$I:$I,'2024'!$L:$L,work!$A123,'2024'!$H:$H,work!J$1)</f>
        <v>0</v>
      </c>
      <c r="K123">
        <f>SUMIFS('2024'!$I:$I,'2024'!$L:$L,work!$A123,'2024'!$H:$H,work!K$1)</f>
        <v>6</v>
      </c>
      <c r="L123">
        <f>SUMIFS('2024'!$I:$I,'2024'!$L:$L,work!$A123,'2024'!$H:$H,work!L$1)</f>
        <v>6</v>
      </c>
      <c r="M123">
        <f>SUMIFS('2024'!$I:$I,'2024'!$L:$L,work!$A123,'2024'!$H:$H,work!M$1)</f>
        <v>6</v>
      </c>
      <c r="N123">
        <f>SUMIFS('2024'!$I:$I,'2024'!$L:$L,work!$A123,'2024'!$H:$H,work!N$1)</f>
        <v>0</v>
      </c>
      <c r="O123">
        <f>SUMIFS('2024'!$I:$I,'2024'!$L:$L,work!$A123,'2024'!$H:$H,work!O$1)</f>
        <v>0</v>
      </c>
      <c r="P123">
        <f>SUMIFS('2024'!$I:$I,'2024'!$L:$L,work!$A123,'2024'!$H:$H,work!P$1)</f>
        <v>0</v>
      </c>
      <c r="Q123">
        <f>SUMIFS('2024'!$I:$I,'2024'!$L:$L,work!$A123,'2024'!$H:$H,work!Q$1)</f>
        <v>0</v>
      </c>
      <c r="R123">
        <f>SUMIFS('2024'!$I:$I,'2024'!$L:$L,work!$A123,'2024'!$H:$H,work!R$1)</f>
        <v>0</v>
      </c>
      <c r="S123">
        <f>SUMIFS('2024'!$I:$I,'2024'!$L:$L,work!$A123,'2024'!$H:$H,work!S$1)</f>
        <v>0</v>
      </c>
      <c r="T123">
        <f>SUMIFS('2024'!$I:$I,'2024'!$L:$L,work!$A123,'2024'!$H:$H,work!T$1)</f>
        <v>0</v>
      </c>
      <c r="U123">
        <f>SUMIFS('2024'!$I:$I,'2024'!$L:$L,work!$A123,'2024'!$H:$H,work!U$1)</f>
        <v>0</v>
      </c>
      <c r="V123">
        <f>SUMIFS('2024'!$I:$I,'2024'!$L:$L,work!$A123,'2024'!$H:$H,work!V$1)</f>
        <v>0</v>
      </c>
      <c r="W123">
        <f>SUMIFS('2024'!$I:$I,'2024'!$L:$L,work!$A123,'2024'!$H:$H,work!W$1)</f>
        <v>0</v>
      </c>
      <c r="X123">
        <f>SUMIFS('2024'!$I:$I,'2024'!$L:$L,work!$A123,'2024'!$H:$H,work!X$1)</f>
        <v>0</v>
      </c>
      <c r="Y123">
        <f t="shared" si="5"/>
        <v>3</v>
      </c>
      <c r="AL123" t="str">
        <v>NEROC</v>
      </c>
      <c r="AM123" t="str">
        <v>3644</v>
      </c>
      <c r="AN123" t="str">
        <v>-</v>
      </c>
    </row>
    <row r="124" spans="1:40" x14ac:dyDescent="0.25">
      <c r="A124" t="str">
        <v>1787B-21FLTPA G3SW0012</v>
      </c>
      <c r="B124" t="str">
        <f>_xlfn.XLOOKUP(A124,'2024'!L:L,'2024'!A:A)</f>
        <v>SWROC</v>
      </c>
      <c r="C124" t="str">
        <f>_xlfn.XLOOKUP(A124,'2024'!L:L,'2024'!F:F)</f>
        <v>STREAM</v>
      </c>
      <c r="D124" t="str">
        <f>_xlfn.XLOOKUP(A124,'2024'!L:L,'2024'!G:G)</f>
        <v>3F</v>
      </c>
      <c r="E124">
        <f>SUMIFS('2024'!$I:$I,'2024'!$L:$L,work!$A124,'2024'!$H:$H,work!E$1)</f>
        <v>6</v>
      </c>
      <c r="F124">
        <f>SUMIFS('2024'!$I:$I,'2024'!$L:$L,work!$A124,'2024'!$H:$H,work!F$1)</f>
        <v>0</v>
      </c>
      <c r="G124">
        <f>SUMIFS('2024'!$I:$I,'2024'!$L:$L,work!$A124,'2024'!$H:$H,work!G$1)</f>
        <v>0</v>
      </c>
      <c r="H124">
        <f>SUMIFS('2024'!$I:$I,'2024'!$L:$L,work!$A124,'2024'!$H:$H,work!H$1)</f>
        <v>0</v>
      </c>
      <c r="I124">
        <f>SUMIFS('2024'!$I:$I,'2024'!$L:$L,work!$A124,'2024'!$H:$H,work!I$1)</f>
        <v>6</v>
      </c>
      <c r="J124">
        <f>SUMIFS('2024'!$I:$I,'2024'!$L:$L,work!$A124,'2024'!$H:$H,work!J$1)</f>
        <v>0</v>
      </c>
      <c r="K124">
        <f>SUMIFS('2024'!$I:$I,'2024'!$L:$L,work!$A124,'2024'!$H:$H,work!K$1)</f>
        <v>0</v>
      </c>
      <c r="L124">
        <f>SUMIFS('2024'!$I:$I,'2024'!$L:$L,work!$A124,'2024'!$H:$H,work!L$1)</f>
        <v>0</v>
      </c>
      <c r="M124">
        <f>SUMIFS('2024'!$I:$I,'2024'!$L:$L,work!$A124,'2024'!$H:$H,work!M$1)</f>
        <v>0</v>
      </c>
      <c r="N124">
        <f>SUMIFS('2024'!$I:$I,'2024'!$L:$L,work!$A124,'2024'!$H:$H,work!N$1)</f>
        <v>0</v>
      </c>
      <c r="O124">
        <f>SUMIFS('2024'!$I:$I,'2024'!$L:$L,work!$A124,'2024'!$H:$H,work!O$1)</f>
        <v>0</v>
      </c>
      <c r="P124">
        <f>SUMIFS('2024'!$I:$I,'2024'!$L:$L,work!$A124,'2024'!$H:$H,work!P$1)</f>
        <v>0</v>
      </c>
      <c r="Q124">
        <f>SUMIFS('2024'!$I:$I,'2024'!$L:$L,work!$A124,'2024'!$H:$H,work!Q$1)</f>
        <v>0</v>
      </c>
      <c r="R124">
        <f>SUMIFS('2024'!$I:$I,'2024'!$L:$L,work!$A124,'2024'!$H:$H,work!R$1)</f>
        <v>0</v>
      </c>
      <c r="S124">
        <f>SUMIFS('2024'!$I:$I,'2024'!$L:$L,work!$A124,'2024'!$H:$H,work!S$1)</f>
        <v>0</v>
      </c>
      <c r="T124">
        <f>SUMIFS('2024'!$I:$I,'2024'!$L:$L,work!$A124,'2024'!$H:$H,work!T$1)</f>
        <v>0</v>
      </c>
      <c r="U124">
        <f>SUMIFS('2024'!$I:$I,'2024'!$L:$L,work!$A124,'2024'!$H:$H,work!U$1)</f>
        <v>0</v>
      </c>
      <c r="V124">
        <f>SUMIFS('2024'!$I:$I,'2024'!$L:$L,work!$A124,'2024'!$H:$H,work!V$1)</f>
        <v>0</v>
      </c>
      <c r="W124">
        <f>SUMIFS('2024'!$I:$I,'2024'!$L:$L,work!$A124,'2024'!$H:$H,work!W$1)</f>
        <v>0</v>
      </c>
      <c r="X124">
        <f>SUMIFS('2024'!$I:$I,'2024'!$L:$L,work!$A124,'2024'!$H:$H,work!X$1)</f>
        <v>0</v>
      </c>
      <c r="Y124">
        <f t="shared" si="5"/>
        <v>3</v>
      </c>
      <c r="AL124" t="str">
        <v>NEROC</v>
      </c>
      <c r="AM124" t="str">
        <v>2718A</v>
      </c>
      <c r="AN124" t="str">
        <v>-</v>
      </c>
    </row>
    <row r="125" spans="1:40" x14ac:dyDescent="0.25">
      <c r="A125" t="str">
        <v>1793-21FLTPA G2SW0104</v>
      </c>
      <c r="B125" t="str">
        <f>_xlfn.XLOOKUP(A125,'2024'!L:L,'2024'!A:A)</f>
        <v>SWROC</v>
      </c>
      <c r="C125" t="str">
        <f>_xlfn.XLOOKUP(A125,'2024'!L:L,'2024'!F:F)</f>
        <v>STREAM</v>
      </c>
      <c r="D125" t="str">
        <f>_xlfn.XLOOKUP(A125,'2024'!L:L,'2024'!G:G)</f>
        <v>3F</v>
      </c>
      <c r="E125">
        <f>SUMIFS('2024'!$I:$I,'2024'!$L:$L,work!$A125,'2024'!$H:$H,work!E$1)</f>
        <v>6</v>
      </c>
      <c r="F125">
        <f>SUMIFS('2024'!$I:$I,'2024'!$L:$L,work!$A125,'2024'!$H:$H,work!F$1)</f>
        <v>0</v>
      </c>
      <c r="G125">
        <f>SUMIFS('2024'!$I:$I,'2024'!$L:$L,work!$A125,'2024'!$H:$H,work!G$1)</f>
        <v>0</v>
      </c>
      <c r="H125">
        <f>SUMIFS('2024'!$I:$I,'2024'!$L:$L,work!$A125,'2024'!$H:$H,work!H$1)</f>
        <v>0</v>
      </c>
      <c r="I125">
        <f>SUMIFS('2024'!$I:$I,'2024'!$L:$L,work!$A125,'2024'!$H:$H,work!I$1)</f>
        <v>6</v>
      </c>
      <c r="J125">
        <f>SUMIFS('2024'!$I:$I,'2024'!$L:$L,work!$A125,'2024'!$H:$H,work!J$1)</f>
        <v>0</v>
      </c>
      <c r="K125">
        <f>SUMIFS('2024'!$I:$I,'2024'!$L:$L,work!$A125,'2024'!$H:$H,work!K$1)</f>
        <v>0</v>
      </c>
      <c r="L125">
        <f>SUMIFS('2024'!$I:$I,'2024'!$L:$L,work!$A125,'2024'!$H:$H,work!L$1)</f>
        <v>0</v>
      </c>
      <c r="M125">
        <f>SUMIFS('2024'!$I:$I,'2024'!$L:$L,work!$A125,'2024'!$H:$H,work!M$1)</f>
        <v>0</v>
      </c>
      <c r="N125">
        <f>SUMIFS('2024'!$I:$I,'2024'!$L:$L,work!$A125,'2024'!$H:$H,work!N$1)</f>
        <v>0</v>
      </c>
      <c r="O125">
        <f>SUMIFS('2024'!$I:$I,'2024'!$L:$L,work!$A125,'2024'!$H:$H,work!O$1)</f>
        <v>0</v>
      </c>
      <c r="P125">
        <f>SUMIFS('2024'!$I:$I,'2024'!$L:$L,work!$A125,'2024'!$H:$H,work!P$1)</f>
        <v>0</v>
      </c>
      <c r="Q125">
        <f>SUMIFS('2024'!$I:$I,'2024'!$L:$L,work!$A125,'2024'!$H:$H,work!Q$1)</f>
        <v>0</v>
      </c>
      <c r="R125">
        <f>SUMIFS('2024'!$I:$I,'2024'!$L:$L,work!$A125,'2024'!$H:$H,work!R$1)</f>
        <v>0</v>
      </c>
      <c r="S125">
        <f>SUMIFS('2024'!$I:$I,'2024'!$L:$L,work!$A125,'2024'!$H:$H,work!S$1)</f>
        <v>0</v>
      </c>
      <c r="T125">
        <f>SUMIFS('2024'!$I:$I,'2024'!$L:$L,work!$A125,'2024'!$H:$H,work!T$1)</f>
        <v>0</v>
      </c>
      <c r="U125">
        <f>SUMIFS('2024'!$I:$I,'2024'!$L:$L,work!$A125,'2024'!$H:$H,work!U$1)</f>
        <v>0</v>
      </c>
      <c r="V125">
        <f>SUMIFS('2024'!$I:$I,'2024'!$L:$L,work!$A125,'2024'!$H:$H,work!V$1)</f>
        <v>0</v>
      </c>
      <c r="W125">
        <f>SUMIFS('2024'!$I:$I,'2024'!$L:$L,work!$A125,'2024'!$H:$H,work!W$1)</f>
        <v>0</v>
      </c>
      <c r="X125">
        <f>SUMIFS('2024'!$I:$I,'2024'!$L:$L,work!$A125,'2024'!$H:$H,work!X$1)</f>
        <v>0</v>
      </c>
      <c r="Y125">
        <f t="shared" si="5"/>
        <v>3</v>
      </c>
      <c r="AL125" t="str">
        <v>NEROC</v>
      </c>
      <c r="AM125" t="str">
        <v>3678A</v>
      </c>
      <c r="AN125" t="str">
        <v>-</v>
      </c>
    </row>
    <row r="126" spans="1:40" x14ac:dyDescent="0.25">
      <c r="A126" t="str">
        <v>179A-21FLPNS G4NW0361</v>
      </c>
      <c r="B126" t="str">
        <f>_xlfn.XLOOKUP(A126,'2024'!L:L,'2024'!A:A)</f>
        <v>NWROC</v>
      </c>
      <c r="C126" t="str">
        <f>_xlfn.XLOOKUP(A126,'2024'!L:L,'2024'!F:F)</f>
        <v>LAKE</v>
      </c>
      <c r="D126" t="str">
        <f>_xlfn.XLOOKUP(A126,'2024'!L:L,'2024'!G:G)</f>
        <v>3F</v>
      </c>
      <c r="E126">
        <f>SUMIFS('2024'!$I:$I,'2024'!$L:$L,work!$A126,'2024'!$H:$H,work!E$1)</f>
        <v>6</v>
      </c>
      <c r="F126">
        <f>SUMIFS('2024'!$I:$I,'2024'!$L:$L,work!$A126,'2024'!$H:$H,work!F$1)</f>
        <v>0</v>
      </c>
      <c r="G126">
        <f>SUMIFS('2024'!$I:$I,'2024'!$L:$L,work!$A126,'2024'!$H:$H,work!G$1)</f>
        <v>0</v>
      </c>
      <c r="H126">
        <f>SUMIFS('2024'!$I:$I,'2024'!$L:$L,work!$A126,'2024'!$H:$H,work!H$1)</f>
        <v>0</v>
      </c>
      <c r="I126">
        <f>SUMIFS('2024'!$I:$I,'2024'!$L:$L,work!$A126,'2024'!$H:$H,work!I$1)</f>
        <v>0</v>
      </c>
      <c r="J126">
        <f>SUMIFS('2024'!$I:$I,'2024'!$L:$L,work!$A126,'2024'!$H:$H,work!J$1)</f>
        <v>0</v>
      </c>
      <c r="K126">
        <f>SUMIFS('2024'!$I:$I,'2024'!$L:$L,work!$A126,'2024'!$H:$H,work!K$1)</f>
        <v>0</v>
      </c>
      <c r="L126">
        <f>SUMIFS('2024'!$I:$I,'2024'!$L:$L,work!$A126,'2024'!$H:$H,work!L$1)</f>
        <v>0</v>
      </c>
      <c r="M126">
        <f>SUMIFS('2024'!$I:$I,'2024'!$L:$L,work!$A126,'2024'!$H:$H,work!M$1)</f>
        <v>0</v>
      </c>
      <c r="N126">
        <f>SUMIFS('2024'!$I:$I,'2024'!$L:$L,work!$A126,'2024'!$H:$H,work!N$1)</f>
        <v>0</v>
      </c>
      <c r="O126">
        <f>SUMIFS('2024'!$I:$I,'2024'!$L:$L,work!$A126,'2024'!$H:$H,work!O$1)</f>
        <v>0</v>
      </c>
      <c r="P126">
        <f>SUMIFS('2024'!$I:$I,'2024'!$L:$L,work!$A126,'2024'!$H:$H,work!P$1)</f>
        <v>0</v>
      </c>
      <c r="Q126">
        <f>SUMIFS('2024'!$I:$I,'2024'!$L:$L,work!$A126,'2024'!$H:$H,work!Q$1)</f>
        <v>0</v>
      </c>
      <c r="R126">
        <f>SUMIFS('2024'!$I:$I,'2024'!$L:$L,work!$A126,'2024'!$H:$H,work!R$1)</f>
        <v>0</v>
      </c>
      <c r="S126">
        <f>SUMIFS('2024'!$I:$I,'2024'!$L:$L,work!$A126,'2024'!$H:$H,work!S$1)</f>
        <v>0</v>
      </c>
      <c r="T126">
        <f>SUMIFS('2024'!$I:$I,'2024'!$L:$L,work!$A126,'2024'!$H:$H,work!T$1)</f>
        <v>0</v>
      </c>
      <c r="U126">
        <f>SUMIFS('2024'!$I:$I,'2024'!$L:$L,work!$A126,'2024'!$H:$H,work!U$1)</f>
        <v>0</v>
      </c>
      <c r="V126">
        <f>SUMIFS('2024'!$I:$I,'2024'!$L:$L,work!$A126,'2024'!$H:$H,work!V$1)</f>
        <v>0</v>
      </c>
      <c r="W126">
        <f>SUMIFS('2024'!$I:$I,'2024'!$L:$L,work!$A126,'2024'!$H:$H,work!W$1)</f>
        <v>0</v>
      </c>
      <c r="X126">
        <f>SUMIFS('2024'!$I:$I,'2024'!$L:$L,work!$A126,'2024'!$H:$H,work!X$1)</f>
        <v>0</v>
      </c>
      <c r="Y126">
        <f t="shared" si="5"/>
        <v>3</v>
      </c>
      <c r="AL126" t="str">
        <v>NEROC</v>
      </c>
      <c r="AM126" t="str">
        <v>2236</v>
      </c>
      <c r="AN126" t="str">
        <v>-</v>
      </c>
    </row>
    <row r="127" spans="1:40" x14ac:dyDescent="0.25">
      <c r="A127" t="str">
        <v>1805-21FLTPA G3SW0121</v>
      </c>
      <c r="B127" t="str">
        <f>_xlfn.XLOOKUP(A127,'2024'!L:L,'2024'!A:A)</f>
        <v>SWROC</v>
      </c>
      <c r="C127" t="str">
        <f>_xlfn.XLOOKUP(A127,'2024'!L:L,'2024'!F:F)</f>
        <v>STREAM</v>
      </c>
      <c r="D127" t="str">
        <f>_xlfn.XLOOKUP(A127,'2024'!L:L,'2024'!G:G)</f>
        <v>3F</v>
      </c>
      <c r="E127">
        <f>SUMIFS('2024'!$I:$I,'2024'!$L:$L,work!$A127,'2024'!$H:$H,work!E$1)</f>
        <v>6</v>
      </c>
      <c r="F127">
        <f>SUMIFS('2024'!$I:$I,'2024'!$L:$L,work!$A127,'2024'!$H:$H,work!F$1)</f>
        <v>0</v>
      </c>
      <c r="G127">
        <f>SUMIFS('2024'!$I:$I,'2024'!$L:$L,work!$A127,'2024'!$H:$H,work!G$1)</f>
        <v>0</v>
      </c>
      <c r="H127">
        <f>SUMIFS('2024'!$I:$I,'2024'!$L:$L,work!$A127,'2024'!$H:$H,work!H$1)</f>
        <v>0</v>
      </c>
      <c r="I127">
        <f>SUMIFS('2024'!$I:$I,'2024'!$L:$L,work!$A127,'2024'!$H:$H,work!I$1)</f>
        <v>6</v>
      </c>
      <c r="J127">
        <f>SUMIFS('2024'!$I:$I,'2024'!$L:$L,work!$A127,'2024'!$H:$H,work!J$1)</f>
        <v>0</v>
      </c>
      <c r="K127">
        <f>SUMIFS('2024'!$I:$I,'2024'!$L:$L,work!$A127,'2024'!$H:$H,work!K$1)</f>
        <v>0</v>
      </c>
      <c r="L127">
        <f>SUMIFS('2024'!$I:$I,'2024'!$L:$L,work!$A127,'2024'!$H:$H,work!L$1)</f>
        <v>0</v>
      </c>
      <c r="M127">
        <f>SUMIFS('2024'!$I:$I,'2024'!$L:$L,work!$A127,'2024'!$H:$H,work!M$1)</f>
        <v>0</v>
      </c>
      <c r="N127">
        <f>SUMIFS('2024'!$I:$I,'2024'!$L:$L,work!$A127,'2024'!$H:$H,work!N$1)</f>
        <v>0</v>
      </c>
      <c r="O127">
        <f>SUMIFS('2024'!$I:$I,'2024'!$L:$L,work!$A127,'2024'!$H:$H,work!O$1)</f>
        <v>0</v>
      </c>
      <c r="P127">
        <f>SUMIFS('2024'!$I:$I,'2024'!$L:$L,work!$A127,'2024'!$H:$H,work!P$1)</f>
        <v>0</v>
      </c>
      <c r="Q127">
        <f>SUMIFS('2024'!$I:$I,'2024'!$L:$L,work!$A127,'2024'!$H:$H,work!Q$1)</f>
        <v>0</v>
      </c>
      <c r="R127">
        <f>SUMIFS('2024'!$I:$I,'2024'!$L:$L,work!$A127,'2024'!$H:$H,work!R$1)</f>
        <v>0</v>
      </c>
      <c r="S127">
        <f>SUMIFS('2024'!$I:$I,'2024'!$L:$L,work!$A127,'2024'!$H:$H,work!S$1)</f>
        <v>0</v>
      </c>
      <c r="T127">
        <f>SUMIFS('2024'!$I:$I,'2024'!$L:$L,work!$A127,'2024'!$H:$H,work!T$1)</f>
        <v>0</v>
      </c>
      <c r="U127">
        <f>SUMIFS('2024'!$I:$I,'2024'!$L:$L,work!$A127,'2024'!$H:$H,work!U$1)</f>
        <v>0</v>
      </c>
      <c r="V127">
        <f>SUMIFS('2024'!$I:$I,'2024'!$L:$L,work!$A127,'2024'!$H:$H,work!V$1)</f>
        <v>0</v>
      </c>
      <c r="W127">
        <f>SUMIFS('2024'!$I:$I,'2024'!$L:$L,work!$A127,'2024'!$H:$H,work!W$1)</f>
        <v>0</v>
      </c>
      <c r="X127">
        <f>SUMIFS('2024'!$I:$I,'2024'!$L:$L,work!$A127,'2024'!$H:$H,work!X$1)</f>
        <v>0</v>
      </c>
      <c r="Y127">
        <f t="shared" si="5"/>
        <v>3</v>
      </c>
      <c r="AL127" t="str">
        <v>NEROC</v>
      </c>
      <c r="AM127" t="str">
        <v>2288</v>
      </c>
      <c r="AN127" t="str">
        <v>-</v>
      </c>
    </row>
    <row r="128" spans="1:40" x14ac:dyDescent="0.25">
      <c r="A128" t="str">
        <v>1808-21FLTPA G3SW0126</v>
      </c>
      <c r="B128" t="str">
        <f>_xlfn.XLOOKUP(A128,'2024'!L:L,'2024'!A:A)</f>
        <v>SWROC</v>
      </c>
      <c r="C128" t="str">
        <f>_xlfn.XLOOKUP(A128,'2024'!L:L,'2024'!F:F)</f>
        <v>STREAM</v>
      </c>
      <c r="D128" t="str">
        <f>_xlfn.XLOOKUP(A128,'2024'!L:L,'2024'!G:G)</f>
        <v>3F</v>
      </c>
      <c r="E128">
        <f>SUMIFS('2024'!$I:$I,'2024'!$L:$L,work!$A128,'2024'!$H:$H,work!E$1)</f>
        <v>6</v>
      </c>
      <c r="F128">
        <f>SUMIFS('2024'!$I:$I,'2024'!$L:$L,work!$A128,'2024'!$H:$H,work!F$1)</f>
        <v>0</v>
      </c>
      <c r="G128">
        <f>SUMIFS('2024'!$I:$I,'2024'!$L:$L,work!$A128,'2024'!$H:$H,work!G$1)</f>
        <v>0</v>
      </c>
      <c r="H128">
        <f>SUMIFS('2024'!$I:$I,'2024'!$L:$L,work!$A128,'2024'!$H:$H,work!H$1)</f>
        <v>0</v>
      </c>
      <c r="I128">
        <f>SUMIFS('2024'!$I:$I,'2024'!$L:$L,work!$A128,'2024'!$H:$H,work!I$1)</f>
        <v>6</v>
      </c>
      <c r="J128">
        <f>SUMIFS('2024'!$I:$I,'2024'!$L:$L,work!$A128,'2024'!$H:$H,work!J$1)</f>
        <v>0</v>
      </c>
      <c r="K128">
        <f>SUMIFS('2024'!$I:$I,'2024'!$L:$L,work!$A128,'2024'!$H:$H,work!K$1)</f>
        <v>0</v>
      </c>
      <c r="L128">
        <f>SUMIFS('2024'!$I:$I,'2024'!$L:$L,work!$A128,'2024'!$H:$H,work!L$1)</f>
        <v>0</v>
      </c>
      <c r="M128">
        <f>SUMIFS('2024'!$I:$I,'2024'!$L:$L,work!$A128,'2024'!$H:$H,work!M$1)</f>
        <v>0</v>
      </c>
      <c r="N128">
        <f>SUMIFS('2024'!$I:$I,'2024'!$L:$L,work!$A128,'2024'!$H:$H,work!N$1)</f>
        <v>0</v>
      </c>
      <c r="O128">
        <f>SUMIFS('2024'!$I:$I,'2024'!$L:$L,work!$A128,'2024'!$H:$H,work!O$1)</f>
        <v>0</v>
      </c>
      <c r="P128">
        <f>SUMIFS('2024'!$I:$I,'2024'!$L:$L,work!$A128,'2024'!$H:$H,work!P$1)</f>
        <v>0</v>
      </c>
      <c r="Q128">
        <f>SUMIFS('2024'!$I:$I,'2024'!$L:$L,work!$A128,'2024'!$H:$H,work!Q$1)</f>
        <v>0</v>
      </c>
      <c r="R128">
        <f>SUMIFS('2024'!$I:$I,'2024'!$L:$L,work!$A128,'2024'!$H:$H,work!R$1)</f>
        <v>0</v>
      </c>
      <c r="S128">
        <f>SUMIFS('2024'!$I:$I,'2024'!$L:$L,work!$A128,'2024'!$H:$H,work!S$1)</f>
        <v>0</v>
      </c>
      <c r="T128">
        <f>SUMIFS('2024'!$I:$I,'2024'!$L:$L,work!$A128,'2024'!$H:$H,work!T$1)</f>
        <v>0</v>
      </c>
      <c r="U128">
        <f>SUMIFS('2024'!$I:$I,'2024'!$L:$L,work!$A128,'2024'!$H:$H,work!U$1)</f>
        <v>0</v>
      </c>
      <c r="V128">
        <f>SUMIFS('2024'!$I:$I,'2024'!$L:$L,work!$A128,'2024'!$H:$H,work!V$1)</f>
        <v>0</v>
      </c>
      <c r="W128">
        <f>SUMIFS('2024'!$I:$I,'2024'!$L:$L,work!$A128,'2024'!$H:$H,work!W$1)</f>
        <v>0</v>
      </c>
      <c r="X128">
        <f>SUMIFS('2024'!$I:$I,'2024'!$L:$L,work!$A128,'2024'!$H:$H,work!X$1)</f>
        <v>0</v>
      </c>
      <c r="Y128">
        <f t="shared" si="5"/>
        <v>3</v>
      </c>
      <c r="AL128" t="str">
        <v>NEROC</v>
      </c>
      <c r="AM128" t="str">
        <v>2097I</v>
      </c>
      <c r="AN128" t="str">
        <v>-</v>
      </c>
    </row>
    <row r="129" spans="1:40" x14ac:dyDescent="0.25">
      <c r="A129" t="str">
        <v>1813B-21FLWPB G4SE0172</v>
      </c>
      <c r="B129" t="str">
        <f>_xlfn.XLOOKUP(A129,'2024'!L:L,'2024'!A:A)</f>
        <v>SEROC</v>
      </c>
      <c r="C129" t="str">
        <f>_xlfn.XLOOKUP(A129,'2024'!L:L,'2024'!F:F)</f>
        <v>LAKE</v>
      </c>
      <c r="D129" t="str">
        <f>_xlfn.XLOOKUP(A129,'2024'!L:L,'2024'!G:G)</f>
        <v>3F</v>
      </c>
      <c r="E129">
        <f>SUMIFS('2024'!$I:$I,'2024'!$L:$L,work!$A129,'2024'!$H:$H,work!E$1)</f>
        <v>6</v>
      </c>
      <c r="F129">
        <f>SUMIFS('2024'!$I:$I,'2024'!$L:$L,work!$A129,'2024'!$H:$H,work!F$1)</f>
        <v>0</v>
      </c>
      <c r="G129">
        <f>SUMIFS('2024'!$I:$I,'2024'!$L:$L,work!$A129,'2024'!$H:$H,work!G$1)</f>
        <v>0</v>
      </c>
      <c r="H129">
        <f>SUMIFS('2024'!$I:$I,'2024'!$L:$L,work!$A129,'2024'!$H:$H,work!H$1)</f>
        <v>0</v>
      </c>
      <c r="I129">
        <f>SUMIFS('2024'!$I:$I,'2024'!$L:$L,work!$A129,'2024'!$H:$H,work!I$1)</f>
        <v>0</v>
      </c>
      <c r="J129">
        <f>SUMIFS('2024'!$I:$I,'2024'!$L:$L,work!$A129,'2024'!$H:$H,work!J$1)</f>
        <v>0</v>
      </c>
      <c r="K129">
        <f>SUMIFS('2024'!$I:$I,'2024'!$L:$L,work!$A129,'2024'!$H:$H,work!K$1)</f>
        <v>0</v>
      </c>
      <c r="L129">
        <f>SUMIFS('2024'!$I:$I,'2024'!$L:$L,work!$A129,'2024'!$H:$H,work!L$1)</f>
        <v>0</v>
      </c>
      <c r="M129">
        <f>SUMIFS('2024'!$I:$I,'2024'!$L:$L,work!$A129,'2024'!$H:$H,work!M$1)</f>
        <v>0</v>
      </c>
      <c r="N129">
        <f>SUMIFS('2024'!$I:$I,'2024'!$L:$L,work!$A129,'2024'!$H:$H,work!N$1)</f>
        <v>0</v>
      </c>
      <c r="O129">
        <f>SUMIFS('2024'!$I:$I,'2024'!$L:$L,work!$A129,'2024'!$H:$H,work!O$1)</f>
        <v>0</v>
      </c>
      <c r="P129">
        <f>SUMIFS('2024'!$I:$I,'2024'!$L:$L,work!$A129,'2024'!$H:$H,work!P$1)</f>
        <v>0</v>
      </c>
      <c r="Q129">
        <f>SUMIFS('2024'!$I:$I,'2024'!$L:$L,work!$A129,'2024'!$H:$H,work!Q$1)</f>
        <v>0</v>
      </c>
      <c r="R129">
        <f>SUMIFS('2024'!$I:$I,'2024'!$L:$L,work!$A129,'2024'!$H:$H,work!R$1)</f>
        <v>0</v>
      </c>
      <c r="S129">
        <f>SUMIFS('2024'!$I:$I,'2024'!$L:$L,work!$A129,'2024'!$H:$H,work!S$1)</f>
        <v>0</v>
      </c>
      <c r="T129">
        <f>SUMIFS('2024'!$I:$I,'2024'!$L:$L,work!$A129,'2024'!$H:$H,work!T$1)</f>
        <v>0</v>
      </c>
      <c r="U129">
        <f>SUMIFS('2024'!$I:$I,'2024'!$L:$L,work!$A129,'2024'!$H:$H,work!U$1)</f>
        <v>0</v>
      </c>
      <c r="V129">
        <f>SUMIFS('2024'!$I:$I,'2024'!$L:$L,work!$A129,'2024'!$H:$H,work!V$1)</f>
        <v>0</v>
      </c>
      <c r="W129">
        <f>SUMIFS('2024'!$I:$I,'2024'!$L:$L,work!$A129,'2024'!$H:$H,work!W$1)</f>
        <v>0</v>
      </c>
      <c r="X129">
        <f>SUMIFS('2024'!$I:$I,'2024'!$L:$L,work!$A129,'2024'!$H:$H,work!X$1)</f>
        <v>0</v>
      </c>
      <c r="Y129">
        <f t="shared" si="5"/>
        <v>3</v>
      </c>
      <c r="AL129" t="str">
        <v>NEROC</v>
      </c>
      <c r="AM129" t="str">
        <v>3549</v>
      </c>
      <c r="AN129" t="str">
        <v>-</v>
      </c>
    </row>
    <row r="130" spans="1:40" x14ac:dyDescent="0.25">
      <c r="A130" t="str">
        <v>1813F-21FLFTM 25501</v>
      </c>
      <c r="B130" t="str">
        <f>_xlfn.XLOOKUP(A130,'2024'!L:L,'2024'!A:A)</f>
        <v>SEROC</v>
      </c>
      <c r="C130" t="str">
        <f>_xlfn.XLOOKUP(A130,'2024'!L:L,'2024'!F:F)</f>
        <v>LAKE</v>
      </c>
      <c r="D130" t="str">
        <f>_xlfn.XLOOKUP(A130,'2024'!L:L,'2024'!G:G)</f>
        <v>3F</v>
      </c>
      <c r="E130">
        <f>SUMIFS('2024'!$I:$I,'2024'!$L:$L,work!$A130,'2024'!$H:$H,work!E$1)</f>
        <v>6</v>
      </c>
      <c r="F130">
        <f>SUMIFS('2024'!$I:$I,'2024'!$L:$L,work!$A130,'2024'!$H:$H,work!F$1)</f>
        <v>0</v>
      </c>
      <c r="G130">
        <f>SUMIFS('2024'!$I:$I,'2024'!$L:$L,work!$A130,'2024'!$H:$H,work!G$1)</f>
        <v>0</v>
      </c>
      <c r="H130">
        <f>SUMIFS('2024'!$I:$I,'2024'!$L:$L,work!$A130,'2024'!$H:$H,work!H$1)</f>
        <v>0</v>
      </c>
      <c r="I130">
        <f>SUMIFS('2024'!$I:$I,'2024'!$L:$L,work!$A130,'2024'!$H:$H,work!I$1)</f>
        <v>0</v>
      </c>
      <c r="J130">
        <f>SUMIFS('2024'!$I:$I,'2024'!$L:$L,work!$A130,'2024'!$H:$H,work!J$1)</f>
        <v>0</v>
      </c>
      <c r="K130">
        <f>SUMIFS('2024'!$I:$I,'2024'!$L:$L,work!$A130,'2024'!$H:$H,work!K$1)</f>
        <v>0</v>
      </c>
      <c r="L130">
        <f>SUMIFS('2024'!$I:$I,'2024'!$L:$L,work!$A130,'2024'!$H:$H,work!L$1)</f>
        <v>0</v>
      </c>
      <c r="M130">
        <f>SUMIFS('2024'!$I:$I,'2024'!$L:$L,work!$A130,'2024'!$H:$H,work!M$1)</f>
        <v>0</v>
      </c>
      <c r="N130">
        <f>SUMIFS('2024'!$I:$I,'2024'!$L:$L,work!$A130,'2024'!$H:$H,work!N$1)</f>
        <v>0</v>
      </c>
      <c r="O130">
        <f>SUMIFS('2024'!$I:$I,'2024'!$L:$L,work!$A130,'2024'!$H:$H,work!O$1)</f>
        <v>0</v>
      </c>
      <c r="P130">
        <f>SUMIFS('2024'!$I:$I,'2024'!$L:$L,work!$A130,'2024'!$H:$H,work!P$1)</f>
        <v>0</v>
      </c>
      <c r="Q130">
        <f>SUMIFS('2024'!$I:$I,'2024'!$L:$L,work!$A130,'2024'!$H:$H,work!Q$1)</f>
        <v>0</v>
      </c>
      <c r="R130">
        <f>SUMIFS('2024'!$I:$I,'2024'!$L:$L,work!$A130,'2024'!$H:$H,work!R$1)</f>
        <v>0</v>
      </c>
      <c r="S130">
        <f>SUMIFS('2024'!$I:$I,'2024'!$L:$L,work!$A130,'2024'!$H:$H,work!S$1)</f>
        <v>0</v>
      </c>
      <c r="T130">
        <f>SUMIFS('2024'!$I:$I,'2024'!$L:$L,work!$A130,'2024'!$H:$H,work!T$1)</f>
        <v>0</v>
      </c>
      <c r="U130">
        <f>SUMIFS('2024'!$I:$I,'2024'!$L:$L,work!$A130,'2024'!$H:$H,work!U$1)</f>
        <v>0</v>
      </c>
      <c r="V130">
        <f>SUMIFS('2024'!$I:$I,'2024'!$L:$L,work!$A130,'2024'!$H:$H,work!V$1)</f>
        <v>0</v>
      </c>
      <c r="W130">
        <f>SUMIFS('2024'!$I:$I,'2024'!$L:$L,work!$A130,'2024'!$H:$H,work!W$1)</f>
        <v>0</v>
      </c>
      <c r="X130">
        <f>SUMIFS('2024'!$I:$I,'2024'!$L:$L,work!$A130,'2024'!$H:$H,work!X$1)</f>
        <v>0</v>
      </c>
      <c r="Y130">
        <f t="shared" si="5"/>
        <v>3</v>
      </c>
      <c r="AL130" t="str">
        <v>NEROC</v>
      </c>
      <c r="AM130" t="str">
        <v>3506B</v>
      </c>
      <c r="AN130" t="str">
        <v>-</v>
      </c>
    </row>
    <row r="131" spans="1:40" x14ac:dyDescent="0.25">
      <c r="A131" t="str">
        <v>1813G-21FLFTM G4SD0169</v>
      </c>
      <c r="B131" t="str">
        <f>_xlfn.XLOOKUP(A131,'2024'!L:L,'2024'!A:A)</f>
        <v>SROC</v>
      </c>
      <c r="C131" t="str">
        <f>_xlfn.XLOOKUP(A131,'2024'!L:L,'2024'!F:F)</f>
        <v>LAKE</v>
      </c>
      <c r="D131" t="str">
        <f>_xlfn.XLOOKUP(A131,'2024'!L:L,'2024'!G:G)</f>
        <v>3F</v>
      </c>
      <c r="E131">
        <f>SUMIFS('2024'!$I:$I,'2024'!$L:$L,work!$A131,'2024'!$H:$H,work!E$1)</f>
        <v>6</v>
      </c>
      <c r="F131">
        <f>SUMIFS('2024'!$I:$I,'2024'!$L:$L,work!$A131,'2024'!$H:$H,work!F$1)</f>
        <v>0</v>
      </c>
      <c r="G131">
        <f>SUMIFS('2024'!$I:$I,'2024'!$L:$L,work!$A131,'2024'!$H:$H,work!G$1)</f>
        <v>0</v>
      </c>
      <c r="H131">
        <f>SUMIFS('2024'!$I:$I,'2024'!$L:$L,work!$A131,'2024'!$H:$H,work!H$1)</f>
        <v>0</v>
      </c>
      <c r="I131">
        <f>SUMIFS('2024'!$I:$I,'2024'!$L:$L,work!$A131,'2024'!$H:$H,work!I$1)</f>
        <v>0</v>
      </c>
      <c r="J131">
        <f>SUMIFS('2024'!$I:$I,'2024'!$L:$L,work!$A131,'2024'!$H:$H,work!J$1)</f>
        <v>0</v>
      </c>
      <c r="K131">
        <f>SUMIFS('2024'!$I:$I,'2024'!$L:$L,work!$A131,'2024'!$H:$H,work!K$1)</f>
        <v>0</v>
      </c>
      <c r="L131">
        <f>SUMIFS('2024'!$I:$I,'2024'!$L:$L,work!$A131,'2024'!$H:$H,work!L$1)</f>
        <v>0</v>
      </c>
      <c r="M131">
        <f>SUMIFS('2024'!$I:$I,'2024'!$L:$L,work!$A131,'2024'!$H:$H,work!M$1)</f>
        <v>0</v>
      </c>
      <c r="N131">
        <f>SUMIFS('2024'!$I:$I,'2024'!$L:$L,work!$A131,'2024'!$H:$H,work!N$1)</f>
        <v>0</v>
      </c>
      <c r="O131">
        <f>SUMIFS('2024'!$I:$I,'2024'!$L:$L,work!$A131,'2024'!$H:$H,work!O$1)</f>
        <v>0</v>
      </c>
      <c r="P131">
        <f>SUMIFS('2024'!$I:$I,'2024'!$L:$L,work!$A131,'2024'!$H:$H,work!P$1)</f>
        <v>0</v>
      </c>
      <c r="Q131">
        <f>SUMIFS('2024'!$I:$I,'2024'!$L:$L,work!$A131,'2024'!$H:$H,work!Q$1)</f>
        <v>0</v>
      </c>
      <c r="R131">
        <f>SUMIFS('2024'!$I:$I,'2024'!$L:$L,work!$A131,'2024'!$H:$H,work!R$1)</f>
        <v>0</v>
      </c>
      <c r="S131">
        <f>SUMIFS('2024'!$I:$I,'2024'!$L:$L,work!$A131,'2024'!$H:$H,work!S$1)</f>
        <v>0</v>
      </c>
      <c r="T131">
        <f>SUMIFS('2024'!$I:$I,'2024'!$L:$L,work!$A131,'2024'!$H:$H,work!T$1)</f>
        <v>0</v>
      </c>
      <c r="U131">
        <f>SUMIFS('2024'!$I:$I,'2024'!$L:$L,work!$A131,'2024'!$H:$H,work!U$1)</f>
        <v>0</v>
      </c>
      <c r="V131">
        <f>SUMIFS('2024'!$I:$I,'2024'!$L:$L,work!$A131,'2024'!$H:$H,work!V$1)</f>
        <v>0</v>
      </c>
      <c r="W131">
        <f>SUMIFS('2024'!$I:$I,'2024'!$L:$L,work!$A131,'2024'!$H:$H,work!W$1)</f>
        <v>0</v>
      </c>
      <c r="X131">
        <f>SUMIFS('2024'!$I:$I,'2024'!$L:$L,work!$A131,'2024'!$H:$H,work!X$1)</f>
        <v>0</v>
      </c>
      <c r="Y131">
        <f t="shared" ref="Y131:Y194" si="6">(MAX(E131:Q131,S131)*0.5)+(R131*2.5)+(MAX(T131:W131)*0.5)+(X131*1)</f>
        <v>3</v>
      </c>
      <c r="AL131" t="str">
        <v>NEROC</v>
      </c>
      <c r="AM131" t="str">
        <v>3605F</v>
      </c>
      <c r="AN131" t="str">
        <v>-</v>
      </c>
    </row>
    <row r="132" spans="1:40" x14ac:dyDescent="0.25">
      <c r="A132" t="str">
        <v>1813L-21FLFTM G4SD0179</v>
      </c>
      <c r="B132" t="str">
        <f>_xlfn.XLOOKUP(A132,'2024'!L:L,'2024'!A:A)</f>
        <v>SROC</v>
      </c>
      <c r="C132" t="str">
        <f>_xlfn.XLOOKUP(A132,'2024'!L:L,'2024'!F:F)</f>
        <v>LAKE</v>
      </c>
      <c r="D132" t="str">
        <f>_xlfn.XLOOKUP(A132,'2024'!L:L,'2024'!G:G)</f>
        <v>3F</v>
      </c>
      <c r="E132">
        <f>SUMIFS('2024'!$I:$I,'2024'!$L:$L,work!$A132,'2024'!$H:$H,work!E$1)</f>
        <v>6</v>
      </c>
      <c r="F132">
        <f>SUMIFS('2024'!$I:$I,'2024'!$L:$L,work!$A132,'2024'!$H:$H,work!F$1)</f>
        <v>0</v>
      </c>
      <c r="G132">
        <f>SUMIFS('2024'!$I:$I,'2024'!$L:$L,work!$A132,'2024'!$H:$H,work!G$1)</f>
        <v>0</v>
      </c>
      <c r="H132">
        <f>SUMIFS('2024'!$I:$I,'2024'!$L:$L,work!$A132,'2024'!$H:$H,work!H$1)</f>
        <v>0</v>
      </c>
      <c r="I132">
        <f>SUMIFS('2024'!$I:$I,'2024'!$L:$L,work!$A132,'2024'!$H:$H,work!I$1)</f>
        <v>0</v>
      </c>
      <c r="J132">
        <f>SUMIFS('2024'!$I:$I,'2024'!$L:$L,work!$A132,'2024'!$H:$H,work!J$1)</f>
        <v>0</v>
      </c>
      <c r="K132">
        <f>SUMIFS('2024'!$I:$I,'2024'!$L:$L,work!$A132,'2024'!$H:$H,work!K$1)</f>
        <v>0</v>
      </c>
      <c r="L132">
        <f>SUMIFS('2024'!$I:$I,'2024'!$L:$L,work!$A132,'2024'!$H:$H,work!L$1)</f>
        <v>0</v>
      </c>
      <c r="M132">
        <f>SUMIFS('2024'!$I:$I,'2024'!$L:$L,work!$A132,'2024'!$H:$H,work!M$1)</f>
        <v>0</v>
      </c>
      <c r="N132">
        <f>SUMIFS('2024'!$I:$I,'2024'!$L:$L,work!$A132,'2024'!$H:$H,work!N$1)</f>
        <v>0</v>
      </c>
      <c r="O132">
        <f>SUMIFS('2024'!$I:$I,'2024'!$L:$L,work!$A132,'2024'!$H:$H,work!O$1)</f>
        <v>0</v>
      </c>
      <c r="P132">
        <f>SUMIFS('2024'!$I:$I,'2024'!$L:$L,work!$A132,'2024'!$H:$H,work!P$1)</f>
        <v>0</v>
      </c>
      <c r="Q132">
        <f>SUMIFS('2024'!$I:$I,'2024'!$L:$L,work!$A132,'2024'!$H:$H,work!Q$1)</f>
        <v>0</v>
      </c>
      <c r="R132">
        <f>SUMIFS('2024'!$I:$I,'2024'!$L:$L,work!$A132,'2024'!$H:$H,work!R$1)</f>
        <v>0</v>
      </c>
      <c r="S132">
        <f>SUMIFS('2024'!$I:$I,'2024'!$L:$L,work!$A132,'2024'!$H:$H,work!S$1)</f>
        <v>0</v>
      </c>
      <c r="T132">
        <f>SUMIFS('2024'!$I:$I,'2024'!$L:$L,work!$A132,'2024'!$H:$H,work!T$1)</f>
        <v>0</v>
      </c>
      <c r="U132">
        <f>SUMIFS('2024'!$I:$I,'2024'!$L:$L,work!$A132,'2024'!$H:$H,work!U$1)</f>
        <v>0</v>
      </c>
      <c r="V132">
        <f>SUMIFS('2024'!$I:$I,'2024'!$L:$L,work!$A132,'2024'!$H:$H,work!V$1)</f>
        <v>0</v>
      </c>
      <c r="W132">
        <f>SUMIFS('2024'!$I:$I,'2024'!$L:$L,work!$A132,'2024'!$H:$H,work!W$1)</f>
        <v>0</v>
      </c>
      <c r="X132">
        <f>SUMIFS('2024'!$I:$I,'2024'!$L:$L,work!$A132,'2024'!$H:$H,work!X$1)</f>
        <v>0</v>
      </c>
      <c r="Y132">
        <f t="shared" si="6"/>
        <v>3</v>
      </c>
      <c r="AL132" t="str">
        <v>NEROC</v>
      </c>
      <c r="AM132" t="str">
        <v>2097D</v>
      </c>
      <c r="AN132" t="str">
        <v>-</v>
      </c>
    </row>
    <row r="133" spans="1:40" x14ac:dyDescent="0.25">
      <c r="A133" t="str">
        <v>1823-21FLTPA G1SW0140</v>
      </c>
      <c r="B133" t="str">
        <f>_xlfn.XLOOKUP(A133,'2024'!L:L,'2024'!A:A)</f>
        <v>SWROC</v>
      </c>
      <c r="C133" t="str">
        <f>_xlfn.XLOOKUP(A133,'2024'!L:L,'2024'!F:F)</f>
        <v>STREAM</v>
      </c>
      <c r="D133" t="str">
        <f>_xlfn.XLOOKUP(A133,'2024'!L:L,'2024'!G:G)</f>
        <v>3F</v>
      </c>
      <c r="E133">
        <f>SUMIFS('2024'!$I:$I,'2024'!$L:$L,work!$A133,'2024'!$H:$H,work!E$1)</f>
        <v>6</v>
      </c>
      <c r="F133">
        <f>SUMIFS('2024'!$I:$I,'2024'!$L:$L,work!$A133,'2024'!$H:$H,work!F$1)</f>
        <v>6</v>
      </c>
      <c r="G133">
        <f>SUMIFS('2024'!$I:$I,'2024'!$L:$L,work!$A133,'2024'!$H:$H,work!G$1)</f>
        <v>0</v>
      </c>
      <c r="H133">
        <f>SUMIFS('2024'!$I:$I,'2024'!$L:$L,work!$A133,'2024'!$H:$H,work!H$1)</f>
        <v>0</v>
      </c>
      <c r="I133">
        <f>SUMIFS('2024'!$I:$I,'2024'!$L:$L,work!$A133,'2024'!$H:$H,work!I$1)</f>
        <v>6</v>
      </c>
      <c r="J133">
        <f>SUMIFS('2024'!$I:$I,'2024'!$L:$L,work!$A133,'2024'!$H:$H,work!J$1)</f>
        <v>0</v>
      </c>
      <c r="K133">
        <f>SUMIFS('2024'!$I:$I,'2024'!$L:$L,work!$A133,'2024'!$H:$H,work!K$1)</f>
        <v>0</v>
      </c>
      <c r="L133">
        <f>SUMIFS('2024'!$I:$I,'2024'!$L:$L,work!$A133,'2024'!$H:$H,work!L$1)</f>
        <v>0</v>
      </c>
      <c r="M133">
        <f>SUMIFS('2024'!$I:$I,'2024'!$L:$L,work!$A133,'2024'!$H:$H,work!M$1)</f>
        <v>0</v>
      </c>
      <c r="N133">
        <f>SUMIFS('2024'!$I:$I,'2024'!$L:$L,work!$A133,'2024'!$H:$H,work!N$1)</f>
        <v>0</v>
      </c>
      <c r="O133">
        <f>SUMIFS('2024'!$I:$I,'2024'!$L:$L,work!$A133,'2024'!$H:$H,work!O$1)</f>
        <v>0</v>
      </c>
      <c r="P133">
        <f>SUMIFS('2024'!$I:$I,'2024'!$L:$L,work!$A133,'2024'!$H:$H,work!P$1)</f>
        <v>0</v>
      </c>
      <c r="Q133">
        <f>SUMIFS('2024'!$I:$I,'2024'!$L:$L,work!$A133,'2024'!$H:$H,work!Q$1)</f>
        <v>0</v>
      </c>
      <c r="R133">
        <f>SUMIFS('2024'!$I:$I,'2024'!$L:$L,work!$A133,'2024'!$H:$H,work!R$1)</f>
        <v>0</v>
      </c>
      <c r="S133">
        <f>SUMIFS('2024'!$I:$I,'2024'!$L:$L,work!$A133,'2024'!$H:$H,work!S$1)</f>
        <v>0</v>
      </c>
      <c r="T133">
        <f>SUMIFS('2024'!$I:$I,'2024'!$L:$L,work!$A133,'2024'!$H:$H,work!T$1)</f>
        <v>0</v>
      </c>
      <c r="U133">
        <f>SUMIFS('2024'!$I:$I,'2024'!$L:$L,work!$A133,'2024'!$H:$H,work!U$1)</f>
        <v>0</v>
      </c>
      <c r="V133">
        <f>SUMIFS('2024'!$I:$I,'2024'!$L:$L,work!$A133,'2024'!$H:$H,work!V$1)</f>
        <v>0</v>
      </c>
      <c r="W133">
        <f>SUMIFS('2024'!$I:$I,'2024'!$L:$L,work!$A133,'2024'!$H:$H,work!W$1)</f>
        <v>0</v>
      </c>
      <c r="X133">
        <f>SUMIFS('2024'!$I:$I,'2024'!$L:$L,work!$A133,'2024'!$H:$H,work!X$1)</f>
        <v>0</v>
      </c>
      <c r="Y133">
        <f t="shared" si="6"/>
        <v>3</v>
      </c>
      <c r="AL133" t="str">
        <v>NEROC</v>
      </c>
      <c r="AM133" t="str">
        <v>2368</v>
      </c>
      <c r="AN133" t="str">
        <v>-</v>
      </c>
    </row>
    <row r="134" spans="1:40" x14ac:dyDescent="0.25">
      <c r="A134" t="str">
        <v>1840-21FLTPA G2SW0039</v>
      </c>
      <c r="B134" t="str">
        <f>_xlfn.XLOOKUP(A134,'2024'!L:L,'2024'!A:A)</f>
        <v>SWROC</v>
      </c>
      <c r="C134" t="str">
        <f>_xlfn.XLOOKUP(A134,'2024'!L:L,'2024'!F:F)</f>
        <v>STREAM</v>
      </c>
      <c r="D134" t="str">
        <f>_xlfn.XLOOKUP(A134,'2024'!L:L,'2024'!G:G)</f>
        <v>1</v>
      </c>
      <c r="E134">
        <f>SUMIFS('2024'!$I:$I,'2024'!$L:$L,work!$A134,'2024'!$H:$H,work!E$1)</f>
        <v>6</v>
      </c>
      <c r="F134">
        <f>SUMIFS('2024'!$I:$I,'2024'!$L:$L,work!$A134,'2024'!$H:$H,work!F$1)</f>
        <v>0</v>
      </c>
      <c r="G134">
        <f>SUMIFS('2024'!$I:$I,'2024'!$L:$L,work!$A134,'2024'!$H:$H,work!G$1)</f>
        <v>0</v>
      </c>
      <c r="H134">
        <f>SUMIFS('2024'!$I:$I,'2024'!$L:$L,work!$A134,'2024'!$H:$H,work!H$1)</f>
        <v>0</v>
      </c>
      <c r="I134">
        <f>SUMIFS('2024'!$I:$I,'2024'!$L:$L,work!$A134,'2024'!$H:$H,work!I$1)</f>
        <v>6</v>
      </c>
      <c r="J134">
        <f>SUMIFS('2024'!$I:$I,'2024'!$L:$L,work!$A134,'2024'!$H:$H,work!J$1)</f>
        <v>0</v>
      </c>
      <c r="K134">
        <f>SUMIFS('2024'!$I:$I,'2024'!$L:$L,work!$A134,'2024'!$H:$H,work!K$1)</f>
        <v>0</v>
      </c>
      <c r="L134">
        <f>SUMIFS('2024'!$I:$I,'2024'!$L:$L,work!$A134,'2024'!$H:$H,work!L$1)</f>
        <v>0</v>
      </c>
      <c r="M134">
        <f>SUMIFS('2024'!$I:$I,'2024'!$L:$L,work!$A134,'2024'!$H:$H,work!M$1)</f>
        <v>0</v>
      </c>
      <c r="N134">
        <f>SUMIFS('2024'!$I:$I,'2024'!$L:$L,work!$A134,'2024'!$H:$H,work!N$1)</f>
        <v>0</v>
      </c>
      <c r="O134">
        <f>SUMIFS('2024'!$I:$I,'2024'!$L:$L,work!$A134,'2024'!$H:$H,work!O$1)</f>
        <v>0</v>
      </c>
      <c r="P134">
        <f>SUMIFS('2024'!$I:$I,'2024'!$L:$L,work!$A134,'2024'!$H:$H,work!P$1)</f>
        <v>0</v>
      </c>
      <c r="Q134">
        <f>SUMIFS('2024'!$I:$I,'2024'!$L:$L,work!$A134,'2024'!$H:$H,work!Q$1)</f>
        <v>0</v>
      </c>
      <c r="R134">
        <f>SUMIFS('2024'!$I:$I,'2024'!$L:$L,work!$A134,'2024'!$H:$H,work!R$1)</f>
        <v>0</v>
      </c>
      <c r="S134">
        <f>SUMIFS('2024'!$I:$I,'2024'!$L:$L,work!$A134,'2024'!$H:$H,work!S$1)</f>
        <v>0</v>
      </c>
      <c r="T134">
        <f>SUMIFS('2024'!$I:$I,'2024'!$L:$L,work!$A134,'2024'!$H:$H,work!T$1)</f>
        <v>0</v>
      </c>
      <c r="U134">
        <f>SUMIFS('2024'!$I:$I,'2024'!$L:$L,work!$A134,'2024'!$H:$H,work!U$1)</f>
        <v>0</v>
      </c>
      <c r="V134">
        <f>SUMIFS('2024'!$I:$I,'2024'!$L:$L,work!$A134,'2024'!$H:$H,work!V$1)</f>
        <v>0</v>
      </c>
      <c r="W134">
        <f>SUMIFS('2024'!$I:$I,'2024'!$L:$L,work!$A134,'2024'!$H:$H,work!W$1)</f>
        <v>0</v>
      </c>
      <c r="X134">
        <f>SUMIFS('2024'!$I:$I,'2024'!$L:$L,work!$A134,'2024'!$H:$H,work!X$1)</f>
        <v>0</v>
      </c>
      <c r="Y134">
        <f t="shared" si="6"/>
        <v>3</v>
      </c>
      <c r="AL134" t="str">
        <v>NEROC</v>
      </c>
      <c r="AM134" t="str">
        <v>2423</v>
      </c>
      <c r="AN134" t="str">
        <v>-</v>
      </c>
    </row>
    <row r="135" spans="1:40" x14ac:dyDescent="0.25">
      <c r="A135" t="str">
        <v>1842B-21FLWPB G4SE0158</v>
      </c>
      <c r="B135" t="str">
        <f>_xlfn.XLOOKUP(A135,'2024'!L:L,'2024'!A:A)</f>
        <v>SEROC</v>
      </c>
      <c r="C135" t="str">
        <f>_xlfn.XLOOKUP(A135,'2024'!L:L,'2024'!F:F)</f>
        <v>LAKE</v>
      </c>
      <c r="D135" t="str">
        <f>_xlfn.XLOOKUP(A135,'2024'!L:L,'2024'!G:G)</f>
        <v>3F</v>
      </c>
      <c r="E135">
        <f>SUMIFS('2024'!$I:$I,'2024'!$L:$L,work!$A135,'2024'!$H:$H,work!E$1)</f>
        <v>6</v>
      </c>
      <c r="F135">
        <f>SUMIFS('2024'!$I:$I,'2024'!$L:$L,work!$A135,'2024'!$H:$H,work!F$1)</f>
        <v>0</v>
      </c>
      <c r="G135">
        <f>SUMIFS('2024'!$I:$I,'2024'!$L:$L,work!$A135,'2024'!$H:$H,work!G$1)</f>
        <v>0</v>
      </c>
      <c r="H135">
        <f>SUMIFS('2024'!$I:$I,'2024'!$L:$L,work!$A135,'2024'!$H:$H,work!H$1)</f>
        <v>0</v>
      </c>
      <c r="I135">
        <f>SUMIFS('2024'!$I:$I,'2024'!$L:$L,work!$A135,'2024'!$H:$H,work!I$1)</f>
        <v>0</v>
      </c>
      <c r="J135">
        <f>SUMIFS('2024'!$I:$I,'2024'!$L:$L,work!$A135,'2024'!$H:$H,work!J$1)</f>
        <v>0</v>
      </c>
      <c r="K135">
        <f>SUMIFS('2024'!$I:$I,'2024'!$L:$L,work!$A135,'2024'!$H:$H,work!K$1)</f>
        <v>0</v>
      </c>
      <c r="L135">
        <f>SUMIFS('2024'!$I:$I,'2024'!$L:$L,work!$A135,'2024'!$H:$H,work!L$1)</f>
        <v>0</v>
      </c>
      <c r="M135">
        <f>SUMIFS('2024'!$I:$I,'2024'!$L:$L,work!$A135,'2024'!$H:$H,work!M$1)</f>
        <v>0</v>
      </c>
      <c r="N135">
        <f>SUMIFS('2024'!$I:$I,'2024'!$L:$L,work!$A135,'2024'!$H:$H,work!N$1)</f>
        <v>0</v>
      </c>
      <c r="O135">
        <f>SUMIFS('2024'!$I:$I,'2024'!$L:$L,work!$A135,'2024'!$H:$H,work!O$1)</f>
        <v>0</v>
      </c>
      <c r="P135">
        <f>SUMIFS('2024'!$I:$I,'2024'!$L:$L,work!$A135,'2024'!$H:$H,work!P$1)</f>
        <v>0</v>
      </c>
      <c r="Q135">
        <f>SUMIFS('2024'!$I:$I,'2024'!$L:$L,work!$A135,'2024'!$H:$H,work!Q$1)</f>
        <v>0</v>
      </c>
      <c r="R135">
        <f>SUMIFS('2024'!$I:$I,'2024'!$L:$L,work!$A135,'2024'!$H:$H,work!R$1)</f>
        <v>0</v>
      </c>
      <c r="S135">
        <f>SUMIFS('2024'!$I:$I,'2024'!$L:$L,work!$A135,'2024'!$H:$H,work!S$1)</f>
        <v>0</v>
      </c>
      <c r="T135">
        <f>SUMIFS('2024'!$I:$I,'2024'!$L:$L,work!$A135,'2024'!$H:$H,work!T$1)</f>
        <v>0</v>
      </c>
      <c r="U135">
        <f>SUMIFS('2024'!$I:$I,'2024'!$L:$L,work!$A135,'2024'!$H:$H,work!U$1)</f>
        <v>0</v>
      </c>
      <c r="V135">
        <f>SUMIFS('2024'!$I:$I,'2024'!$L:$L,work!$A135,'2024'!$H:$H,work!V$1)</f>
        <v>0</v>
      </c>
      <c r="W135">
        <f>SUMIFS('2024'!$I:$I,'2024'!$L:$L,work!$A135,'2024'!$H:$H,work!W$1)</f>
        <v>0</v>
      </c>
      <c r="X135">
        <f>SUMIFS('2024'!$I:$I,'2024'!$L:$L,work!$A135,'2024'!$H:$H,work!X$1)</f>
        <v>0</v>
      </c>
      <c r="Y135">
        <f t="shared" si="6"/>
        <v>3</v>
      </c>
      <c r="AL135" t="str">
        <v>NEROC</v>
      </c>
      <c r="AM135" t="str">
        <v>3368</v>
      </c>
      <c r="AN135" t="str">
        <v>-</v>
      </c>
    </row>
    <row r="136" spans="1:40" x14ac:dyDescent="0.25">
      <c r="A136" t="str">
        <v>1848D1-21FLTPA G2SW0108</v>
      </c>
      <c r="B136" t="str">
        <f>_xlfn.XLOOKUP(A136,'2024'!L:L,'2024'!A:A)</f>
        <v>SWROC</v>
      </c>
      <c r="C136" t="str">
        <f>_xlfn.XLOOKUP(A136,'2024'!L:L,'2024'!F:F)</f>
        <v>ESTUARY11</v>
      </c>
      <c r="D136" t="str">
        <f>_xlfn.XLOOKUP(A136,'2024'!L:L,'2024'!G:G)</f>
        <v>3M</v>
      </c>
      <c r="E136">
        <f>SUMIFS('2024'!$I:$I,'2024'!$L:$L,work!$A136,'2024'!$H:$H,work!E$1)</f>
        <v>0</v>
      </c>
      <c r="F136">
        <f>SUMIFS('2024'!$I:$I,'2024'!$L:$L,work!$A136,'2024'!$H:$H,work!F$1)</f>
        <v>0</v>
      </c>
      <c r="G136">
        <f>SUMIFS('2024'!$I:$I,'2024'!$L:$L,work!$A136,'2024'!$H:$H,work!G$1)</f>
        <v>0</v>
      </c>
      <c r="H136">
        <f>SUMIFS('2024'!$I:$I,'2024'!$L:$L,work!$A136,'2024'!$H:$H,work!H$1)</f>
        <v>6</v>
      </c>
      <c r="I136">
        <f>SUMIFS('2024'!$I:$I,'2024'!$L:$L,work!$A136,'2024'!$H:$H,work!I$1)</f>
        <v>0</v>
      </c>
      <c r="J136">
        <f>SUMIFS('2024'!$I:$I,'2024'!$L:$L,work!$A136,'2024'!$H:$H,work!J$1)</f>
        <v>0</v>
      </c>
      <c r="K136">
        <f>SUMIFS('2024'!$I:$I,'2024'!$L:$L,work!$A136,'2024'!$H:$H,work!K$1)</f>
        <v>0</v>
      </c>
      <c r="L136">
        <f>SUMIFS('2024'!$I:$I,'2024'!$L:$L,work!$A136,'2024'!$H:$H,work!L$1)</f>
        <v>0</v>
      </c>
      <c r="M136">
        <f>SUMIFS('2024'!$I:$I,'2024'!$L:$L,work!$A136,'2024'!$H:$H,work!M$1)</f>
        <v>0</v>
      </c>
      <c r="N136">
        <f>SUMIFS('2024'!$I:$I,'2024'!$L:$L,work!$A136,'2024'!$H:$H,work!N$1)</f>
        <v>6</v>
      </c>
      <c r="O136">
        <f>SUMIFS('2024'!$I:$I,'2024'!$L:$L,work!$A136,'2024'!$H:$H,work!O$1)</f>
        <v>6</v>
      </c>
      <c r="P136">
        <f>SUMIFS('2024'!$I:$I,'2024'!$L:$L,work!$A136,'2024'!$H:$H,work!P$1)</f>
        <v>0</v>
      </c>
      <c r="Q136">
        <f>SUMIFS('2024'!$I:$I,'2024'!$L:$L,work!$A136,'2024'!$H:$H,work!Q$1)</f>
        <v>0</v>
      </c>
      <c r="R136">
        <f>SUMIFS('2024'!$I:$I,'2024'!$L:$L,work!$A136,'2024'!$H:$H,work!R$1)</f>
        <v>0</v>
      </c>
      <c r="S136">
        <f>SUMIFS('2024'!$I:$I,'2024'!$L:$L,work!$A136,'2024'!$H:$H,work!S$1)</f>
        <v>0</v>
      </c>
      <c r="T136">
        <f>SUMIFS('2024'!$I:$I,'2024'!$L:$L,work!$A136,'2024'!$H:$H,work!T$1)</f>
        <v>0</v>
      </c>
      <c r="U136">
        <f>SUMIFS('2024'!$I:$I,'2024'!$L:$L,work!$A136,'2024'!$H:$H,work!U$1)</f>
        <v>0</v>
      </c>
      <c r="V136">
        <f>SUMIFS('2024'!$I:$I,'2024'!$L:$L,work!$A136,'2024'!$H:$H,work!V$1)</f>
        <v>0</v>
      </c>
      <c r="W136">
        <f>SUMIFS('2024'!$I:$I,'2024'!$L:$L,work!$A136,'2024'!$H:$H,work!W$1)</f>
        <v>0</v>
      </c>
      <c r="X136">
        <f>SUMIFS('2024'!$I:$I,'2024'!$L:$L,work!$A136,'2024'!$H:$H,work!X$1)</f>
        <v>0</v>
      </c>
      <c r="Y136">
        <f t="shared" si="6"/>
        <v>3</v>
      </c>
      <c r="AL136" t="str">
        <v>NEROC</v>
      </c>
      <c r="AM136" t="str">
        <v>3388</v>
      </c>
      <c r="AN136" t="str">
        <v>-</v>
      </c>
    </row>
    <row r="137" spans="1:40" x14ac:dyDescent="0.25">
      <c r="A137" t="str">
        <v>1860C-21FLWPB G4SE0187</v>
      </c>
      <c r="B137" t="str">
        <f>_xlfn.XLOOKUP(A137,'2024'!L:L,'2024'!A:A)</f>
        <v>SEROC</v>
      </c>
      <c r="C137" t="str">
        <f>_xlfn.XLOOKUP(A137,'2024'!L:L,'2024'!F:F)</f>
        <v>STREAM</v>
      </c>
      <c r="D137" t="str">
        <f>_xlfn.XLOOKUP(A137,'2024'!L:L,'2024'!G:G)</f>
        <v>3F</v>
      </c>
      <c r="E137">
        <f>SUMIFS('2024'!$I:$I,'2024'!$L:$L,work!$A137,'2024'!$H:$H,work!E$1)</f>
        <v>6</v>
      </c>
      <c r="F137">
        <f>SUMIFS('2024'!$I:$I,'2024'!$L:$L,work!$A137,'2024'!$H:$H,work!F$1)</f>
        <v>0</v>
      </c>
      <c r="G137">
        <f>SUMIFS('2024'!$I:$I,'2024'!$L:$L,work!$A137,'2024'!$H:$H,work!G$1)</f>
        <v>0</v>
      </c>
      <c r="H137">
        <f>SUMIFS('2024'!$I:$I,'2024'!$L:$L,work!$A137,'2024'!$H:$H,work!H$1)</f>
        <v>0</v>
      </c>
      <c r="I137">
        <f>SUMIFS('2024'!$I:$I,'2024'!$L:$L,work!$A137,'2024'!$H:$H,work!I$1)</f>
        <v>6</v>
      </c>
      <c r="J137">
        <f>SUMIFS('2024'!$I:$I,'2024'!$L:$L,work!$A137,'2024'!$H:$H,work!J$1)</f>
        <v>0</v>
      </c>
      <c r="K137">
        <f>SUMIFS('2024'!$I:$I,'2024'!$L:$L,work!$A137,'2024'!$H:$H,work!K$1)</f>
        <v>0</v>
      </c>
      <c r="L137">
        <f>SUMIFS('2024'!$I:$I,'2024'!$L:$L,work!$A137,'2024'!$H:$H,work!L$1)</f>
        <v>0</v>
      </c>
      <c r="M137">
        <f>SUMIFS('2024'!$I:$I,'2024'!$L:$L,work!$A137,'2024'!$H:$H,work!M$1)</f>
        <v>0</v>
      </c>
      <c r="N137">
        <f>SUMIFS('2024'!$I:$I,'2024'!$L:$L,work!$A137,'2024'!$H:$H,work!N$1)</f>
        <v>0</v>
      </c>
      <c r="O137">
        <f>SUMIFS('2024'!$I:$I,'2024'!$L:$L,work!$A137,'2024'!$H:$H,work!O$1)</f>
        <v>0</v>
      </c>
      <c r="P137">
        <f>SUMIFS('2024'!$I:$I,'2024'!$L:$L,work!$A137,'2024'!$H:$H,work!P$1)</f>
        <v>0</v>
      </c>
      <c r="Q137">
        <f>SUMIFS('2024'!$I:$I,'2024'!$L:$L,work!$A137,'2024'!$H:$H,work!Q$1)</f>
        <v>0</v>
      </c>
      <c r="R137">
        <f>SUMIFS('2024'!$I:$I,'2024'!$L:$L,work!$A137,'2024'!$H:$H,work!R$1)</f>
        <v>0</v>
      </c>
      <c r="S137">
        <f>SUMIFS('2024'!$I:$I,'2024'!$L:$L,work!$A137,'2024'!$H:$H,work!S$1)</f>
        <v>0</v>
      </c>
      <c r="T137">
        <f>SUMIFS('2024'!$I:$I,'2024'!$L:$L,work!$A137,'2024'!$H:$H,work!T$1)</f>
        <v>0</v>
      </c>
      <c r="U137">
        <f>SUMIFS('2024'!$I:$I,'2024'!$L:$L,work!$A137,'2024'!$H:$H,work!U$1)</f>
        <v>0</v>
      </c>
      <c r="V137">
        <f>SUMIFS('2024'!$I:$I,'2024'!$L:$L,work!$A137,'2024'!$H:$H,work!V$1)</f>
        <v>0</v>
      </c>
      <c r="W137">
        <f>SUMIFS('2024'!$I:$I,'2024'!$L:$L,work!$A137,'2024'!$H:$H,work!W$1)</f>
        <v>0</v>
      </c>
      <c r="X137">
        <f>SUMIFS('2024'!$I:$I,'2024'!$L:$L,work!$A137,'2024'!$H:$H,work!X$1)</f>
        <v>0</v>
      </c>
      <c r="Y137">
        <f t="shared" si="6"/>
        <v>3</v>
      </c>
      <c r="AL137" t="str">
        <v>NEROC</v>
      </c>
      <c r="AM137" t="str">
        <v>3531</v>
      </c>
      <c r="AN137" t="str">
        <v>-</v>
      </c>
    </row>
    <row r="138" spans="1:40" x14ac:dyDescent="0.25">
      <c r="A138" t="str">
        <v>1860G-21FLWPB G4SE0166</v>
      </c>
      <c r="B138" t="str">
        <f>_xlfn.XLOOKUP(A138,'2024'!L:L,'2024'!A:A)</f>
        <v>SEROC</v>
      </c>
      <c r="C138" t="str">
        <f>_xlfn.XLOOKUP(A138,'2024'!L:L,'2024'!F:F)</f>
        <v>LAKE</v>
      </c>
      <c r="D138" t="str">
        <f>_xlfn.XLOOKUP(A138,'2024'!L:L,'2024'!G:G)</f>
        <v>3F</v>
      </c>
      <c r="E138">
        <f>SUMIFS('2024'!$I:$I,'2024'!$L:$L,work!$A138,'2024'!$H:$H,work!E$1)</f>
        <v>6</v>
      </c>
      <c r="F138">
        <f>SUMIFS('2024'!$I:$I,'2024'!$L:$L,work!$A138,'2024'!$H:$H,work!F$1)</f>
        <v>0</v>
      </c>
      <c r="G138">
        <f>SUMIFS('2024'!$I:$I,'2024'!$L:$L,work!$A138,'2024'!$H:$H,work!G$1)</f>
        <v>0</v>
      </c>
      <c r="H138">
        <f>SUMIFS('2024'!$I:$I,'2024'!$L:$L,work!$A138,'2024'!$H:$H,work!H$1)</f>
        <v>0</v>
      </c>
      <c r="I138">
        <f>SUMIFS('2024'!$I:$I,'2024'!$L:$L,work!$A138,'2024'!$H:$H,work!I$1)</f>
        <v>0</v>
      </c>
      <c r="J138">
        <f>SUMIFS('2024'!$I:$I,'2024'!$L:$L,work!$A138,'2024'!$H:$H,work!J$1)</f>
        <v>0</v>
      </c>
      <c r="K138">
        <f>SUMIFS('2024'!$I:$I,'2024'!$L:$L,work!$A138,'2024'!$H:$H,work!K$1)</f>
        <v>0</v>
      </c>
      <c r="L138">
        <f>SUMIFS('2024'!$I:$I,'2024'!$L:$L,work!$A138,'2024'!$H:$H,work!L$1)</f>
        <v>0</v>
      </c>
      <c r="M138">
        <f>SUMIFS('2024'!$I:$I,'2024'!$L:$L,work!$A138,'2024'!$H:$H,work!M$1)</f>
        <v>0</v>
      </c>
      <c r="N138">
        <f>SUMIFS('2024'!$I:$I,'2024'!$L:$L,work!$A138,'2024'!$H:$H,work!N$1)</f>
        <v>0</v>
      </c>
      <c r="O138">
        <f>SUMIFS('2024'!$I:$I,'2024'!$L:$L,work!$A138,'2024'!$H:$H,work!O$1)</f>
        <v>0</v>
      </c>
      <c r="P138">
        <f>SUMIFS('2024'!$I:$I,'2024'!$L:$L,work!$A138,'2024'!$H:$H,work!P$1)</f>
        <v>0</v>
      </c>
      <c r="Q138">
        <f>SUMIFS('2024'!$I:$I,'2024'!$L:$L,work!$A138,'2024'!$H:$H,work!Q$1)</f>
        <v>0</v>
      </c>
      <c r="R138">
        <f>SUMIFS('2024'!$I:$I,'2024'!$L:$L,work!$A138,'2024'!$H:$H,work!R$1)</f>
        <v>0</v>
      </c>
      <c r="S138">
        <f>SUMIFS('2024'!$I:$I,'2024'!$L:$L,work!$A138,'2024'!$H:$H,work!S$1)</f>
        <v>0</v>
      </c>
      <c r="T138">
        <f>SUMIFS('2024'!$I:$I,'2024'!$L:$L,work!$A138,'2024'!$H:$H,work!T$1)</f>
        <v>0</v>
      </c>
      <c r="U138">
        <f>SUMIFS('2024'!$I:$I,'2024'!$L:$L,work!$A138,'2024'!$H:$H,work!U$1)</f>
        <v>0</v>
      </c>
      <c r="V138">
        <f>SUMIFS('2024'!$I:$I,'2024'!$L:$L,work!$A138,'2024'!$H:$H,work!V$1)</f>
        <v>0</v>
      </c>
      <c r="W138">
        <f>SUMIFS('2024'!$I:$I,'2024'!$L:$L,work!$A138,'2024'!$H:$H,work!W$1)</f>
        <v>0</v>
      </c>
      <c r="X138">
        <f>SUMIFS('2024'!$I:$I,'2024'!$L:$L,work!$A138,'2024'!$H:$H,work!X$1)</f>
        <v>0</v>
      </c>
      <c r="Y138">
        <f t="shared" si="6"/>
        <v>3</v>
      </c>
      <c r="AL138" t="str">
        <v>NEROC</v>
      </c>
      <c r="AM138" t="str">
        <v>2225</v>
      </c>
      <c r="AN138" t="str">
        <v>-</v>
      </c>
    </row>
    <row r="139" spans="1:40" x14ac:dyDescent="0.25">
      <c r="A139" t="str">
        <v>1872A-21FLTPA G2SW0040</v>
      </c>
      <c r="B139" t="str">
        <f>_xlfn.XLOOKUP(A139,'2024'!L:L,'2024'!A:A)</f>
        <v>SWROC</v>
      </c>
      <c r="C139" t="str">
        <f>_xlfn.XLOOKUP(A139,'2024'!L:L,'2024'!F:F)</f>
        <v>ESTUARY11</v>
      </c>
      <c r="D139" t="str">
        <f>_xlfn.XLOOKUP(A139,'2024'!L:L,'2024'!G:G)</f>
        <v>3M</v>
      </c>
      <c r="E139">
        <f>SUMIFS('2024'!$I:$I,'2024'!$L:$L,work!$A139,'2024'!$H:$H,work!E$1)</f>
        <v>0</v>
      </c>
      <c r="F139">
        <f>SUMIFS('2024'!$I:$I,'2024'!$L:$L,work!$A139,'2024'!$H:$H,work!F$1)</f>
        <v>0</v>
      </c>
      <c r="G139">
        <f>SUMIFS('2024'!$I:$I,'2024'!$L:$L,work!$A139,'2024'!$H:$H,work!G$1)</f>
        <v>0</v>
      </c>
      <c r="H139">
        <f>SUMIFS('2024'!$I:$I,'2024'!$L:$L,work!$A139,'2024'!$H:$H,work!H$1)</f>
        <v>6</v>
      </c>
      <c r="I139">
        <f>SUMIFS('2024'!$I:$I,'2024'!$L:$L,work!$A139,'2024'!$H:$H,work!I$1)</f>
        <v>0</v>
      </c>
      <c r="J139">
        <f>SUMIFS('2024'!$I:$I,'2024'!$L:$L,work!$A139,'2024'!$H:$H,work!J$1)</f>
        <v>0</v>
      </c>
      <c r="K139">
        <f>SUMIFS('2024'!$I:$I,'2024'!$L:$L,work!$A139,'2024'!$H:$H,work!K$1)</f>
        <v>6</v>
      </c>
      <c r="L139">
        <f>SUMIFS('2024'!$I:$I,'2024'!$L:$L,work!$A139,'2024'!$H:$H,work!L$1)</f>
        <v>6</v>
      </c>
      <c r="M139">
        <f>SUMIFS('2024'!$I:$I,'2024'!$L:$L,work!$A139,'2024'!$H:$H,work!M$1)</f>
        <v>6</v>
      </c>
      <c r="N139">
        <f>SUMIFS('2024'!$I:$I,'2024'!$L:$L,work!$A139,'2024'!$H:$H,work!N$1)</f>
        <v>6</v>
      </c>
      <c r="O139">
        <f>SUMIFS('2024'!$I:$I,'2024'!$L:$L,work!$A139,'2024'!$H:$H,work!O$1)</f>
        <v>6</v>
      </c>
      <c r="P139">
        <f>SUMIFS('2024'!$I:$I,'2024'!$L:$L,work!$A139,'2024'!$H:$H,work!P$1)</f>
        <v>6</v>
      </c>
      <c r="Q139">
        <f>SUMIFS('2024'!$I:$I,'2024'!$L:$L,work!$A139,'2024'!$H:$H,work!Q$1)</f>
        <v>6</v>
      </c>
      <c r="R139">
        <f>SUMIFS('2024'!$I:$I,'2024'!$L:$L,work!$A139,'2024'!$H:$H,work!R$1)</f>
        <v>0</v>
      </c>
      <c r="S139">
        <f>SUMIFS('2024'!$I:$I,'2024'!$L:$L,work!$A139,'2024'!$H:$H,work!S$1)</f>
        <v>0</v>
      </c>
      <c r="T139">
        <f>SUMIFS('2024'!$I:$I,'2024'!$L:$L,work!$A139,'2024'!$H:$H,work!T$1)</f>
        <v>0</v>
      </c>
      <c r="U139">
        <f>SUMIFS('2024'!$I:$I,'2024'!$L:$L,work!$A139,'2024'!$H:$H,work!U$1)</f>
        <v>0</v>
      </c>
      <c r="V139">
        <f>SUMIFS('2024'!$I:$I,'2024'!$L:$L,work!$A139,'2024'!$H:$H,work!V$1)</f>
        <v>0</v>
      </c>
      <c r="W139">
        <f>SUMIFS('2024'!$I:$I,'2024'!$L:$L,work!$A139,'2024'!$H:$H,work!W$1)</f>
        <v>0</v>
      </c>
      <c r="X139">
        <f>SUMIFS('2024'!$I:$I,'2024'!$L:$L,work!$A139,'2024'!$H:$H,work!X$1)</f>
        <v>0</v>
      </c>
      <c r="Y139">
        <f t="shared" si="6"/>
        <v>3</v>
      </c>
      <c r="AL139" t="str">
        <v>NEROC</v>
      </c>
      <c r="AM139" t="str">
        <v>2252</v>
      </c>
      <c r="AN139" t="str">
        <v>-</v>
      </c>
    </row>
    <row r="140" spans="1:40" x14ac:dyDescent="0.25">
      <c r="A140" t="str">
        <v>1876-21FLTPA G2SW0111</v>
      </c>
      <c r="B140" t="str">
        <f>_xlfn.XLOOKUP(A140,'2024'!L:L,'2024'!A:A)</f>
        <v>SWROC</v>
      </c>
      <c r="C140" t="str">
        <f>_xlfn.XLOOKUP(A140,'2024'!L:L,'2024'!F:F)</f>
        <v>ESTUARY11</v>
      </c>
      <c r="D140" t="str">
        <f>_xlfn.XLOOKUP(A140,'2024'!L:L,'2024'!G:G)</f>
        <v>3M</v>
      </c>
      <c r="E140">
        <f>SUMIFS('2024'!$I:$I,'2024'!$L:$L,work!$A140,'2024'!$H:$H,work!E$1)</f>
        <v>0</v>
      </c>
      <c r="F140">
        <f>SUMIFS('2024'!$I:$I,'2024'!$L:$L,work!$A140,'2024'!$H:$H,work!F$1)</f>
        <v>0</v>
      </c>
      <c r="G140">
        <f>SUMIFS('2024'!$I:$I,'2024'!$L:$L,work!$A140,'2024'!$H:$H,work!G$1)</f>
        <v>0</v>
      </c>
      <c r="H140">
        <f>SUMIFS('2024'!$I:$I,'2024'!$L:$L,work!$A140,'2024'!$H:$H,work!H$1)</f>
        <v>6</v>
      </c>
      <c r="I140">
        <f>SUMIFS('2024'!$I:$I,'2024'!$L:$L,work!$A140,'2024'!$H:$H,work!I$1)</f>
        <v>0</v>
      </c>
      <c r="J140">
        <f>SUMIFS('2024'!$I:$I,'2024'!$L:$L,work!$A140,'2024'!$H:$H,work!J$1)</f>
        <v>0</v>
      </c>
      <c r="K140">
        <f>SUMIFS('2024'!$I:$I,'2024'!$L:$L,work!$A140,'2024'!$H:$H,work!K$1)</f>
        <v>0</v>
      </c>
      <c r="L140">
        <f>SUMIFS('2024'!$I:$I,'2024'!$L:$L,work!$A140,'2024'!$H:$H,work!L$1)</f>
        <v>0</v>
      </c>
      <c r="M140">
        <f>SUMIFS('2024'!$I:$I,'2024'!$L:$L,work!$A140,'2024'!$H:$H,work!M$1)</f>
        <v>0</v>
      </c>
      <c r="N140">
        <f>SUMIFS('2024'!$I:$I,'2024'!$L:$L,work!$A140,'2024'!$H:$H,work!N$1)</f>
        <v>0</v>
      </c>
      <c r="O140">
        <f>SUMIFS('2024'!$I:$I,'2024'!$L:$L,work!$A140,'2024'!$H:$H,work!O$1)</f>
        <v>0</v>
      </c>
      <c r="P140">
        <f>SUMIFS('2024'!$I:$I,'2024'!$L:$L,work!$A140,'2024'!$H:$H,work!P$1)</f>
        <v>0</v>
      </c>
      <c r="Q140">
        <f>SUMIFS('2024'!$I:$I,'2024'!$L:$L,work!$A140,'2024'!$H:$H,work!Q$1)</f>
        <v>0</v>
      </c>
      <c r="R140">
        <f>SUMIFS('2024'!$I:$I,'2024'!$L:$L,work!$A140,'2024'!$H:$H,work!R$1)</f>
        <v>0</v>
      </c>
      <c r="S140">
        <f>SUMIFS('2024'!$I:$I,'2024'!$L:$L,work!$A140,'2024'!$H:$H,work!S$1)</f>
        <v>0</v>
      </c>
      <c r="T140">
        <f>SUMIFS('2024'!$I:$I,'2024'!$L:$L,work!$A140,'2024'!$H:$H,work!T$1)</f>
        <v>0</v>
      </c>
      <c r="U140">
        <f>SUMIFS('2024'!$I:$I,'2024'!$L:$L,work!$A140,'2024'!$H:$H,work!U$1)</f>
        <v>0</v>
      </c>
      <c r="V140">
        <f>SUMIFS('2024'!$I:$I,'2024'!$L:$L,work!$A140,'2024'!$H:$H,work!V$1)</f>
        <v>0</v>
      </c>
      <c r="W140">
        <f>SUMIFS('2024'!$I:$I,'2024'!$L:$L,work!$A140,'2024'!$H:$H,work!W$1)</f>
        <v>0</v>
      </c>
      <c r="X140">
        <f>SUMIFS('2024'!$I:$I,'2024'!$L:$L,work!$A140,'2024'!$H:$H,work!X$1)</f>
        <v>0</v>
      </c>
      <c r="Y140">
        <f t="shared" si="6"/>
        <v>3</v>
      </c>
      <c r="AL140" t="str">
        <v>NEROC</v>
      </c>
      <c r="AM140" t="str">
        <v>2321</v>
      </c>
      <c r="AN140" t="str">
        <v>-</v>
      </c>
    </row>
    <row r="141" spans="1:40" x14ac:dyDescent="0.25">
      <c r="A141" t="str">
        <v>1885A-21FLTPA G3SW0109</v>
      </c>
      <c r="B141" t="str">
        <f>_xlfn.XLOOKUP(A141,'2024'!L:L,'2024'!A:A)</f>
        <v>SWROC</v>
      </c>
      <c r="C141" t="str">
        <f>_xlfn.XLOOKUP(A141,'2024'!L:L,'2024'!F:F)</f>
        <v>ESTUARY11</v>
      </c>
      <c r="D141" t="str">
        <f>_xlfn.XLOOKUP(A141,'2024'!L:L,'2024'!G:G)</f>
        <v>3M</v>
      </c>
      <c r="E141">
        <f>SUMIFS('2024'!$I:$I,'2024'!$L:$L,work!$A141,'2024'!$H:$H,work!E$1)</f>
        <v>0</v>
      </c>
      <c r="F141">
        <f>SUMIFS('2024'!$I:$I,'2024'!$L:$L,work!$A141,'2024'!$H:$H,work!F$1)</f>
        <v>0</v>
      </c>
      <c r="G141">
        <f>SUMIFS('2024'!$I:$I,'2024'!$L:$L,work!$A141,'2024'!$H:$H,work!G$1)</f>
        <v>0</v>
      </c>
      <c r="H141">
        <f>SUMIFS('2024'!$I:$I,'2024'!$L:$L,work!$A141,'2024'!$H:$H,work!H$1)</f>
        <v>6</v>
      </c>
      <c r="I141">
        <f>SUMIFS('2024'!$I:$I,'2024'!$L:$L,work!$A141,'2024'!$H:$H,work!I$1)</f>
        <v>0</v>
      </c>
      <c r="J141">
        <f>SUMIFS('2024'!$I:$I,'2024'!$L:$L,work!$A141,'2024'!$H:$H,work!J$1)</f>
        <v>0</v>
      </c>
      <c r="K141">
        <f>SUMIFS('2024'!$I:$I,'2024'!$L:$L,work!$A141,'2024'!$H:$H,work!K$1)</f>
        <v>0</v>
      </c>
      <c r="L141">
        <f>SUMIFS('2024'!$I:$I,'2024'!$L:$L,work!$A141,'2024'!$H:$H,work!L$1)</f>
        <v>0</v>
      </c>
      <c r="M141">
        <f>SUMIFS('2024'!$I:$I,'2024'!$L:$L,work!$A141,'2024'!$H:$H,work!M$1)</f>
        <v>0</v>
      </c>
      <c r="N141">
        <f>SUMIFS('2024'!$I:$I,'2024'!$L:$L,work!$A141,'2024'!$H:$H,work!N$1)</f>
        <v>0</v>
      </c>
      <c r="O141">
        <f>SUMIFS('2024'!$I:$I,'2024'!$L:$L,work!$A141,'2024'!$H:$H,work!O$1)</f>
        <v>0</v>
      </c>
      <c r="P141">
        <f>SUMIFS('2024'!$I:$I,'2024'!$L:$L,work!$A141,'2024'!$H:$H,work!P$1)</f>
        <v>0</v>
      </c>
      <c r="Q141">
        <f>SUMIFS('2024'!$I:$I,'2024'!$L:$L,work!$A141,'2024'!$H:$H,work!Q$1)</f>
        <v>0</v>
      </c>
      <c r="R141">
        <f>SUMIFS('2024'!$I:$I,'2024'!$L:$L,work!$A141,'2024'!$H:$H,work!R$1)</f>
        <v>0</v>
      </c>
      <c r="S141">
        <f>SUMIFS('2024'!$I:$I,'2024'!$L:$L,work!$A141,'2024'!$H:$H,work!S$1)</f>
        <v>0</v>
      </c>
      <c r="T141">
        <f>SUMIFS('2024'!$I:$I,'2024'!$L:$L,work!$A141,'2024'!$H:$H,work!T$1)</f>
        <v>0</v>
      </c>
      <c r="U141">
        <f>SUMIFS('2024'!$I:$I,'2024'!$L:$L,work!$A141,'2024'!$H:$H,work!U$1)</f>
        <v>0</v>
      </c>
      <c r="V141">
        <f>SUMIFS('2024'!$I:$I,'2024'!$L:$L,work!$A141,'2024'!$H:$H,work!V$1)</f>
        <v>0</v>
      </c>
      <c r="W141">
        <f>SUMIFS('2024'!$I:$I,'2024'!$L:$L,work!$A141,'2024'!$H:$H,work!W$1)</f>
        <v>0</v>
      </c>
      <c r="X141">
        <f>SUMIFS('2024'!$I:$I,'2024'!$L:$L,work!$A141,'2024'!$H:$H,work!X$1)</f>
        <v>0</v>
      </c>
      <c r="Y141">
        <f t="shared" si="6"/>
        <v>3</v>
      </c>
      <c r="AL141" t="str">
        <v>NEROC</v>
      </c>
      <c r="AM141" t="str">
        <v>2381</v>
      </c>
      <c r="AN141" t="str">
        <v>-</v>
      </c>
    </row>
    <row r="142" spans="1:40" x14ac:dyDescent="0.25">
      <c r="A142" t="str">
        <v>1887-21FLTPA G2SW0163</v>
      </c>
      <c r="B142" t="str">
        <f>_xlfn.XLOOKUP(A142,'2024'!L:L,'2024'!A:A)</f>
        <v>SWROC</v>
      </c>
      <c r="C142" t="str">
        <f>_xlfn.XLOOKUP(A142,'2024'!L:L,'2024'!F:F)</f>
        <v>ESTUARY11</v>
      </c>
      <c r="D142" t="str">
        <f>_xlfn.XLOOKUP(A142,'2024'!L:L,'2024'!G:G)</f>
        <v>3M</v>
      </c>
      <c r="E142">
        <f>SUMIFS('2024'!$I:$I,'2024'!$L:$L,work!$A142,'2024'!$H:$H,work!E$1)</f>
        <v>0</v>
      </c>
      <c r="F142">
        <f>SUMIFS('2024'!$I:$I,'2024'!$L:$L,work!$A142,'2024'!$H:$H,work!F$1)</f>
        <v>0</v>
      </c>
      <c r="G142">
        <f>SUMIFS('2024'!$I:$I,'2024'!$L:$L,work!$A142,'2024'!$H:$H,work!G$1)</f>
        <v>0</v>
      </c>
      <c r="H142">
        <f>SUMIFS('2024'!$I:$I,'2024'!$L:$L,work!$A142,'2024'!$H:$H,work!H$1)</f>
        <v>6</v>
      </c>
      <c r="I142">
        <f>SUMIFS('2024'!$I:$I,'2024'!$L:$L,work!$A142,'2024'!$H:$H,work!I$1)</f>
        <v>0</v>
      </c>
      <c r="J142">
        <f>SUMIFS('2024'!$I:$I,'2024'!$L:$L,work!$A142,'2024'!$H:$H,work!J$1)</f>
        <v>0</v>
      </c>
      <c r="K142">
        <f>SUMIFS('2024'!$I:$I,'2024'!$L:$L,work!$A142,'2024'!$H:$H,work!K$1)</f>
        <v>0</v>
      </c>
      <c r="L142">
        <f>SUMIFS('2024'!$I:$I,'2024'!$L:$L,work!$A142,'2024'!$H:$H,work!L$1)</f>
        <v>0</v>
      </c>
      <c r="M142">
        <f>SUMIFS('2024'!$I:$I,'2024'!$L:$L,work!$A142,'2024'!$H:$H,work!M$1)</f>
        <v>0</v>
      </c>
      <c r="N142">
        <f>SUMIFS('2024'!$I:$I,'2024'!$L:$L,work!$A142,'2024'!$H:$H,work!N$1)</f>
        <v>0</v>
      </c>
      <c r="O142">
        <f>SUMIFS('2024'!$I:$I,'2024'!$L:$L,work!$A142,'2024'!$H:$H,work!O$1)</f>
        <v>0</v>
      </c>
      <c r="P142">
        <f>SUMIFS('2024'!$I:$I,'2024'!$L:$L,work!$A142,'2024'!$H:$H,work!P$1)</f>
        <v>0</v>
      </c>
      <c r="Q142">
        <f>SUMIFS('2024'!$I:$I,'2024'!$L:$L,work!$A142,'2024'!$H:$H,work!Q$1)</f>
        <v>0</v>
      </c>
      <c r="R142">
        <f>SUMIFS('2024'!$I:$I,'2024'!$L:$L,work!$A142,'2024'!$H:$H,work!R$1)</f>
        <v>0</v>
      </c>
      <c r="S142">
        <f>SUMIFS('2024'!$I:$I,'2024'!$L:$L,work!$A142,'2024'!$H:$H,work!S$1)</f>
        <v>0</v>
      </c>
      <c r="T142">
        <f>SUMIFS('2024'!$I:$I,'2024'!$L:$L,work!$A142,'2024'!$H:$H,work!T$1)</f>
        <v>0</v>
      </c>
      <c r="U142">
        <f>SUMIFS('2024'!$I:$I,'2024'!$L:$L,work!$A142,'2024'!$H:$H,work!U$1)</f>
        <v>0</v>
      </c>
      <c r="V142">
        <f>SUMIFS('2024'!$I:$I,'2024'!$L:$L,work!$A142,'2024'!$H:$H,work!V$1)</f>
        <v>0</v>
      </c>
      <c r="W142">
        <f>SUMIFS('2024'!$I:$I,'2024'!$L:$L,work!$A142,'2024'!$H:$H,work!W$1)</f>
        <v>0</v>
      </c>
      <c r="X142">
        <f>SUMIFS('2024'!$I:$I,'2024'!$L:$L,work!$A142,'2024'!$H:$H,work!X$1)</f>
        <v>0</v>
      </c>
      <c r="Y142">
        <f t="shared" si="6"/>
        <v>3</v>
      </c>
      <c r="AL142" t="str">
        <v>NEROC</v>
      </c>
      <c r="AM142" t="str">
        <v>2203F</v>
      </c>
      <c r="AN142" t="str">
        <v>-</v>
      </c>
    </row>
    <row r="143" spans="1:40" x14ac:dyDescent="0.25">
      <c r="A143" t="str">
        <v>1896-21FLMANABC2</v>
      </c>
      <c r="B143" t="str">
        <f>_xlfn.XLOOKUP(A143,'2024'!L:L,'2024'!A:A)</f>
        <v>SWROC</v>
      </c>
      <c r="C143" t="str">
        <f>_xlfn.XLOOKUP(A143,'2024'!L:L,'2024'!F:F)</f>
        <v>ESTUARY11</v>
      </c>
      <c r="D143" t="str">
        <f>_xlfn.XLOOKUP(A143,'2024'!L:L,'2024'!G:G)</f>
        <v>3M</v>
      </c>
      <c r="E143">
        <f>SUMIFS('2024'!$I:$I,'2024'!$L:$L,work!$A143,'2024'!$H:$H,work!E$1)</f>
        <v>0</v>
      </c>
      <c r="F143">
        <f>SUMIFS('2024'!$I:$I,'2024'!$L:$L,work!$A143,'2024'!$H:$H,work!F$1)</f>
        <v>0</v>
      </c>
      <c r="G143">
        <f>SUMIFS('2024'!$I:$I,'2024'!$L:$L,work!$A143,'2024'!$H:$H,work!G$1)</f>
        <v>0</v>
      </c>
      <c r="H143">
        <f>SUMIFS('2024'!$I:$I,'2024'!$L:$L,work!$A143,'2024'!$H:$H,work!H$1)</f>
        <v>6</v>
      </c>
      <c r="I143">
        <f>SUMIFS('2024'!$I:$I,'2024'!$L:$L,work!$A143,'2024'!$H:$H,work!I$1)</f>
        <v>0</v>
      </c>
      <c r="J143">
        <f>SUMIFS('2024'!$I:$I,'2024'!$L:$L,work!$A143,'2024'!$H:$H,work!J$1)</f>
        <v>0</v>
      </c>
      <c r="K143">
        <f>SUMIFS('2024'!$I:$I,'2024'!$L:$L,work!$A143,'2024'!$H:$H,work!K$1)</f>
        <v>0</v>
      </c>
      <c r="L143">
        <f>SUMIFS('2024'!$I:$I,'2024'!$L:$L,work!$A143,'2024'!$H:$H,work!L$1)</f>
        <v>0</v>
      </c>
      <c r="M143">
        <f>SUMIFS('2024'!$I:$I,'2024'!$L:$L,work!$A143,'2024'!$H:$H,work!M$1)</f>
        <v>0</v>
      </c>
      <c r="N143">
        <f>SUMIFS('2024'!$I:$I,'2024'!$L:$L,work!$A143,'2024'!$H:$H,work!N$1)</f>
        <v>0</v>
      </c>
      <c r="O143">
        <f>SUMIFS('2024'!$I:$I,'2024'!$L:$L,work!$A143,'2024'!$H:$H,work!O$1)</f>
        <v>0</v>
      </c>
      <c r="P143">
        <f>SUMIFS('2024'!$I:$I,'2024'!$L:$L,work!$A143,'2024'!$H:$H,work!P$1)</f>
        <v>0</v>
      </c>
      <c r="Q143">
        <f>SUMIFS('2024'!$I:$I,'2024'!$L:$L,work!$A143,'2024'!$H:$H,work!Q$1)</f>
        <v>0</v>
      </c>
      <c r="R143">
        <f>SUMIFS('2024'!$I:$I,'2024'!$L:$L,work!$A143,'2024'!$H:$H,work!R$1)</f>
        <v>0</v>
      </c>
      <c r="S143">
        <f>SUMIFS('2024'!$I:$I,'2024'!$L:$L,work!$A143,'2024'!$H:$H,work!S$1)</f>
        <v>0</v>
      </c>
      <c r="T143">
        <f>SUMIFS('2024'!$I:$I,'2024'!$L:$L,work!$A143,'2024'!$H:$H,work!T$1)</f>
        <v>0</v>
      </c>
      <c r="U143">
        <f>SUMIFS('2024'!$I:$I,'2024'!$L:$L,work!$A143,'2024'!$H:$H,work!U$1)</f>
        <v>0</v>
      </c>
      <c r="V143">
        <f>SUMIFS('2024'!$I:$I,'2024'!$L:$L,work!$A143,'2024'!$H:$H,work!V$1)</f>
        <v>0</v>
      </c>
      <c r="W143">
        <f>SUMIFS('2024'!$I:$I,'2024'!$L:$L,work!$A143,'2024'!$H:$H,work!W$1)</f>
        <v>0</v>
      </c>
      <c r="X143">
        <f>SUMIFS('2024'!$I:$I,'2024'!$L:$L,work!$A143,'2024'!$H:$H,work!X$1)</f>
        <v>0</v>
      </c>
      <c r="Y143">
        <f t="shared" si="6"/>
        <v>3</v>
      </c>
      <c r="AL143" t="str">
        <v>NEROC</v>
      </c>
      <c r="AM143" t="str">
        <v>2577</v>
      </c>
      <c r="AN143" t="str">
        <v>-</v>
      </c>
    </row>
    <row r="144" spans="1:40" x14ac:dyDescent="0.25">
      <c r="A144" t="str">
        <v>18A-N30.990614,W-86.912423</v>
      </c>
      <c r="B144" t="str">
        <f>_xlfn.XLOOKUP(A144,'2024'!L:L,'2024'!A:A)</f>
        <v>NWROC</v>
      </c>
      <c r="C144" t="str">
        <f>_xlfn.XLOOKUP(A144,'2024'!L:L,'2024'!F:F)</f>
        <v>STREAM</v>
      </c>
      <c r="D144" t="str">
        <f>_xlfn.XLOOKUP(A144,'2024'!L:L,'2024'!G:G)</f>
        <v>3F</v>
      </c>
      <c r="E144">
        <f>SUMIFS('2024'!$I:$I,'2024'!$L:$L,work!$A144,'2024'!$H:$H,work!E$1)</f>
        <v>0</v>
      </c>
      <c r="F144">
        <f>SUMIFS('2024'!$I:$I,'2024'!$L:$L,work!$A144,'2024'!$H:$H,work!F$1)</f>
        <v>0</v>
      </c>
      <c r="G144">
        <f>SUMIFS('2024'!$I:$I,'2024'!$L:$L,work!$A144,'2024'!$H:$H,work!G$1)</f>
        <v>0</v>
      </c>
      <c r="H144">
        <f>SUMIFS('2024'!$I:$I,'2024'!$L:$L,work!$A144,'2024'!$H:$H,work!H$1)</f>
        <v>0</v>
      </c>
      <c r="I144">
        <f>SUMIFS('2024'!$I:$I,'2024'!$L:$L,work!$A144,'2024'!$H:$H,work!I$1)</f>
        <v>6</v>
      </c>
      <c r="J144">
        <f>SUMIFS('2024'!$I:$I,'2024'!$L:$L,work!$A144,'2024'!$H:$H,work!J$1)</f>
        <v>0</v>
      </c>
      <c r="K144">
        <f>SUMIFS('2024'!$I:$I,'2024'!$L:$L,work!$A144,'2024'!$H:$H,work!K$1)</f>
        <v>0</v>
      </c>
      <c r="L144">
        <f>SUMIFS('2024'!$I:$I,'2024'!$L:$L,work!$A144,'2024'!$H:$H,work!L$1)</f>
        <v>0</v>
      </c>
      <c r="M144">
        <f>SUMIFS('2024'!$I:$I,'2024'!$L:$L,work!$A144,'2024'!$H:$H,work!M$1)</f>
        <v>0</v>
      </c>
      <c r="N144">
        <f>SUMIFS('2024'!$I:$I,'2024'!$L:$L,work!$A144,'2024'!$H:$H,work!N$1)</f>
        <v>0</v>
      </c>
      <c r="O144">
        <f>SUMIFS('2024'!$I:$I,'2024'!$L:$L,work!$A144,'2024'!$H:$H,work!O$1)</f>
        <v>0</v>
      </c>
      <c r="P144">
        <f>SUMIFS('2024'!$I:$I,'2024'!$L:$L,work!$A144,'2024'!$H:$H,work!P$1)</f>
        <v>0</v>
      </c>
      <c r="Q144">
        <f>SUMIFS('2024'!$I:$I,'2024'!$L:$L,work!$A144,'2024'!$H:$H,work!Q$1)</f>
        <v>0</v>
      </c>
      <c r="R144">
        <f>SUMIFS('2024'!$I:$I,'2024'!$L:$L,work!$A144,'2024'!$H:$H,work!R$1)</f>
        <v>0</v>
      </c>
      <c r="S144">
        <f>SUMIFS('2024'!$I:$I,'2024'!$L:$L,work!$A144,'2024'!$H:$H,work!S$1)</f>
        <v>0</v>
      </c>
      <c r="T144">
        <f>SUMIFS('2024'!$I:$I,'2024'!$L:$L,work!$A144,'2024'!$H:$H,work!T$1)</f>
        <v>0</v>
      </c>
      <c r="U144">
        <f>SUMIFS('2024'!$I:$I,'2024'!$L:$L,work!$A144,'2024'!$H:$H,work!U$1)</f>
        <v>0</v>
      </c>
      <c r="V144">
        <f>SUMIFS('2024'!$I:$I,'2024'!$L:$L,work!$A144,'2024'!$H:$H,work!V$1)</f>
        <v>0</v>
      </c>
      <c r="W144">
        <f>SUMIFS('2024'!$I:$I,'2024'!$L:$L,work!$A144,'2024'!$H:$H,work!W$1)</f>
        <v>0</v>
      </c>
      <c r="X144">
        <f>SUMIFS('2024'!$I:$I,'2024'!$L:$L,work!$A144,'2024'!$H:$H,work!X$1)</f>
        <v>0</v>
      </c>
      <c r="Y144">
        <f t="shared" si="6"/>
        <v>3</v>
      </c>
      <c r="AL144" t="str">
        <v>NEROC</v>
      </c>
      <c r="AM144" t="str">
        <v>3389</v>
      </c>
      <c r="AN144" t="str">
        <v>-</v>
      </c>
    </row>
    <row r="145" spans="1:40" x14ac:dyDescent="0.25">
      <c r="A145" t="str">
        <v>1913-21FLTPA G2SW0015</v>
      </c>
      <c r="B145" t="str">
        <f>_xlfn.XLOOKUP(A145,'2024'!L:L,'2024'!A:A)</f>
        <v>SWROC</v>
      </c>
      <c r="C145" t="str">
        <f>_xlfn.XLOOKUP(A145,'2024'!L:L,'2024'!F:F)</f>
        <v>STREAM</v>
      </c>
      <c r="D145" t="str">
        <f>_xlfn.XLOOKUP(A145,'2024'!L:L,'2024'!G:G)</f>
        <v>1</v>
      </c>
      <c r="E145">
        <f>SUMIFS('2024'!$I:$I,'2024'!$L:$L,work!$A145,'2024'!$H:$H,work!E$1)</f>
        <v>0</v>
      </c>
      <c r="F145">
        <f>SUMIFS('2024'!$I:$I,'2024'!$L:$L,work!$A145,'2024'!$H:$H,work!F$1)</f>
        <v>6</v>
      </c>
      <c r="G145">
        <f>SUMIFS('2024'!$I:$I,'2024'!$L:$L,work!$A145,'2024'!$H:$H,work!G$1)</f>
        <v>0</v>
      </c>
      <c r="H145">
        <f>SUMIFS('2024'!$I:$I,'2024'!$L:$L,work!$A145,'2024'!$H:$H,work!H$1)</f>
        <v>0</v>
      </c>
      <c r="I145">
        <f>SUMIFS('2024'!$I:$I,'2024'!$L:$L,work!$A145,'2024'!$H:$H,work!I$1)</f>
        <v>0</v>
      </c>
      <c r="J145">
        <f>SUMIFS('2024'!$I:$I,'2024'!$L:$L,work!$A145,'2024'!$H:$H,work!J$1)</f>
        <v>0</v>
      </c>
      <c r="K145">
        <f>SUMIFS('2024'!$I:$I,'2024'!$L:$L,work!$A145,'2024'!$H:$H,work!K$1)</f>
        <v>6</v>
      </c>
      <c r="L145">
        <f>SUMIFS('2024'!$I:$I,'2024'!$L:$L,work!$A145,'2024'!$H:$H,work!L$1)</f>
        <v>6</v>
      </c>
      <c r="M145">
        <f>SUMIFS('2024'!$I:$I,'2024'!$L:$L,work!$A145,'2024'!$H:$H,work!M$1)</f>
        <v>6</v>
      </c>
      <c r="N145">
        <f>SUMIFS('2024'!$I:$I,'2024'!$L:$L,work!$A145,'2024'!$H:$H,work!N$1)</f>
        <v>6</v>
      </c>
      <c r="O145">
        <f>SUMIFS('2024'!$I:$I,'2024'!$L:$L,work!$A145,'2024'!$H:$H,work!O$1)</f>
        <v>6</v>
      </c>
      <c r="P145">
        <f>SUMIFS('2024'!$I:$I,'2024'!$L:$L,work!$A145,'2024'!$H:$H,work!P$1)</f>
        <v>6</v>
      </c>
      <c r="Q145">
        <f>SUMIFS('2024'!$I:$I,'2024'!$L:$L,work!$A145,'2024'!$H:$H,work!Q$1)</f>
        <v>0</v>
      </c>
      <c r="R145">
        <f>SUMIFS('2024'!$I:$I,'2024'!$L:$L,work!$A145,'2024'!$H:$H,work!R$1)</f>
        <v>0</v>
      </c>
      <c r="S145">
        <f>SUMIFS('2024'!$I:$I,'2024'!$L:$L,work!$A145,'2024'!$H:$H,work!S$1)</f>
        <v>0</v>
      </c>
      <c r="T145">
        <f>SUMIFS('2024'!$I:$I,'2024'!$L:$L,work!$A145,'2024'!$H:$H,work!T$1)</f>
        <v>0</v>
      </c>
      <c r="U145">
        <f>SUMIFS('2024'!$I:$I,'2024'!$L:$L,work!$A145,'2024'!$H:$H,work!U$1)</f>
        <v>0</v>
      </c>
      <c r="V145">
        <f>SUMIFS('2024'!$I:$I,'2024'!$L:$L,work!$A145,'2024'!$H:$H,work!V$1)</f>
        <v>0</v>
      </c>
      <c r="W145">
        <f>SUMIFS('2024'!$I:$I,'2024'!$L:$L,work!$A145,'2024'!$H:$H,work!W$1)</f>
        <v>0</v>
      </c>
      <c r="X145">
        <f>SUMIFS('2024'!$I:$I,'2024'!$L:$L,work!$A145,'2024'!$H:$H,work!X$1)</f>
        <v>1</v>
      </c>
      <c r="Y145">
        <f t="shared" si="6"/>
        <v>4</v>
      </c>
      <c r="AL145" t="str">
        <v>NEROC</v>
      </c>
      <c r="AM145" t="str">
        <v>2153</v>
      </c>
      <c r="AN145" t="str">
        <v>-</v>
      </c>
    </row>
    <row r="146" spans="1:40" x14ac:dyDescent="0.25">
      <c r="A146" t="str">
        <v>1923-21FLTPA G2SW0043</v>
      </c>
      <c r="B146" t="str">
        <f>_xlfn.XLOOKUP(A146,'2024'!L:L,'2024'!A:A)</f>
        <v>SWROC</v>
      </c>
      <c r="C146" t="str">
        <f>_xlfn.XLOOKUP(A146,'2024'!L:L,'2024'!F:F)</f>
        <v>STREAM</v>
      </c>
      <c r="D146" t="str">
        <f>_xlfn.XLOOKUP(A146,'2024'!L:L,'2024'!G:G)</f>
        <v>1</v>
      </c>
      <c r="E146">
        <f>SUMIFS('2024'!$I:$I,'2024'!$L:$L,work!$A146,'2024'!$H:$H,work!E$1)</f>
        <v>0</v>
      </c>
      <c r="F146">
        <f>SUMIFS('2024'!$I:$I,'2024'!$L:$L,work!$A146,'2024'!$H:$H,work!F$1)</f>
        <v>0</v>
      </c>
      <c r="G146">
        <f>SUMIFS('2024'!$I:$I,'2024'!$L:$L,work!$A146,'2024'!$H:$H,work!G$1)</f>
        <v>0</v>
      </c>
      <c r="H146">
        <f>SUMIFS('2024'!$I:$I,'2024'!$L:$L,work!$A146,'2024'!$H:$H,work!H$1)</f>
        <v>0</v>
      </c>
      <c r="I146">
        <f>SUMIFS('2024'!$I:$I,'2024'!$L:$L,work!$A146,'2024'!$H:$H,work!I$1)</f>
        <v>0</v>
      </c>
      <c r="J146">
        <f>SUMIFS('2024'!$I:$I,'2024'!$L:$L,work!$A146,'2024'!$H:$H,work!J$1)</f>
        <v>0</v>
      </c>
      <c r="K146">
        <f>SUMIFS('2024'!$I:$I,'2024'!$L:$L,work!$A146,'2024'!$H:$H,work!K$1)</f>
        <v>0</v>
      </c>
      <c r="L146">
        <f>SUMIFS('2024'!$I:$I,'2024'!$L:$L,work!$A146,'2024'!$H:$H,work!L$1)</f>
        <v>0</v>
      </c>
      <c r="M146">
        <f>SUMIFS('2024'!$I:$I,'2024'!$L:$L,work!$A146,'2024'!$H:$H,work!M$1)</f>
        <v>0</v>
      </c>
      <c r="N146">
        <f>SUMIFS('2024'!$I:$I,'2024'!$L:$L,work!$A146,'2024'!$H:$H,work!N$1)</f>
        <v>0</v>
      </c>
      <c r="O146">
        <f>SUMIFS('2024'!$I:$I,'2024'!$L:$L,work!$A146,'2024'!$H:$H,work!O$1)</f>
        <v>0</v>
      </c>
      <c r="P146">
        <f>SUMIFS('2024'!$I:$I,'2024'!$L:$L,work!$A146,'2024'!$H:$H,work!P$1)</f>
        <v>0</v>
      </c>
      <c r="Q146">
        <f>SUMIFS('2024'!$I:$I,'2024'!$L:$L,work!$A146,'2024'!$H:$H,work!Q$1)</f>
        <v>0</v>
      </c>
      <c r="R146">
        <f>SUMIFS('2024'!$I:$I,'2024'!$L:$L,work!$A146,'2024'!$H:$H,work!R$1)</f>
        <v>0</v>
      </c>
      <c r="S146">
        <f>SUMIFS('2024'!$I:$I,'2024'!$L:$L,work!$A146,'2024'!$H:$H,work!S$1)</f>
        <v>0</v>
      </c>
      <c r="T146">
        <f>SUMIFS('2024'!$I:$I,'2024'!$L:$L,work!$A146,'2024'!$H:$H,work!T$1)</f>
        <v>0</v>
      </c>
      <c r="U146">
        <f>SUMIFS('2024'!$I:$I,'2024'!$L:$L,work!$A146,'2024'!$H:$H,work!U$1)</f>
        <v>0</v>
      </c>
      <c r="V146">
        <f>SUMIFS('2024'!$I:$I,'2024'!$L:$L,work!$A146,'2024'!$H:$H,work!V$1)</f>
        <v>0</v>
      </c>
      <c r="W146">
        <f>SUMIFS('2024'!$I:$I,'2024'!$L:$L,work!$A146,'2024'!$H:$H,work!W$1)</f>
        <v>0</v>
      </c>
      <c r="X146">
        <f>SUMIFS('2024'!$I:$I,'2024'!$L:$L,work!$A146,'2024'!$H:$H,work!X$1)</f>
        <v>1</v>
      </c>
      <c r="Y146">
        <f t="shared" si="6"/>
        <v>1</v>
      </c>
      <c r="AL146" t="str">
        <v>NEROC</v>
      </c>
      <c r="AM146" t="str">
        <v>2156</v>
      </c>
      <c r="AN146" t="str">
        <v>-</v>
      </c>
    </row>
    <row r="147" spans="1:40" x14ac:dyDescent="0.25">
      <c r="A147" t="str">
        <v>1932A-21FLFTM 26010622</v>
      </c>
      <c r="B147" t="str">
        <f>_xlfn.XLOOKUP(A147,'2024'!L:L,'2024'!A:A)</f>
        <v>SEROC</v>
      </c>
      <c r="C147" t="str">
        <f>_xlfn.XLOOKUP(A147,'2024'!L:L,'2024'!F:F)</f>
        <v>LAKE</v>
      </c>
      <c r="D147" t="str">
        <f>_xlfn.XLOOKUP(A147,'2024'!L:L,'2024'!G:G)</f>
        <v>3F</v>
      </c>
      <c r="E147">
        <f>SUMIFS('2024'!$I:$I,'2024'!$L:$L,work!$A147,'2024'!$H:$H,work!E$1)</f>
        <v>6</v>
      </c>
      <c r="F147">
        <f>SUMIFS('2024'!$I:$I,'2024'!$L:$L,work!$A147,'2024'!$H:$H,work!F$1)</f>
        <v>0</v>
      </c>
      <c r="G147">
        <f>SUMIFS('2024'!$I:$I,'2024'!$L:$L,work!$A147,'2024'!$H:$H,work!G$1)</f>
        <v>0</v>
      </c>
      <c r="H147">
        <f>SUMIFS('2024'!$I:$I,'2024'!$L:$L,work!$A147,'2024'!$H:$H,work!H$1)</f>
        <v>0</v>
      </c>
      <c r="I147">
        <f>SUMIFS('2024'!$I:$I,'2024'!$L:$L,work!$A147,'2024'!$H:$H,work!I$1)</f>
        <v>0</v>
      </c>
      <c r="J147">
        <f>SUMIFS('2024'!$I:$I,'2024'!$L:$L,work!$A147,'2024'!$H:$H,work!J$1)</f>
        <v>0</v>
      </c>
      <c r="K147">
        <f>SUMIFS('2024'!$I:$I,'2024'!$L:$L,work!$A147,'2024'!$H:$H,work!K$1)</f>
        <v>0</v>
      </c>
      <c r="L147">
        <f>SUMIFS('2024'!$I:$I,'2024'!$L:$L,work!$A147,'2024'!$H:$H,work!L$1)</f>
        <v>0</v>
      </c>
      <c r="M147">
        <f>SUMIFS('2024'!$I:$I,'2024'!$L:$L,work!$A147,'2024'!$H:$H,work!M$1)</f>
        <v>0</v>
      </c>
      <c r="N147">
        <f>SUMIFS('2024'!$I:$I,'2024'!$L:$L,work!$A147,'2024'!$H:$H,work!N$1)</f>
        <v>0</v>
      </c>
      <c r="O147">
        <f>SUMIFS('2024'!$I:$I,'2024'!$L:$L,work!$A147,'2024'!$H:$H,work!O$1)</f>
        <v>0</v>
      </c>
      <c r="P147">
        <f>SUMIFS('2024'!$I:$I,'2024'!$L:$L,work!$A147,'2024'!$H:$H,work!P$1)</f>
        <v>0</v>
      </c>
      <c r="Q147">
        <f>SUMIFS('2024'!$I:$I,'2024'!$L:$L,work!$A147,'2024'!$H:$H,work!Q$1)</f>
        <v>0</v>
      </c>
      <c r="R147">
        <f>SUMIFS('2024'!$I:$I,'2024'!$L:$L,work!$A147,'2024'!$H:$H,work!R$1)</f>
        <v>0</v>
      </c>
      <c r="S147">
        <f>SUMIFS('2024'!$I:$I,'2024'!$L:$L,work!$A147,'2024'!$H:$H,work!S$1)</f>
        <v>0</v>
      </c>
      <c r="T147">
        <f>SUMIFS('2024'!$I:$I,'2024'!$L:$L,work!$A147,'2024'!$H:$H,work!T$1)</f>
        <v>0</v>
      </c>
      <c r="U147">
        <f>SUMIFS('2024'!$I:$I,'2024'!$L:$L,work!$A147,'2024'!$H:$H,work!U$1)</f>
        <v>0</v>
      </c>
      <c r="V147">
        <f>SUMIFS('2024'!$I:$I,'2024'!$L:$L,work!$A147,'2024'!$H:$H,work!V$1)</f>
        <v>0</v>
      </c>
      <c r="W147">
        <f>SUMIFS('2024'!$I:$I,'2024'!$L:$L,work!$A147,'2024'!$H:$H,work!W$1)</f>
        <v>0</v>
      </c>
      <c r="X147">
        <f>SUMIFS('2024'!$I:$I,'2024'!$L:$L,work!$A147,'2024'!$H:$H,work!X$1)</f>
        <v>0</v>
      </c>
      <c r="Y147">
        <f t="shared" si="6"/>
        <v>3</v>
      </c>
      <c r="AL147" t="str">
        <v>NEROC</v>
      </c>
      <c r="AM147" t="str">
        <v>2178</v>
      </c>
      <c r="AN147" t="str">
        <v>-</v>
      </c>
    </row>
    <row r="148" spans="1:40" x14ac:dyDescent="0.25">
      <c r="A148" t="str">
        <v>1932G-21FLWPB G4SE0161</v>
      </c>
      <c r="B148" t="str">
        <f>_xlfn.XLOOKUP(A148,'2024'!L:L,'2024'!A:A)</f>
        <v>SEROC</v>
      </c>
      <c r="C148" t="str">
        <f>_xlfn.XLOOKUP(A148,'2024'!L:L,'2024'!F:F)</f>
        <v>LAKE</v>
      </c>
      <c r="D148" t="str">
        <f>_xlfn.XLOOKUP(A148,'2024'!L:L,'2024'!G:G)</f>
        <v>3F</v>
      </c>
      <c r="E148">
        <f>SUMIFS('2024'!$I:$I,'2024'!$L:$L,work!$A148,'2024'!$H:$H,work!E$1)</f>
        <v>6</v>
      </c>
      <c r="F148">
        <f>SUMIFS('2024'!$I:$I,'2024'!$L:$L,work!$A148,'2024'!$H:$H,work!F$1)</f>
        <v>0</v>
      </c>
      <c r="G148">
        <f>SUMIFS('2024'!$I:$I,'2024'!$L:$L,work!$A148,'2024'!$H:$H,work!G$1)</f>
        <v>0</v>
      </c>
      <c r="H148">
        <f>SUMIFS('2024'!$I:$I,'2024'!$L:$L,work!$A148,'2024'!$H:$H,work!H$1)</f>
        <v>0</v>
      </c>
      <c r="I148">
        <f>SUMIFS('2024'!$I:$I,'2024'!$L:$L,work!$A148,'2024'!$H:$H,work!I$1)</f>
        <v>0</v>
      </c>
      <c r="J148">
        <f>SUMIFS('2024'!$I:$I,'2024'!$L:$L,work!$A148,'2024'!$H:$H,work!J$1)</f>
        <v>0</v>
      </c>
      <c r="K148">
        <f>SUMIFS('2024'!$I:$I,'2024'!$L:$L,work!$A148,'2024'!$H:$H,work!K$1)</f>
        <v>0</v>
      </c>
      <c r="L148">
        <f>SUMIFS('2024'!$I:$I,'2024'!$L:$L,work!$A148,'2024'!$H:$H,work!L$1)</f>
        <v>0</v>
      </c>
      <c r="M148">
        <f>SUMIFS('2024'!$I:$I,'2024'!$L:$L,work!$A148,'2024'!$H:$H,work!M$1)</f>
        <v>0</v>
      </c>
      <c r="N148">
        <f>SUMIFS('2024'!$I:$I,'2024'!$L:$L,work!$A148,'2024'!$H:$H,work!N$1)</f>
        <v>0</v>
      </c>
      <c r="O148">
        <f>SUMIFS('2024'!$I:$I,'2024'!$L:$L,work!$A148,'2024'!$H:$H,work!O$1)</f>
        <v>0</v>
      </c>
      <c r="P148">
        <f>SUMIFS('2024'!$I:$I,'2024'!$L:$L,work!$A148,'2024'!$H:$H,work!P$1)</f>
        <v>0</v>
      </c>
      <c r="Q148">
        <f>SUMIFS('2024'!$I:$I,'2024'!$L:$L,work!$A148,'2024'!$H:$H,work!Q$1)</f>
        <v>0</v>
      </c>
      <c r="R148">
        <f>SUMIFS('2024'!$I:$I,'2024'!$L:$L,work!$A148,'2024'!$H:$H,work!R$1)</f>
        <v>0</v>
      </c>
      <c r="S148">
        <f>SUMIFS('2024'!$I:$I,'2024'!$L:$L,work!$A148,'2024'!$H:$H,work!S$1)</f>
        <v>0</v>
      </c>
      <c r="T148">
        <f>SUMIFS('2024'!$I:$I,'2024'!$L:$L,work!$A148,'2024'!$H:$H,work!T$1)</f>
        <v>0</v>
      </c>
      <c r="U148">
        <f>SUMIFS('2024'!$I:$I,'2024'!$L:$L,work!$A148,'2024'!$H:$H,work!U$1)</f>
        <v>0</v>
      </c>
      <c r="V148">
        <f>SUMIFS('2024'!$I:$I,'2024'!$L:$L,work!$A148,'2024'!$H:$H,work!V$1)</f>
        <v>0</v>
      </c>
      <c r="W148">
        <f>SUMIFS('2024'!$I:$I,'2024'!$L:$L,work!$A148,'2024'!$H:$H,work!W$1)</f>
        <v>0</v>
      </c>
      <c r="X148">
        <f>SUMIFS('2024'!$I:$I,'2024'!$L:$L,work!$A148,'2024'!$H:$H,work!X$1)</f>
        <v>0</v>
      </c>
      <c r="Y148">
        <f t="shared" si="6"/>
        <v>3</v>
      </c>
      <c r="AL148" t="str">
        <v>NEROC</v>
      </c>
      <c r="AM148" t="str">
        <v>2245</v>
      </c>
      <c r="AN148" t="str">
        <v>-</v>
      </c>
    </row>
    <row r="149" spans="1:40" x14ac:dyDescent="0.25">
      <c r="A149" t="str">
        <v>1932I-21FLWPB G4SE0167</v>
      </c>
      <c r="B149" t="str">
        <f>_xlfn.XLOOKUP(A149,'2024'!L:L,'2024'!A:A)</f>
        <v>SEROC</v>
      </c>
      <c r="C149" t="str">
        <f>_xlfn.XLOOKUP(A149,'2024'!L:L,'2024'!F:F)</f>
        <v>LAKE</v>
      </c>
      <c r="D149" t="str">
        <f>_xlfn.XLOOKUP(A149,'2024'!L:L,'2024'!G:G)</f>
        <v>3F</v>
      </c>
      <c r="E149">
        <f>SUMIFS('2024'!$I:$I,'2024'!$L:$L,work!$A149,'2024'!$H:$H,work!E$1)</f>
        <v>6</v>
      </c>
      <c r="F149">
        <f>SUMIFS('2024'!$I:$I,'2024'!$L:$L,work!$A149,'2024'!$H:$H,work!F$1)</f>
        <v>0</v>
      </c>
      <c r="G149">
        <f>SUMIFS('2024'!$I:$I,'2024'!$L:$L,work!$A149,'2024'!$H:$H,work!G$1)</f>
        <v>0</v>
      </c>
      <c r="H149">
        <f>SUMIFS('2024'!$I:$I,'2024'!$L:$L,work!$A149,'2024'!$H:$H,work!H$1)</f>
        <v>0</v>
      </c>
      <c r="I149">
        <f>SUMIFS('2024'!$I:$I,'2024'!$L:$L,work!$A149,'2024'!$H:$H,work!I$1)</f>
        <v>0</v>
      </c>
      <c r="J149">
        <f>SUMIFS('2024'!$I:$I,'2024'!$L:$L,work!$A149,'2024'!$H:$H,work!J$1)</f>
        <v>0</v>
      </c>
      <c r="K149">
        <f>SUMIFS('2024'!$I:$I,'2024'!$L:$L,work!$A149,'2024'!$H:$H,work!K$1)</f>
        <v>6</v>
      </c>
      <c r="L149">
        <f>SUMIFS('2024'!$I:$I,'2024'!$L:$L,work!$A149,'2024'!$H:$H,work!L$1)</f>
        <v>6</v>
      </c>
      <c r="M149">
        <f>SUMIFS('2024'!$I:$I,'2024'!$L:$L,work!$A149,'2024'!$H:$H,work!M$1)</f>
        <v>6</v>
      </c>
      <c r="N149">
        <f>SUMIFS('2024'!$I:$I,'2024'!$L:$L,work!$A149,'2024'!$H:$H,work!N$1)</f>
        <v>6</v>
      </c>
      <c r="O149">
        <f>SUMIFS('2024'!$I:$I,'2024'!$L:$L,work!$A149,'2024'!$H:$H,work!O$1)</f>
        <v>6</v>
      </c>
      <c r="P149">
        <f>SUMIFS('2024'!$I:$I,'2024'!$L:$L,work!$A149,'2024'!$H:$H,work!P$1)</f>
        <v>6</v>
      </c>
      <c r="Q149">
        <f>SUMIFS('2024'!$I:$I,'2024'!$L:$L,work!$A149,'2024'!$H:$H,work!Q$1)</f>
        <v>0</v>
      </c>
      <c r="R149">
        <f>SUMIFS('2024'!$I:$I,'2024'!$L:$L,work!$A149,'2024'!$H:$H,work!R$1)</f>
        <v>0</v>
      </c>
      <c r="S149">
        <f>SUMIFS('2024'!$I:$I,'2024'!$L:$L,work!$A149,'2024'!$H:$H,work!S$1)</f>
        <v>0</v>
      </c>
      <c r="T149">
        <f>SUMIFS('2024'!$I:$I,'2024'!$L:$L,work!$A149,'2024'!$H:$H,work!T$1)</f>
        <v>0</v>
      </c>
      <c r="U149">
        <f>SUMIFS('2024'!$I:$I,'2024'!$L:$L,work!$A149,'2024'!$H:$H,work!U$1)</f>
        <v>0</v>
      </c>
      <c r="V149">
        <f>SUMIFS('2024'!$I:$I,'2024'!$L:$L,work!$A149,'2024'!$H:$H,work!V$1)</f>
        <v>0</v>
      </c>
      <c r="W149">
        <f>SUMIFS('2024'!$I:$I,'2024'!$L:$L,work!$A149,'2024'!$H:$H,work!W$1)</f>
        <v>0</v>
      </c>
      <c r="X149">
        <f>SUMIFS('2024'!$I:$I,'2024'!$L:$L,work!$A149,'2024'!$H:$H,work!X$1)</f>
        <v>0</v>
      </c>
      <c r="Y149">
        <f t="shared" si="6"/>
        <v>3</v>
      </c>
      <c r="AL149" t="str">
        <v>NEROC</v>
      </c>
      <c r="AM149" t="str">
        <v>2592</v>
      </c>
      <c r="AN149" t="str">
        <v>-</v>
      </c>
    </row>
    <row r="150" spans="1:40" x14ac:dyDescent="0.25">
      <c r="A150" t="str">
        <v>1932M-21FLFTM G4SD0157</v>
      </c>
      <c r="B150" t="str">
        <f>_xlfn.XLOOKUP(A150,'2024'!L:L,'2024'!A:A)</f>
        <v>SROC</v>
      </c>
      <c r="C150" t="str">
        <f>_xlfn.XLOOKUP(A150,'2024'!L:L,'2024'!F:F)</f>
        <v>LAKE</v>
      </c>
      <c r="D150" t="str">
        <f>_xlfn.XLOOKUP(A150,'2024'!L:L,'2024'!G:G)</f>
        <v>3F</v>
      </c>
      <c r="E150">
        <f>SUMIFS('2024'!$I:$I,'2024'!$L:$L,work!$A150,'2024'!$H:$H,work!E$1)</f>
        <v>6</v>
      </c>
      <c r="F150">
        <f>SUMIFS('2024'!$I:$I,'2024'!$L:$L,work!$A150,'2024'!$H:$H,work!F$1)</f>
        <v>0</v>
      </c>
      <c r="G150">
        <f>SUMIFS('2024'!$I:$I,'2024'!$L:$L,work!$A150,'2024'!$H:$H,work!G$1)</f>
        <v>0</v>
      </c>
      <c r="H150">
        <f>SUMIFS('2024'!$I:$I,'2024'!$L:$L,work!$A150,'2024'!$H:$H,work!H$1)</f>
        <v>0</v>
      </c>
      <c r="I150">
        <f>SUMIFS('2024'!$I:$I,'2024'!$L:$L,work!$A150,'2024'!$H:$H,work!I$1)</f>
        <v>0</v>
      </c>
      <c r="J150">
        <f>SUMIFS('2024'!$I:$I,'2024'!$L:$L,work!$A150,'2024'!$H:$H,work!J$1)</f>
        <v>0</v>
      </c>
      <c r="K150">
        <f>SUMIFS('2024'!$I:$I,'2024'!$L:$L,work!$A150,'2024'!$H:$H,work!K$1)</f>
        <v>0</v>
      </c>
      <c r="L150">
        <f>SUMIFS('2024'!$I:$I,'2024'!$L:$L,work!$A150,'2024'!$H:$H,work!L$1)</f>
        <v>0</v>
      </c>
      <c r="M150">
        <f>SUMIFS('2024'!$I:$I,'2024'!$L:$L,work!$A150,'2024'!$H:$H,work!M$1)</f>
        <v>0</v>
      </c>
      <c r="N150">
        <f>SUMIFS('2024'!$I:$I,'2024'!$L:$L,work!$A150,'2024'!$H:$H,work!N$1)</f>
        <v>0</v>
      </c>
      <c r="O150">
        <f>SUMIFS('2024'!$I:$I,'2024'!$L:$L,work!$A150,'2024'!$H:$H,work!O$1)</f>
        <v>0</v>
      </c>
      <c r="P150">
        <f>SUMIFS('2024'!$I:$I,'2024'!$L:$L,work!$A150,'2024'!$H:$H,work!P$1)</f>
        <v>0</v>
      </c>
      <c r="Q150">
        <f>SUMIFS('2024'!$I:$I,'2024'!$L:$L,work!$A150,'2024'!$H:$H,work!Q$1)</f>
        <v>0</v>
      </c>
      <c r="R150">
        <f>SUMIFS('2024'!$I:$I,'2024'!$L:$L,work!$A150,'2024'!$H:$H,work!R$1)</f>
        <v>0</v>
      </c>
      <c r="S150">
        <f>SUMIFS('2024'!$I:$I,'2024'!$L:$L,work!$A150,'2024'!$H:$H,work!S$1)</f>
        <v>0</v>
      </c>
      <c r="T150">
        <f>SUMIFS('2024'!$I:$I,'2024'!$L:$L,work!$A150,'2024'!$H:$H,work!T$1)</f>
        <v>0</v>
      </c>
      <c r="U150">
        <f>SUMIFS('2024'!$I:$I,'2024'!$L:$L,work!$A150,'2024'!$H:$H,work!U$1)</f>
        <v>0</v>
      </c>
      <c r="V150">
        <f>SUMIFS('2024'!$I:$I,'2024'!$L:$L,work!$A150,'2024'!$H:$H,work!V$1)</f>
        <v>0</v>
      </c>
      <c r="W150">
        <f>SUMIFS('2024'!$I:$I,'2024'!$L:$L,work!$A150,'2024'!$H:$H,work!W$1)</f>
        <v>0</v>
      </c>
      <c r="X150">
        <f>SUMIFS('2024'!$I:$I,'2024'!$L:$L,work!$A150,'2024'!$H:$H,work!X$1)</f>
        <v>0</v>
      </c>
      <c r="Y150">
        <f t="shared" si="6"/>
        <v>3</v>
      </c>
      <c r="AL150" t="str">
        <v>NEROC</v>
      </c>
      <c r="AM150" t="str">
        <v>2535B</v>
      </c>
      <c r="AN150" t="str">
        <v>-</v>
      </c>
    </row>
    <row r="151" spans="1:40" x14ac:dyDescent="0.25">
      <c r="A151" t="str">
        <v>1932N-21FLFTM 26010744FTM</v>
      </c>
      <c r="B151" t="str">
        <f>_xlfn.XLOOKUP(A151,'2024'!L:L,'2024'!A:A)</f>
        <v>SEROC</v>
      </c>
      <c r="C151" t="str">
        <f>_xlfn.XLOOKUP(A151,'2024'!L:L,'2024'!F:F)</f>
        <v>LAKE</v>
      </c>
      <c r="D151" t="str">
        <f>_xlfn.XLOOKUP(A151,'2024'!L:L,'2024'!G:G)</f>
        <v>3F</v>
      </c>
      <c r="E151">
        <f>SUMIFS('2024'!$I:$I,'2024'!$L:$L,work!$A151,'2024'!$H:$H,work!E$1)</f>
        <v>6</v>
      </c>
      <c r="F151">
        <f>SUMIFS('2024'!$I:$I,'2024'!$L:$L,work!$A151,'2024'!$H:$H,work!F$1)</f>
        <v>0</v>
      </c>
      <c r="G151">
        <f>SUMIFS('2024'!$I:$I,'2024'!$L:$L,work!$A151,'2024'!$H:$H,work!G$1)</f>
        <v>0</v>
      </c>
      <c r="H151">
        <f>SUMIFS('2024'!$I:$I,'2024'!$L:$L,work!$A151,'2024'!$H:$H,work!H$1)</f>
        <v>0</v>
      </c>
      <c r="I151">
        <f>SUMIFS('2024'!$I:$I,'2024'!$L:$L,work!$A151,'2024'!$H:$H,work!I$1)</f>
        <v>0</v>
      </c>
      <c r="J151">
        <f>SUMIFS('2024'!$I:$I,'2024'!$L:$L,work!$A151,'2024'!$H:$H,work!J$1)</f>
        <v>0</v>
      </c>
      <c r="K151">
        <f>SUMIFS('2024'!$I:$I,'2024'!$L:$L,work!$A151,'2024'!$H:$H,work!K$1)</f>
        <v>0</v>
      </c>
      <c r="L151">
        <f>SUMIFS('2024'!$I:$I,'2024'!$L:$L,work!$A151,'2024'!$H:$H,work!L$1)</f>
        <v>0</v>
      </c>
      <c r="M151">
        <f>SUMIFS('2024'!$I:$I,'2024'!$L:$L,work!$A151,'2024'!$H:$H,work!M$1)</f>
        <v>0</v>
      </c>
      <c r="N151">
        <f>SUMIFS('2024'!$I:$I,'2024'!$L:$L,work!$A151,'2024'!$H:$H,work!N$1)</f>
        <v>0</v>
      </c>
      <c r="O151">
        <f>SUMIFS('2024'!$I:$I,'2024'!$L:$L,work!$A151,'2024'!$H:$H,work!O$1)</f>
        <v>0</v>
      </c>
      <c r="P151">
        <f>SUMIFS('2024'!$I:$I,'2024'!$L:$L,work!$A151,'2024'!$H:$H,work!P$1)</f>
        <v>0</v>
      </c>
      <c r="Q151">
        <f>SUMIFS('2024'!$I:$I,'2024'!$L:$L,work!$A151,'2024'!$H:$H,work!Q$1)</f>
        <v>0</v>
      </c>
      <c r="R151">
        <f>SUMIFS('2024'!$I:$I,'2024'!$L:$L,work!$A151,'2024'!$H:$H,work!R$1)</f>
        <v>0</v>
      </c>
      <c r="S151">
        <f>SUMIFS('2024'!$I:$I,'2024'!$L:$L,work!$A151,'2024'!$H:$H,work!S$1)</f>
        <v>0</v>
      </c>
      <c r="T151">
        <f>SUMIFS('2024'!$I:$I,'2024'!$L:$L,work!$A151,'2024'!$H:$H,work!T$1)</f>
        <v>0</v>
      </c>
      <c r="U151">
        <f>SUMIFS('2024'!$I:$I,'2024'!$L:$L,work!$A151,'2024'!$H:$H,work!U$1)</f>
        <v>0</v>
      </c>
      <c r="V151">
        <f>SUMIFS('2024'!$I:$I,'2024'!$L:$L,work!$A151,'2024'!$H:$H,work!V$1)</f>
        <v>0</v>
      </c>
      <c r="W151">
        <f>SUMIFS('2024'!$I:$I,'2024'!$L:$L,work!$A151,'2024'!$H:$H,work!W$1)</f>
        <v>0</v>
      </c>
      <c r="X151">
        <f>SUMIFS('2024'!$I:$I,'2024'!$L:$L,work!$A151,'2024'!$H:$H,work!X$1)</f>
        <v>0</v>
      </c>
      <c r="Y151">
        <f t="shared" si="6"/>
        <v>3</v>
      </c>
      <c r="AL151" t="str">
        <v>NEROC</v>
      </c>
      <c r="AM151" t="str">
        <v>2551B</v>
      </c>
      <c r="AN151" t="str">
        <v>-</v>
      </c>
    </row>
    <row r="152" spans="1:40" x14ac:dyDescent="0.25">
      <c r="A152" t="str">
        <v>1933-21FLTPA G3SW0056</v>
      </c>
      <c r="B152" t="str">
        <f>_xlfn.XLOOKUP(A152,'2024'!L:L,'2024'!A:A)</f>
        <v>SWROC</v>
      </c>
      <c r="C152" t="str">
        <f>_xlfn.XLOOKUP(A152,'2024'!L:L,'2024'!F:F)</f>
        <v>STREAM</v>
      </c>
      <c r="D152" t="str">
        <f>_xlfn.XLOOKUP(A152,'2024'!L:L,'2024'!G:G)</f>
        <v>3F</v>
      </c>
      <c r="E152">
        <f>SUMIFS('2024'!$I:$I,'2024'!$L:$L,work!$A152,'2024'!$H:$H,work!E$1)</f>
        <v>6</v>
      </c>
      <c r="F152">
        <f>SUMIFS('2024'!$I:$I,'2024'!$L:$L,work!$A152,'2024'!$H:$H,work!F$1)</f>
        <v>0</v>
      </c>
      <c r="G152">
        <f>SUMIFS('2024'!$I:$I,'2024'!$L:$L,work!$A152,'2024'!$H:$H,work!G$1)</f>
        <v>0</v>
      </c>
      <c r="H152">
        <f>SUMIFS('2024'!$I:$I,'2024'!$L:$L,work!$A152,'2024'!$H:$H,work!H$1)</f>
        <v>0</v>
      </c>
      <c r="I152">
        <f>SUMIFS('2024'!$I:$I,'2024'!$L:$L,work!$A152,'2024'!$H:$H,work!I$1)</f>
        <v>6</v>
      </c>
      <c r="J152">
        <f>SUMIFS('2024'!$I:$I,'2024'!$L:$L,work!$A152,'2024'!$H:$H,work!J$1)</f>
        <v>0</v>
      </c>
      <c r="K152">
        <f>SUMIFS('2024'!$I:$I,'2024'!$L:$L,work!$A152,'2024'!$H:$H,work!K$1)</f>
        <v>6</v>
      </c>
      <c r="L152">
        <f>SUMIFS('2024'!$I:$I,'2024'!$L:$L,work!$A152,'2024'!$H:$H,work!L$1)</f>
        <v>6</v>
      </c>
      <c r="M152">
        <f>SUMIFS('2024'!$I:$I,'2024'!$L:$L,work!$A152,'2024'!$H:$H,work!M$1)</f>
        <v>6</v>
      </c>
      <c r="N152">
        <f>SUMIFS('2024'!$I:$I,'2024'!$L:$L,work!$A152,'2024'!$H:$H,work!N$1)</f>
        <v>6</v>
      </c>
      <c r="O152">
        <f>SUMIFS('2024'!$I:$I,'2024'!$L:$L,work!$A152,'2024'!$H:$H,work!O$1)</f>
        <v>6</v>
      </c>
      <c r="P152">
        <f>SUMIFS('2024'!$I:$I,'2024'!$L:$L,work!$A152,'2024'!$H:$H,work!P$1)</f>
        <v>6</v>
      </c>
      <c r="Q152">
        <f>SUMIFS('2024'!$I:$I,'2024'!$L:$L,work!$A152,'2024'!$H:$H,work!Q$1)</f>
        <v>0</v>
      </c>
      <c r="R152">
        <f>SUMIFS('2024'!$I:$I,'2024'!$L:$L,work!$A152,'2024'!$H:$H,work!R$1)</f>
        <v>0</v>
      </c>
      <c r="S152">
        <f>SUMIFS('2024'!$I:$I,'2024'!$L:$L,work!$A152,'2024'!$H:$H,work!S$1)</f>
        <v>0</v>
      </c>
      <c r="T152">
        <f>SUMIFS('2024'!$I:$I,'2024'!$L:$L,work!$A152,'2024'!$H:$H,work!T$1)</f>
        <v>0</v>
      </c>
      <c r="U152">
        <f>SUMIFS('2024'!$I:$I,'2024'!$L:$L,work!$A152,'2024'!$H:$H,work!U$1)</f>
        <v>0</v>
      </c>
      <c r="V152">
        <f>SUMIFS('2024'!$I:$I,'2024'!$L:$L,work!$A152,'2024'!$H:$H,work!V$1)</f>
        <v>0</v>
      </c>
      <c r="W152">
        <f>SUMIFS('2024'!$I:$I,'2024'!$L:$L,work!$A152,'2024'!$H:$H,work!W$1)</f>
        <v>0</v>
      </c>
      <c r="X152">
        <f>SUMIFS('2024'!$I:$I,'2024'!$L:$L,work!$A152,'2024'!$H:$H,work!X$1)</f>
        <v>0</v>
      </c>
      <c r="Y152">
        <f t="shared" si="6"/>
        <v>3</v>
      </c>
      <c r="AL152" t="str">
        <v>NEROC</v>
      </c>
      <c r="AM152" t="str">
        <v>3504A</v>
      </c>
      <c r="AN152" t="str">
        <v>-</v>
      </c>
    </row>
    <row r="153" spans="1:40" x14ac:dyDescent="0.25">
      <c r="A153" t="str">
        <v>1935-21FLTPA G3SW0087</v>
      </c>
      <c r="B153" t="str">
        <f>_xlfn.XLOOKUP(A153,'2024'!L:L,'2024'!A:A)</f>
        <v>SWROC</v>
      </c>
      <c r="C153" t="str">
        <f>_xlfn.XLOOKUP(A153,'2024'!L:L,'2024'!F:F)</f>
        <v>STREAM</v>
      </c>
      <c r="D153" t="str">
        <f>_xlfn.XLOOKUP(A153,'2024'!L:L,'2024'!G:G)</f>
        <v>3F</v>
      </c>
      <c r="E153">
        <f>SUMIFS('2024'!$I:$I,'2024'!$L:$L,work!$A153,'2024'!$H:$H,work!E$1)</f>
        <v>6</v>
      </c>
      <c r="F153">
        <f>SUMIFS('2024'!$I:$I,'2024'!$L:$L,work!$A153,'2024'!$H:$H,work!F$1)</f>
        <v>0</v>
      </c>
      <c r="G153">
        <f>SUMIFS('2024'!$I:$I,'2024'!$L:$L,work!$A153,'2024'!$H:$H,work!G$1)</f>
        <v>0</v>
      </c>
      <c r="H153">
        <f>SUMIFS('2024'!$I:$I,'2024'!$L:$L,work!$A153,'2024'!$H:$H,work!H$1)</f>
        <v>0</v>
      </c>
      <c r="I153">
        <f>SUMIFS('2024'!$I:$I,'2024'!$L:$L,work!$A153,'2024'!$H:$H,work!I$1)</f>
        <v>6</v>
      </c>
      <c r="J153">
        <f>SUMIFS('2024'!$I:$I,'2024'!$L:$L,work!$A153,'2024'!$H:$H,work!J$1)</f>
        <v>0</v>
      </c>
      <c r="K153">
        <f>SUMIFS('2024'!$I:$I,'2024'!$L:$L,work!$A153,'2024'!$H:$H,work!K$1)</f>
        <v>0</v>
      </c>
      <c r="L153">
        <f>SUMIFS('2024'!$I:$I,'2024'!$L:$L,work!$A153,'2024'!$H:$H,work!L$1)</f>
        <v>0</v>
      </c>
      <c r="M153">
        <f>SUMIFS('2024'!$I:$I,'2024'!$L:$L,work!$A153,'2024'!$H:$H,work!M$1)</f>
        <v>0</v>
      </c>
      <c r="N153">
        <f>SUMIFS('2024'!$I:$I,'2024'!$L:$L,work!$A153,'2024'!$H:$H,work!N$1)</f>
        <v>0</v>
      </c>
      <c r="O153">
        <f>SUMIFS('2024'!$I:$I,'2024'!$L:$L,work!$A153,'2024'!$H:$H,work!O$1)</f>
        <v>0</v>
      </c>
      <c r="P153">
        <f>SUMIFS('2024'!$I:$I,'2024'!$L:$L,work!$A153,'2024'!$H:$H,work!P$1)</f>
        <v>0</v>
      </c>
      <c r="Q153">
        <f>SUMIFS('2024'!$I:$I,'2024'!$L:$L,work!$A153,'2024'!$H:$H,work!Q$1)</f>
        <v>0</v>
      </c>
      <c r="R153">
        <f>SUMIFS('2024'!$I:$I,'2024'!$L:$L,work!$A153,'2024'!$H:$H,work!R$1)</f>
        <v>0</v>
      </c>
      <c r="S153">
        <f>SUMIFS('2024'!$I:$I,'2024'!$L:$L,work!$A153,'2024'!$H:$H,work!S$1)</f>
        <v>0</v>
      </c>
      <c r="T153">
        <f>SUMIFS('2024'!$I:$I,'2024'!$L:$L,work!$A153,'2024'!$H:$H,work!T$1)</f>
        <v>0</v>
      </c>
      <c r="U153">
        <f>SUMIFS('2024'!$I:$I,'2024'!$L:$L,work!$A153,'2024'!$H:$H,work!U$1)</f>
        <v>0</v>
      </c>
      <c r="V153">
        <f>SUMIFS('2024'!$I:$I,'2024'!$L:$L,work!$A153,'2024'!$H:$H,work!V$1)</f>
        <v>0</v>
      </c>
      <c r="W153">
        <f>SUMIFS('2024'!$I:$I,'2024'!$L:$L,work!$A153,'2024'!$H:$H,work!W$1)</f>
        <v>0</v>
      </c>
      <c r="X153">
        <f>SUMIFS('2024'!$I:$I,'2024'!$L:$L,work!$A153,'2024'!$H:$H,work!X$1)</f>
        <v>0</v>
      </c>
      <c r="Y153">
        <f t="shared" si="6"/>
        <v>3</v>
      </c>
      <c r="AL153" t="str">
        <v>CEROC</v>
      </c>
      <c r="AM153" t="str">
        <v>2641</v>
      </c>
      <c r="AN153" t="str">
        <v>-</v>
      </c>
    </row>
    <row r="154" spans="1:40" x14ac:dyDescent="0.25">
      <c r="A154" t="str">
        <v>1938-21FLWPB G4SE0162</v>
      </c>
      <c r="B154" t="str">
        <f>_xlfn.XLOOKUP(A154,'2024'!L:L,'2024'!A:A)</f>
        <v>SEROC</v>
      </c>
      <c r="C154" t="str">
        <f>_xlfn.XLOOKUP(A154,'2024'!L:L,'2024'!F:F)</f>
        <v>LAKE</v>
      </c>
      <c r="D154" t="str">
        <f>_xlfn.XLOOKUP(A154,'2024'!L:L,'2024'!G:G)</f>
        <v>3F</v>
      </c>
      <c r="E154">
        <f>SUMIFS('2024'!$I:$I,'2024'!$L:$L,work!$A154,'2024'!$H:$H,work!E$1)</f>
        <v>6</v>
      </c>
      <c r="F154">
        <f>SUMIFS('2024'!$I:$I,'2024'!$L:$L,work!$A154,'2024'!$H:$H,work!F$1)</f>
        <v>0</v>
      </c>
      <c r="G154">
        <f>SUMIFS('2024'!$I:$I,'2024'!$L:$L,work!$A154,'2024'!$H:$H,work!G$1)</f>
        <v>0</v>
      </c>
      <c r="H154">
        <f>SUMIFS('2024'!$I:$I,'2024'!$L:$L,work!$A154,'2024'!$H:$H,work!H$1)</f>
        <v>0</v>
      </c>
      <c r="I154">
        <f>SUMIFS('2024'!$I:$I,'2024'!$L:$L,work!$A154,'2024'!$H:$H,work!I$1)</f>
        <v>0</v>
      </c>
      <c r="J154">
        <f>SUMIFS('2024'!$I:$I,'2024'!$L:$L,work!$A154,'2024'!$H:$H,work!J$1)</f>
        <v>0</v>
      </c>
      <c r="K154">
        <f>SUMIFS('2024'!$I:$I,'2024'!$L:$L,work!$A154,'2024'!$H:$H,work!K$1)</f>
        <v>0</v>
      </c>
      <c r="L154">
        <f>SUMIFS('2024'!$I:$I,'2024'!$L:$L,work!$A154,'2024'!$H:$H,work!L$1)</f>
        <v>0</v>
      </c>
      <c r="M154">
        <f>SUMIFS('2024'!$I:$I,'2024'!$L:$L,work!$A154,'2024'!$H:$H,work!M$1)</f>
        <v>0</v>
      </c>
      <c r="N154">
        <f>SUMIFS('2024'!$I:$I,'2024'!$L:$L,work!$A154,'2024'!$H:$H,work!N$1)</f>
        <v>0</v>
      </c>
      <c r="O154">
        <f>SUMIFS('2024'!$I:$I,'2024'!$L:$L,work!$A154,'2024'!$H:$H,work!O$1)</f>
        <v>0</v>
      </c>
      <c r="P154">
        <f>SUMIFS('2024'!$I:$I,'2024'!$L:$L,work!$A154,'2024'!$H:$H,work!P$1)</f>
        <v>0</v>
      </c>
      <c r="Q154">
        <f>SUMIFS('2024'!$I:$I,'2024'!$L:$L,work!$A154,'2024'!$H:$H,work!Q$1)</f>
        <v>0</v>
      </c>
      <c r="R154">
        <f>SUMIFS('2024'!$I:$I,'2024'!$L:$L,work!$A154,'2024'!$H:$H,work!R$1)</f>
        <v>0</v>
      </c>
      <c r="S154">
        <f>SUMIFS('2024'!$I:$I,'2024'!$L:$L,work!$A154,'2024'!$H:$H,work!S$1)</f>
        <v>0</v>
      </c>
      <c r="T154">
        <f>SUMIFS('2024'!$I:$I,'2024'!$L:$L,work!$A154,'2024'!$H:$H,work!T$1)</f>
        <v>0</v>
      </c>
      <c r="U154">
        <f>SUMIFS('2024'!$I:$I,'2024'!$L:$L,work!$A154,'2024'!$H:$H,work!U$1)</f>
        <v>0</v>
      </c>
      <c r="V154">
        <f>SUMIFS('2024'!$I:$I,'2024'!$L:$L,work!$A154,'2024'!$H:$H,work!V$1)</f>
        <v>0</v>
      </c>
      <c r="W154">
        <f>SUMIFS('2024'!$I:$I,'2024'!$L:$L,work!$A154,'2024'!$H:$H,work!W$1)</f>
        <v>0</v>
      </c>
      <c r="X154">
        <f>SUMIFS('2024'!$I:$I,'2024'!$L:$L,work!$A154,'2024'!$H:$H,work!X$1)</f>
        <v>0</v>
      </c>
      <c r="Y154">
        <f t="shared" si="6"/>
        <v>3</v>
      </c>
      <c r="AL154" t="str">
        <v>CEROC</v>
      </c>
      <c r="AM154" t="str">
        <v>2645</v>
      </c>
      <c r="AN154" t="str">
        <v>-</v>
      </c>
    </row>
    <row r="155" spans="1:40" x14ac:dyDescent="0.25">
      <c r="A155" t="str">
        <v>1938A-21FLFTM G4SD0186</v>
      </c>
      <c r="B155" t="str">
        <f>_xlfn.XLOOKUP(A155,'2024'!L:L,'2024'!A:A)</f>
        <v>SROC</v>
      </c>
      <c r="C155" t="str">
        <f>_xlfn.XLOOKUP(A155,'2024'!L:L,'2024'!F:F)</f>
        <v>LAKE</v>
      </c>
      <c r="D155" t="str">
        <f>_xlfn.XLOOKUP(A155,'2024'!L:L,'2024'!G:G)</f>
        <v>3F</v>
      </c>
      <c r="E155">
        <f>SUMIFS('2024'!$I:$I,'2024'!$L:$L,work!$A155,'2024'!$H:$H,work!E$1)</f>
        <v>6</v>
      </c>
      <c r="F155">
        <f>SUMIFS('2024'!$I:$I,'2024'!$L:$L,work!$A155,'2024'!$H:$H,work!F$1)</f>
        <v>0</v>
      </c>
      <c r="G155">
        <f>SUMIFS('2024'!$I:$I,'2024'!$L:$L,work!$A155,'2024'!$H:$H,work!G$1)</f>
        <v>0</v>
      </c>
      <c r="H155">
        <f>SUMIFS('2024'!$I:$I,'2024'!$L:$L,work!$A155,'2024'!$H:$H,work!H$1)</f>
        <v>0</v>
      </c>
      <c r="I155">
        <f>SUMIFS('2024'!$I:$I,'2024'!$L:$L,work!$A155,'2024'!$H:$H,work!I$1)</f>
        <v>0</v>
      </c>
      <c r="J155">
        <f>SUMIFS('2024'!$I:$I,'2024'!$L:$L,work!$A155,'2024'!$H:$H,work!J$1)</f>
        <v>0</v>
      </c>
      <c r="K155">
        <f>SUMIFS('2024'!$I:$I,'2024'!$L:$L,work!$A155,'2024'!$H:$H,work!K$1)</f>
        <v>0</v>
      </c>
      <c r="L155">
        <f>SUMIFS('2024'!$I:$I,'2024'!$L:$L,work!$A155,'2024'!$H:$H,work!L$1)</f>
        <v>0</v>
      </c>
      <c r="M155">
        <f>SUMIFS('2024'!$I:$I,'2024'!$L:$L,work!$A155,'2024'!$H:$H,work!M$1)</f>
        <v>0</v>
      </c>
      <c r="N155">
        <f>SUMIFS('2024'!$I:$I,'2024'!$L:$L,work!$A155,'2024'!$H:$H,work!N$1)</f>
        <v>0</v>
      </c>
      <c r="O155">
        <f>SUMIFS('2024'!$I:$I,'2024'!$L:$L,work!$A155,'2024'!$H:$H,work!O$1)</f>
        <v>0</v>
      </c>
      <c r="P155">
        <f>SUMIFS('2024'!$I:$I,'2024'!$L:$L,work!$A155,'2024'!$H:$H,work!P$1)</f>
        <v>0</v>
      </c>
      <c r="Q155">
        <f>SUMIFS('2024'!$I:$I,'2024'!$L:$L,work!$A155,'2024'!$H:$H,work!Q$1)</f>
        <v>0</v>
      </c>
      <c r="R155">
        <f>SUMIFS('2024'!$I:$I,'2024'!$L:$L,work!$A155,'2024'!$H:$H,work!R$1)</f>
        <v>0</v>
      </c>
      <c r="S155">
        <f>SUMIFS('2024'!$I:$I,'2024'!$L:$L,work!$A155,'2024'!$H:$H,work!S$1)</f>
        <v>0</v>
      </c>
      <c r="T155">
        <f>SUMIFS('2024'!$I:$I,'2024'!$L:$L,work!$A155,'2024'!$H:$H,work!T$1)</f>
        <v>0</v>
      </c>
      <c r="U155">
        <f>SUMIFS('2024'!$I:$I,'2024'!$L:$L,work!$A155,'2024'!$H:$H,work!U$1)</f>
        <v>0</v>
      </c>
      <c r="V155">
        <f>SUMIFS('2024'!$I:$I,'2024'!$L:$L,work!$A155,'2024'!$H:$H,work!V$1)</f>
        <v>0</v>
      </c>
      <c r="W155">
        <f>SUMIFS('2024'!$I:$I,'2024'!$L:$L,work!$A155,'2024'!$H:$H,work!W$1)</f>
        <v>0</v>
      </c>
      <c r="X155">
        <f>SUMIFS('2024'!$I:$I,'2024'!$L:$L,work!$A155,'2024'!$H:$H,work!X$1)</f>
        <v>0</v>
      </c>
      <c r="Y155">
        <f t="shared" si="6"/>
        <v>3</v>
      </c>
      <c r="AL155" t="str">
        <v>NWROC</v>
      </c>
      <c r="AM155" t="str">
        <v>548AC</v>
      </c>
      <c r="AN155" t="str">
        <v>ENRL1</v>
      </c>
    </row>
    <row r="156" spans="1:40" x14ac:dyDescent="0.25">
      <c r="A156" t="str">
        <v>1938C-21FLWPB G4SE0163</v>
      </c>
      <c r="B156" t="str">
        <f>_xlfn.XLOOKUP(A156,'2024'!L:L,'2024'!A:A)</f>
        <v>SEROC</v>
      </c>
      <c r="C156" t="str">
        <f>_xlfn.XLOOKUP(A156,'2024'!L:L,'2024'!F:F)</f>
        <v>LAKE</v>
      </c>
      <c r="D156" t="str">
        <f>_xlfn.XLOOKUP(A156,'2024'!L:L,'2024'!G:G)</f>
        <v>3F</v>
      </c>
      <c r="E156">
        <f>SUMIFS('2024'!$I:$I,'2024'!$L:$L,work!$A156,'2024'!$H:$H,work!E$1)</f>
        <v>6</v>
      </c>
      <c r="F156">
        <f>SUMIFS('2024'!$I:$I,'2024'!$L:$L,work!$A156,'2024'!$H:$H,work!F$1)</f>
        <v>0</v>
      </c>
      <c r="G156">
        <f>SUMIFS('2024'!$I:$I,'2024'!$L:$L,work!$A156,'2024'!$H:$H,work!G$1)</f>
        <v>0</v>
      </c>
      <c r="H156">
        <f>SUMIFS('2024'!$I:$I,'2024'!$L:$L,work!$A156,'2024'!$H:$H,work!H$1)</f>
        <v>0</v>
      </c>
      <c r="I156">
        <f>SUMIFS('2024'!$I:$I,'2024'!$L:$L,work!$A156,'2024'!$H:$H,work!I$1)</f>
        <v>0</v>
      </c>
      <c r="J156">
        <f>SUMIFS('2024'!$I:$I,'2024'!$L:$L,work!$A156,'2024'!$H:$H,work!J$1)</f>
        <v>0</v>
      </c>
      <c r="K156">
        <f>SUMIFS('2024'!$I:$I,'2024'!$L:$L,work!$A156,'2024'!$H:$H,work!K$1)</f>
        <v>0</v>
      </c>
      <c r="L156">
        <f>SUMIFS('2024'!$I:$I,'2024'!$L:$L,work!$A156,'2024'!$H:$H,work!L$1)</f>
        <v>0</v>
      </c>
      <c r="M156">
        <f>SUMIFS('2024'!$I:$I,'2024'!$L:$L,work!$A156,'2024'!$H:$H,work!M$1)</f>
        <v>0</v>
      </c>
      <c r="N156">
        <f>SUMIFS('2024'!$I:$I,'2024'!$L:$L,work!$A156,'2024'!$H:$H,work!N$1)</f>
        <v>0</v>
      </c>
      <c r="O156">
        <f>SUMIFS('2024'!$I:$I,'2024'!$L:$L,work!$A156,'2024'!$H:$H,work!O$1)</f>
        <v>0</v>
      </c>
      <c r="P156">
        <f>SUMIFS('2024'!$I:$I,'2024'!$L:$L,work!$A156,'2024'!$H:$H,work!P$1)</f>
        <v>0</v>
      </c>
      <c r="Q156">
        <f>SUMIFS('2024'!$I:$I,'2024'!$L:$L,work!$A156,'2024'!$H:$H,work!Q$1)</f>
        <v>0</v>
      </c>
      <c r="R156">
        <f>SUMIFS('2024'!$I:$I,'2024'!$L:$L,work!$A156,'2024'!$H:$H,work!R$1)</f>
        <v>0</v>
      </c>
      <c r="S156">
        <f>SUMIFS('2024'!$I:$I,'2024'!$L:$L,work!$A156,'2024'!$H:$H,work!S$1)</f>
        <v>0</v>
      </c>
      <c r="T156">
        <f>SUMIFS('2024'!$I:$I,'2024'!$L:$L,work!$A156,'2024'!$H:$H,work!T$1)</f>
        <v>0</v>
      </c>
      <c r="U156">
        <f>SUMIFS('2024'!$I:$I,'2024'!$L:$L,work!$A156,'2024'!$H:$H,work!U$1)</f>
        <v>0</v>
      </c>
      <c r="V156">
        <f>SUMIFS('2024'!$I:$I,'2024'!$L:$L,work!$A156,'2024'!$H:$H,work!V$1)</f>
        <v>0</v>
      </c>
      <c r="W156">
        <f>SUMIFS('2024'!$I:$I,'2024'!$L:$L,work!$A156,'2024'!$H:$H,work!W$1)</f>
        <v>0</v>
      </c>
      <c r="X156">
        <f>SUMIFS('2024'!$I:$I,'2024'!$L:$L,work!$A156,'2024'!$H:$H,work!X$1)</f>
        <v>0</v>
      </c>
      <c r="Y156">
        <f t="shared" si="6"/>
        <v>3</v>
      </c>
      <c r="AL156" t="str">
        <v>NWROC</v>
      </c>
      <c r="AM156" t="str">
        <v>722</v>
      </c>
      <c r="AN156" t="str">
        <v>ENRM8</v>
      </c>
    </row>
    <row r="157" spans="1:40" x14ac:dyDescent="0.25">
      <c r="A157" t="str">
        <v>1938D-21FLWPB G4SE0164</v>
      </c>
      <c r="B157" t="str">
        <f>_xlfn.XLOOKUP(A157,'2024'!L:L,'2024'!A:A)</f>
        <v>SEROC</v>
      </c>
      <c r="C157" t="str">
        <f>_xlfn.XLOOKUP(A157,'2024'!L:L,'2024'!F:F)</f>
        <v>LAKE</v>
      </c>
      <c r="D157" t="str">
        <f>_xlfn.XLOOKUP(A157,'2024'!L:L,'2024'!G:G)</f>
        <v>3F</v>
      </c>
      <c r="E157">
        <f>SUMIFS('2024'!$I:$I,'2024'!$L:$L,work!$A157,'2024'!$H:$H,work!E$1)</f>
        <v>6</v>
      </c>
      <c r="F157">
        <f>SUMIFS('2024'!$I:$I,'2024'!$L:$L,work!$A157,'2024'!$H:$H,work!F$1)</f>
        <v>0</v>
      </c>
      <c r="G157">
        <f>SUMIFS('2024'!$I:$I,'2024'!$L:$L,work!$A157,'2024'!$H:$H,work!G$1)</f>
        <v>0</v>
      </c>
      <c r="H157">
        <f>SUMIFS('2024'!$I:$I,'2024'!$L:$L,work!$A157,'2024'!$H:$H,work!H$1)</f>
        <v>0</v>
      </c>
      <c r="I157">
        <f>SUMIFS('2024'!$I:$I,'2024'!$L:$L,work!$A157,'2024'!$H:$H,work!I$1)</f>
        <v>0</v>
      </c>
      <c r="J157">
        <f>SUMIFS('2024'!$I:$I,'2024'!$L:$L,work!$A157,'2024'!$H:$H,work!J$1)</f>
        <v>0</v>
      </c>
      <c r="K157">
        <f>SUMIFS('2024'!$I:$I,'2024'!$L:$L,work!$A157,'2024'!$H:$H,work!K$1)</f>
        <v>0</v>
      </c>
      <c r="L157">
        <f>SUMIFS('2024'!$I:$I,'2024'!$L:$L,work!$A157,'2024'!$H:$H,work!L$1)</f>
        <v>0</v>
      </c>
      <c r="M157">
        <f>SUMIFS('2024'!$I:$I,'2024'!$L:$L,work!$A157,'2024'!$H:$H,work!M$1)</f>
        <v>0</v>
      </c>
      <c r="N157">
        <f>SUMIFS('2024'!$I:$I,'2024'!$L:$L,work!$A157,'2024'!$H:$H,work!N$1)</f>
        <v>0</v>
      </c>
      <c r="O157">
        <f>SUMIFS('2024'!$I:$I,'2024'!$L:$L,work!$A157,'2024'!$H:$H,work!O$1)</f>
        <v>0</v>
      </c>
      <c r="P157">
        <f>SUMIFS('2024'!$I:$I,'2024'!$L:$L,work!$A157,'2024'!$H:$H,work!P$1)</f>
        <v>0</v>
      </c>
      <c r="Q157">
        <f>SUMIFS('2024'!$I:$I,'2024'!$L:$L,work!$A157,'2024'!$H:$H,work!Q$1)</f>
        <v>0</v>
      </c>
      <c r="R157">
        <f>SUMIFS('2024'!$I:$I,'2024'!$L:$L,work!$A157,'2024'!$H:$H,work!R$1)</f>
        <v>0</v>
      </c>
      <c r="S157">
        <f>SUMIFS('2024'!$I:$I,'2024'!$L:$L,work!$A157,'2024'!$H:$H,work!S$1)</f>
        <v>0</v>
      </c>
      <c r="T157">
        <f>SUMIFS('2024'!$I:$I,'2024'!$L:$L,work!$A157,'2024'!$H:$H,work!T$1)</f>
        <v>0</v>
      </c>
      <c r="U157">
        <f>SUMIFS('2024'!$I:$I,'2024'!$L:$L,work!$A157,'2024'!$H:$H,work!U$1)</f>
        <v>0</v>
      </c>
      <c r="V157">
        <f>SUMIFS('2024'!$I:$I,'2024'!$L:$L,work!$A157,'2024'!$H:$H,work!V$1)</f>
        <v>0</v>
      </c>
      <c r="W157">
        <f>SUMIFS('2024'!$I:$I,'2024'!$L:$L,work!$A157,'2024'!$H:$H,work!W$1)</f>
        <v>0</v>
      </c>
      <c r="X157">
        <f>SUMIFS('2024'!$I:$I,'2024'!$L:$L,work!$A157,'2024'!$H:$H,work!X$1)</f>
        <v>0</v>
      </c>
      <c r="Y157">
        <f t="shared" si="6"/>
        <v>3</v>
      </c>
      <c r="AL157" t="str">
        <v>NWROC</v>
      </c>
      <c r="AM157" t="str">
        <v>548H</v>
      </c>
      <c r="AN157" t="str">
        <v>ENRL2</v>
      </c>
    </row>
    <row r="158" spans="1:40" x14ac:dyDescent="0.25">
      <c r="A158" t="str">
        <v>1938F-21FLFTM G4SD0224</v>
      </c>
      <c r="B158" t="str">
        <f>_xlfn.XLOOKUP(A158,'2024'!L:L,'2024'!A:A)</f>
        <v>SROC</v>
      </c>
      <c r="C158" t="str">
        <f>_xlfn.XLOOKUP(A158,'2024'!L:L,'2024'!F:F)</f>
        <v>LAKE</v>
      </c>
      <c r="D158" t="str">
        <f>_xlfn.XLOOKUP(A158,'2024'!L:L,'2024'!G:G)</f>
        <v>3F</v>
      </c>
      <c r="E158">
        <f>SUMIFS('2024'!$I:$I,'2024'!$L:$L,work!$A158,'2024'!$H:$H,work!E$1)</f>
        <v>6</v>
      </c>
      <c r="F158">
        <f>SUMIFS('2024'!$I:$I,'2024'!$L:$L,work!$A158,'2024'!$H:$H,work!F$1)</f>
        <v>0</v>
      </c>
      <c r="G158">
        <f>SUMIFS('2024'!$I:$I,'2024'!$L:$L,work!$A158,'2024'!$H:$H,work!G$1)</f>
        <v>0</v>
      </c>
      <c r="H158">
        <f>SUMIFS('2024'!$I:$I,'2024'!$L:$L,work!$A158,'2024'!$H:$H,work!H$1)</f>
        <v>0</v>
      </c>
      <c r="I158">
        <f>SUMIFS('2024'!$I:$I,'2024'!$L:$L,work!$A158,'2024'!$H:$H,work!I$1)</f>
        <v>0</v>
      </c>
      <c r="J158">
        <f>SUMIFS('2024'!$I:$I,'2024'!$L:$L,work!$A158,'2024'!$H:$H,work!J$1)</f>
        <v>0</v>
      </c>
      <c r="K158">
        <f>SUMIFS('2024'!$I:$I,'2024'!$L:$L,work!$A158,'2024'!$H:$H,work!K$1)</f>
        <v>0</v>
      </c>
      <c r="L158">
        <f>SUMIFS('2024'!$I:$I,'2024'!$L:$L,work!$A158,'2024'!$H:$H,work!L$1)</f>
        <v>0</v>
      </c>
      <c r="M158">
        <f>SUMIFS('2024'!$I:$I,'2024'!$L:$L,work!$A158,'2024'!$H:$H,work!M$1)</f>
        <v>0</v>
      </c>
      <c r="N158">
        <f>SUMIFS('2024'!$I:$I,'2024'!$L:$L,work!$A158,'2024'!$H:$H,work!N$1)</f>
        <v>0</v>
      </c>
      <c r="O158">
        <f>SUMIFS('2024'!$I:$I,'2024'!$L:$L,work!$A158,'2024'!$H:$H,work!O$1)</f>
        <v>0</v>
      </c>
      <c r="P158">
        <f>SUMIFS('2024'!$I:$I,'2024'!$L:$L,work!$A158,'2024'!$H:$H,work!P$1)</f>
        <v>0</v>
      </c>
      <c r="Q158">
        <f>SUMIFS('2024'!$I:$I,'2024'!$L:$L,work!$A158,'2024'!$H:$H,work!Q$1)</f>
        <v>0</v>
      </c>
      <c r="R158">
        <f>SUMIFS('2024'!$I:$I,'2024'!$L:$L,work!$A158,'2024'!$H:$H,work!R$1)</f>
        <v>0</v>
      </c>
      <c r="S158">
        <f>SUMIFS('2024'!$I:$I,'2024'!$L:$L,work!$A158,'2024'!$H:$H,work!S$1)</f>
        <v>0</v>
      </c>
      <c r="T158">
        <f>SUMIFS('2024'!$I:$I,'2024'!$L:$L,work!$A158,'2024'!$H:$H,work!T$1)</f>
        <v>0</v>
      </c>
      <c r="U158">
        <f>SUMIFS('2024'!$I:$I,'2024'!$L:$L,work!$A158,'2024'!$H:$H,work!U$1)</f>
        <v>0</v>
      </c>
      <c r="V158">
        <f>SUMIFS('2024'!$I:$I,'2024'!$L:$L,work!$A158,'2024'!$H:$H,work!V$1)</f>
        <v>0</v>
      </c>
      <c r="W158">
        <f>SUMIFS('2024'!$I:$I,'2024'!$L:$L,work!$A158,'2024'!$H:$H,work!W$1)</f>
        <v>0</v>
      </c>
      <c r="X158">
        <f>SUMIFS('2024'!$I:$I,'2024'!$L:$L,work!$A158,'2024'!$H:$H,work!X$1)</f>
        <v>0</v>
      </c>
      <c r="Y158">
        <f t="shared" si="6"/>
        <v>3</v>
      </c>
      <c r="AL158" t="str">
        <v>NWROC</v>
      </c>
      <c r="AM158" t="str">
        <v>778C</v>
      </c>
      <c r="AN158" t="str">
        <v>ENRM7</v>
      </c>
    </row>
    <row r="159" spans="1:40" x14ac:dyDescent="0.25">
      <c r="A159" t="str">
        <v>1938G-21FLWPB G4SE0165</v>
      </c>
      <c r="B159" t="str">
        <f>_xlfn.XLOOKUP(A159,'2024'!L:L,'2024'!A:A)</f>
        <v>SEROC</v>
      </c>
      <c r="C159" t="str">
        <f>_xlfn.XLOOKUP(A159,'2024'!L:L,'2024'!F:F)</f>
        <v>LAKE</v>
      </c>
      <c r="D159" t="str">
        <f>_xlfn.XLOOKUP(A159,'2024'!L:L,'2024'!G:G)</f>
        <v>3F</v>
      </c>
      <c r="E159">
        <f>SUMIFS('2024'!$I:$I,'2024'!$L:$L,work!$A159,'2024'!$H:$H,work!E$1)</f>
        <v>6</v>
      </c>
      <c r="F159">
        <f>SUMIFS('2024'!$I:$I,'2024'!$L:$L,work!$A159,'2024'!$H:$H,work!F$1)</f>
        <v>0</v>
      </c>
      <c r="G159">
        <f>SUMIFS('2024'!$I:$I,'2024'!$L:$L,work!$A159,'2024'!$H:$H,work!G$1)</f>
        <v>0</v>
      </c>
      <c r="H159">
        <f>SUMIFS('2024'!$I:$I,'2024'!$L:$L,work!$A159,'2024'!$H:$H,work!H$1)</f>
        <v>0</v>
      </c>
      <c r="I159">
        <f>SUMIFS('2024'!$I:$I,'2024'!$L:$L,work!$A159,'2024'!$H:$H,work!I$1)</f>
        <v>0</v>
      </c>
      <c r="J159">
        <f>SUMIFS('2024'!$I:$I,'2024'!$L:$L,work!$A159,'2024'!$H:$H,work!J$1)</f>
        <v>0</v>
      </c>
      <c r="K159">
        <f>SUMIFS('2024'!$I:$I,'2024'!$L:$L,work!$A159,'2024'!$H:$H,work!K$1)</f>
        <v>0</v>
      </c>
      <c r="L159">
        <f>SUMIFS('2024'!$I:$I,'2024'!$L:$L,work!$A159,'2024'!$H:$H,work!L$1)</f>
        <v>0</v>
      </c>
      <c r="M159">
        <f>SUMIFS('2024'!$I:$I,'2024'!$L:$L,work!$A159,'2024'!$H:$H,work!M$1)</f>
        <v>0</v>
      </c>
      <c r="N159">
        <f>SUMIFS('2024'!$I:$I,'2024'!$L:$L,work!$A159,'2024'!$H:$H,work!N$1)</f>
        <v>0</v>
      </c>
      <c r="O159">
        <f>SUMIFS('2024'!$I:$I,'2024'!$L:$L,work!$A159,'2024'!$H:$H,work!O$1)</f>
        <v>0</v>
      </c>
      <c r="P159">
        <f>SUMIFS('2024'!$I:$I,'2024'!$L:$L,work!$A159,'2024'!$H:$H,work!P$1)</f>
        <v>0</v>
      </c>
      <c r="Q159">
        <f>SUMIFS('2024'!$I:$I,'2024'!$L:$L,work!$A159,'2024'!$H:$H,work!Q$1)</f>
        <v>0</v>
      </c>
      <c r="R159">
        <f>SUMIFS('2024'!$I:$I,'2024'!$L:$L,work!$A159,'2024'!$H:$H,work!R$1)</f>
        <v>0</v>
      </c>
      <c r="S159">
        <f>SUMIFS('2024'!$I:$I,'2024'!$L:$L,work!$A159,'2024'!$H:$H,work!S$1)</f>
        <v>0</v>
      </c>
      <c r="T159">
        <f>SUMIFS('2024'!$I:$I,'2024'!$L:$L,work!$A159,'2024'!$H:$H,work!T$1)</f>
        <v>0</v>
      </c>
      <c r="U159">
        <f>SUMIFS('2024'!$I:$I,'2024'!$L:$L,work!$A159,'2024'!$H:$H,work!U$1)</f>
        <v>0</v>
      </c>
      <c r="V159">
        <f>SUMIFS('2024'!$I:$I,'2024'!$L:$L,work!$A159,'2024'!$H:$H,work!V$1)</f>
        <v>0</v>
      </c>
      <c r="W159">
        <f>SUMIFS('2024'!$I:$I,'2024'!$L:$L,work!$A159,'2024'!$H:$H,work!W$1)</f>
        <v>0</v>
      </c>
      <c r="X159">
        <f>SUMIFS('2024'!$I:$I,'2024'!$L:$L,work!$A159,'2024'!$H:$H,work!X$1)</f>
        <v>0</v>
      </c>
      <c r="Y159">
        <f t="shared" si="6"/>
        <v>3</v>
      </c>
      <c r="AL159" t="str">
        <v>NWROC</v>
      </c>
      <c r="AM159" t="str">
        <v>987</v>
      </c>
      <c r="AN159" t="str">
        <v>ENRK3</v>
      </c>
    </row>
    <row r="160" spans="1:40" x14ac:dyDescent="0.25">
      <c r="A160" t="str">
        <v>1938Y-21FLFTM G4SD0213</v>
      </c>
      <c r="B160" t="str">
        <f>_xlfn.XLOOKUP(A160,'2024'!L:L,'2024'!A:A)</f>
        <v>SROC</v>
      </c>
      <c r="C160" t="str">
        <f>_xlfn.XLOOKUP(A160,'2024'!L:L,'2024'!F:F)</f>
        <v>STREAM</v>
      </c>
      <c r="D160" t="str">
        <f>_xlfn.XLOOKUP(A160,'2024'!L:L,'2024'!G:G)</f>
        <v>3F</v>
      </c>
      <c r="E160">
        <f>SUMIFS('2024'!$I:$I,'2024'!$L:$L,work!$A160,'2024'!$H:$H,work!E$1)</f>
        <v>6</v>
      </c>
      <c r="F160">
        <f>SUMIFS('2024'!$I:$I,'2024'!$L:$L,work!$A160,'2024'!$H:$H,work!F$1)</f>
        <v>0</v>
      </c>
      <c r="G160">
        <f>SUMIFS('2024'!$I:$I,'2024'!$L:$L,work!$A160,'2024'!$H:$H,work!G$1)</f>
        <v>0</v>
      </c>
      <c r="H160">
        <f>SUMIFS('2024'!$I:$I,'2024'!$L:$L,work!$A160,'2024'!$H:$H,work!H$1)</f>
        <v>0</v>
      </c>
      <c r="I160">
        <f>SUMIFS('2024'!$I:$I,'2024'!$L:$L,work!$A160,'2024'!$H:$H,work!I$1)</f>
        <v>6</v>
      </c>
      <c r="J160">
        <f>SUMIFS('2024'!$I:$I,'2024'!$L:$L,work!$A160,'2024'!$H:$H,work!J$1)</f>
        <v>0</v>
      </c>
      <c r="K160">
        <f>SUMIFS('2024'!$I:$I,'2024'!$L:$L,work!$A160,'2024'!$H:$H,work!K$1)</f>
        <v>0</v>
      </c>
      <c r="L160">
        <f>SUMIFS('2024'!$I:$I,'2024'!$L:$L,work!$A160,'2024'!$H:$H,work!L$1)</f>
        <v>0</v>
      </c>
      <c r="M160">
        <f>SUMIFS('2024'!$I:$I,'2024'!$L:$L,work!$A160,'2024'!$H:$H,work!M$1)</f>
        <v>0</v>
      </c>
      <c r="N160">
        <f>SUMIFS('2024'!$I:$I,'2024'!$L:$L,work!$A160,'2024'!$H:$H,work!N$1)</f>
        <v>0</v>
      </c>
      <c r="O160">
        <f>SUMIFS('2024'!$I:$I,'2024'!$L:$L,work!$A160,'2024'!$H:$H,work!O$1)</f>
        <v>0</v>
      </c>
      <c r="P160">
        <f>SUMIFS('2024'!$I:$I,'2024'!$L:$L,work!$A160,'2024'!$H:$H,work!P$1)</f>
        <v>0</v>
      </c>
      <c r="Q160">
        <f>SUMIFS('2024'!$I:$I,'2024'!$L:$L,work!$A160,'2024'!$H:$H,work!Q$1)</f>
        <v>0</v>
      </c>
      <c r="R160">
        <f>SUMIFS('2024'!$I:$I,'2024'!$L:$L,work!$A160,'2024'!$H:$H,work!R$1)</f>
        <v>0</v>
      </c>
      <c r="S160">
        <f>SUMIFS('2024'!$I:$I,'2024'!$L:$L,work!$A160,'2024'!$H:$H,work!S$1)</f>
        <v>0</v>
      </c>
      <c r="T160">
        <f>SUMIFS('2024'!$I:$I,'2024'!$L:$L,work!$A160,'2024'!$H:$H,work!T$1)</f>
        <v>0</v>
      </c>
      <c r="U160">
        <f>SUMIFS('2024'!$I:$I,'2024'!$L:$L,work!$A160,'2024'!$H:$H,work!U$1)</f>
        <v>0</v>
      </c>
      <c r="V160">
        <f>SUMIFS('2024'!$I:$I,'2024'!$L:$L,work!$A160,'2024'!$H:$H,work!V$1)</f>
        <v>0</v>
      </c>
      <c r="W160">
        <f>SUMIFS('2024'!$I:$I,'2024'!$L:$L,work!$A160,'2024'!$H:$H,work!W$1)</f>
        <v>0</v>
      </c>
      <c r="X160">
        <f>SUMIFS('2024'!$I:$I,'2024'!$L:$L,work!$A160,'2024'!$H:$H,work!X$1)</f>
        <v>0</v>
      </c>
      <c r="Y160">
        <f t="shared" si="6"/>
        <v>3</v>
      </c>
      <c r="AL160" t="str">
        <v>NWROC</v>
      </c>
      <c r="AM160" t="str">
        <v>10F</v>
      </c>
      <c r="AN160" t="str">
        <v>ENRL7</v>
      </c>
    </row>
    <row r="161" spans="1:40" x14ac:dyDescent="0.25">
      <c r="A161" t="str">
        <v>1939-21FLFTM G3SD0083</v>
      </c>
      <c r="B161" t="str">
        <f>_xlfn.XLOOKUP(A161,'2024'!L:L,'2024'!A:A)</f>
        <v>SROC</v>
      </c>
      <c r="C161" t="str">
        <f>_xlfn.XLOOKUP(A161,'2024'!L:L,'2024'!F:F)</f>
        <v>STREAM</v>
      </c>
      <c r="D161" t="str">
        <f>_xlfn.XLOOKUP(A161,'2024'!L:L,'2024'!G:G)</f>
        <v>3F</v>
      </c>
      <c r="E161">
        <f>SUMIFS('2024'!$I:$I,'2024'!$L:$L,work!$A161,'2024'!$H:$H,work!E$1)</f>
        <v>6</v>
      </c>
      <c r="F161">
        <f>SUMIFS('2024'!$I:$I,'2024'!$L:$L,work!$A161,'2024'!$H:$H,work!F$1)</f>
        <v>0</v>
      </c>
      <c r="G161">
        <f>SUMIFS('2024'!$I:$I,'2024'!$L:$L,work!$A161,'2024'!$H:$H,work!G$1)</f>
        <v>0</v>
      </c>
      <c r="H161">
        <f>SUMIFS('2024'!$I:$I,'2024'!$L:$L,work!$A161,'2024'!$H:$H,work!H$1)</f>
        <v>0</v>
      </c>
      <c r="I161">
        <f>SUMIFS('2024'!$I:$I,'2024'!$L:$L,work!$A161,'2024'!$H:$H,work!I$1)</f>
        <v>6</v>
      </c>
      <c r="J161">
        <f>SUMIFS('2024'!$I:$I,'2024'!$L:$L,work!$A161,'2024'!$H:$H,work!J$1)</f>
        <v>0</v>
      </c>
      <c r="K161">
        <f>SUMIFS('2024'!$I:$I,'2024'!$L:$L,work!$A161,'2024'!$H:$H,work!K$1)</f>
        <v>6</v>
      </c>
      <c r="L161">
        <f>SUMIFS('2024'!$I:$I,'2024'!$L:$L,work!$A161,'2024'!$H:$H,work!L$1)</f>
        <v>6</v>
      </c>
      <c r="M161">
        <f>SUMIFS('2024'!$I:$I,'2024'!$L:$L,work!$A161,'2024'!$H:$H,work!M$1)</f>
        <v>6</v>
      </c>
      <c r="N161">
        <f>SUMIFS('2024'!$I:$I,'2024'!$L:$L,work!$A161,'2024'!$H:$H,work!N$1)</f>
        <v>0</v>
      </c>
      <c r="O161">
        <f>SUMIFS('2024'!$I:$I,'2024'!$L:$L,work!$A161,'2024'!$H:$H,work!O$1)</f>
        <v>0</v>
      </c>
      <c r="P161">
        <f>SUMIFS('2024'!$I:$I,'2024'!$L:$L,work!$A161,'2024'!$H:$H,work!P$1)</f>
        <v>6</v>
      </c>
      <c r="Q161">
        <f>SUMIFS('2024'!$I:$I,'2024'!$L:$L,work!$A161,'2024'!$H:$H,work!Q$1)</f>
        <v>6</v>
      </c>
      <c r="R161">
        <f>SUMIFS('2024'!$I:$I,'2024'!$L:$L,work!$A161,'2024'!$H:$H,work!R$1)</f>
        <v>0</v>
      </c>
      <c r="S161">
        <f>SUMIFS('2024'!$I:$I,'2024'!$L:$L,work!$A161,'2024'!$H:$H,work!S$1)</f>
        <v>0</v>
      </c>
      <c r="T161">
        <f>SUMIFS('2024'!$I:$I,'2024'!$L:$L,work!$A161,'2024'!$H:$H,work!T$1)</f>
        <v>0</v>
      </c>
      <c r="U161">
        <f>SUMIFS('2024'!$I:$I,'2024'!$L:$L,work!$A161,'2024'!$H:$H,work!U$1)</f>
        <v>0</v>
      </c>
      <c r="V161">
        <f>SUMIFS('2024'!$I:$I,'2024'!$L:$L,work!$A161,'2024'!$H:$H,work!V$1)</f>
        <v>0</v>
      </c>
      <c r="W161">
        <f>SUMIFS('2024'!$I:$I,'2024'!$L:$L,work!$A161,'2024'!$H:$H,work!W$1)</f>
        <v>0</v>
      </c>
      <c r="X161">
        <f>SUMIFS('2024'!$I:$I,'2024'!$L:$L,work!$A161,'2024'!$H:$H,work!X$1)</f>
        <v>0</v>
      </c>
      <c r="Y161">
        <f t="shared" si="6"/>
        <v>3</v>
      </c>
      <c r="AL161" t="str">
        <v>NWROC</v>
      </c>
      <c r="AM161" t="str">
        <v>462A</v>
      </c>
      <c r="AN161" t="str">
        <v>ENRK2</v>
      </c>
    </row>
    <row r="162" spans="1:40" x14ac:dyDescent="0.25">
      <c r="A162" t="str">
        <v>1944-21FLFTM G3SD0173</v>
      </c>
      <c r="B162" t="str">
        <f>_xlfn.XLOOKUP(A162,'2024'!L:L,'2024'!A:A)</f>
        <v>SROC</v>
      </c>
      <c r="C162" t="str">
        <f>_xlfn.XLOOKUP(A162,'2024'!L:L,'2024'!F:F)</f>
        <v>STREAM</v>
      </c>
      <c r="D162" t="str">
        <f>_xlfn.XLOOKUP(A162,'2024'!L:L,'2024'!G:G)</f>
        <v>3F</v>
      </c>
      <c r="E162">
        <f>SUMIFS('2024'!$I:$I,'2024'!$L:$L,work!$A162,'2024'!$H:$H,work!E$1)</f>
        <v>6</v>
      </c>
      <c r="F162">
        <f>SUMIFS('2024'!$I:$I,'2024'!$L:$L,work!$A162,'2024'!$H:$H,work!F$1)</f>
        <v>0</v>
      </c>
      <c r="G162">
        <f>SUMIFS('2024'!$I:$I,'2024'!$L:$L,work!$A162,'2024'!$H:$H,work!G$1)</f>
        <v>0</v>
      </c>
      <c r="H162">
        <f>SUMIFS('2024'!$I:$I,'2024'!$L:$L,work!$A162,'2024'!$H:$H,work!H$1)</f>
        <v>0</v>
      </c>
      <c r="I162">
        <f>SUMIFS('2024'!$I:$I,'2024'!$L:$L,work!$A162,'2024'!$H:$H,work!I$1)</f>
        <v>6</v>
      </c>
      <c r="J162">
        <f>SUMIFS('2024'!$I:$I,'2024'!$L:$L,work!$A162,'2024'!$H:$H,work!J$1)</f>
        <v>0</v>
      </c>
      <c r="K162">
        <f>SUMIFS('2024'!$I:$I,'2024'!$L:$L,work!$A162,'2024'!$H:$H,work!K$1)</f>
        <v>0</v>
      </c>
      <c r="L162">
        <f>SUMIFS('2024'!$I:$I,'2024'!$L:$L,work!$A162,'2024'!$H:$H,work!L$1)</f>
        <v>0</v>
      </c>
      <c r="M162">
        <f>SUMIFS('2024'!$I:$I,'2024'!$L:$L,work!$A162,'2024'!$H:$H,work!M$1)</f>
        <v>0</v>
      </c>
      <c r="N162">
        <f>SUMIFS('2024'!$I:$I,'2024'!$L:$L,work!$A162,'2024'!$H:$H,work!N$1)</f>
        <v>0</v>
      </c>
      <c r="O162">
        <f>SUMIFS('2024'!$I:$I,'2024'!$L:$L,work!$A162,'2024'!$H:$H,work!O$1)</f>
        <v>0</v>
      </c>
      <c r="P162">
        <f>SUMIFS('2024'!$I:$I,'2024'!$L:$L,work!$A162,'2024'!$H:$H,work!P$1)</f>
        <v>0</v>
      </c>
      <c r="Q162">
        <f>SUMIFS('2024'!$I:$I,'2024'!$L:$L,work!$A162,'2024'!$H:$H,work!Q$1)</f>
        <v>0</v>
      </c>
      <c r="R162">
        <f>SUMIFS('2024'!$I:$I,'2024'!$L:$L,work!$A162,'2024'!$H:$H,work!R$1)</f>
        <v>0</v>
      </c>
      <c r="S162">
        <f>SUMIFS('2024'!$I:$I,'2024'!$L:$L,work!$A162,'2024'!$H:$H,work!S$1)</f>
        <v>0</v>
      </c>
      <c r="T162">
        <f>SUMIFS('2024'!$I:$I,'2024'!$L:$L,work!$A162,'2024'!$H:$H,work!T$1)</f>
        <v>0</v>
      </c>
      <c r="U162">
        <f>SUMIFS('2024'!$I:$I,'2024'!$L:$L,work!$A162,'2024'!$H:$H,work!U$1)</f>
        <v>0</v>
      </c>
      <c r="V162">
        <f>SUMIFS('2024'!$I:$I,'2024'!$L:$L,work!$A162,'2024'!$H:$H,work!V$1)</f>
        <v>0</v>
      </c>
      <c r="W162">
        <f>SUMIFS('2024'!$I:$I,'2024'!$L:$L,work!$A162,'2024'!$H:$H,work!W$1)</f>
        <v>0</v>
      </c>
      <c r="X162">
        <f>SUMIFS('2024'!$I:$I,'2024'!$L:$L,work!$A162,'2024'!$H:$H,work!X$1)</f>
        <v>0</v>
      </c>
      <c r="Y162">
        <f t="shared" si="6"/>
        <v>3</v>
      </c>
      <c r="AL162" t="str">
        <v>NWROC</v>
      </c>
      <c r="AM162" t="str">
        <v>548AA</v>
      </c>
      <c r="AN162" t="str">
        <v>-</v>
      </c>
    </row>
    <row r="163" spans="1:40" x14ac:dyDescent="0.25">
      <c r="A163" t="str">
        <v>1950A-21FLFTM G3SD0184</v>
      </c>
      <c r="B163" t="str">
        <f>_xlfn.XLOOKUP(A163,'2024'!L:L,'2024'!A:A)</f>
        <v>SROC</v>
      </c>
      <c r="C163" t="str">
        <f>_xlfn.XLOOKUP(A163,'2024'!L:L,'2024'!F:F)</f>
        <v>STREAM</v>
      </c>
      <c r="D163" t="str">
        <f>_xlfn.XLOOKUP(A163,'2024'!L:L,'2024'!G:G)</f>
        <v>3F</v>
      </c>
      <c r="E163">
        <f>SUMIFS('2024'!$I:$I,'2024'!$L:$L,work!$A163,'2024'!$H:$H,work!E$1)</f>
        <v>0</v>
      </c>
      <c r="F163">
        <f>SUMIFS('2024'!$I:$I,'2024'!$L:$L,work!$A163,'2024'!$H:$H,work!F$1)</f>
        <v>0</v>
      </c>
      <c r="G163">
        <f>SUMIFS('2024'!$I:$I,'2024'!$L:$L,work!$A163,'2024'!$H:$H,work!G$1)</f>
        <v>0</v>
      </c>
      <c r="H163">
        <f>SUMIFS('2024'!$I:$I,'2024'!$L:$L,work!$A163,'2024'!$H:$H,work!H$1)</f>
        <v>0</v>
      </c>
      <c r="I163">
        <f>SUMIFS('2024'!$I:$I,'2024'!$L:$L,work!$A163,'2024'!$H:$H,work!I$1)</f>
        <v>6</v>
      </c>
      <c r="J163">
        <f>SUMIFS('2024'!$I:$I,'2024'!$L:$L,work!$A163,'2024'!$H:$H,work!J$1)</f>
        <v>0</v>
      </c>
      <c r="K163">
        <f>SUMIFS('2024'!$I:$I,'2024'!$L:$L,work!$A163,'2024'!$H:$H,work!K$1)</f>
        <v>6</v>
      </c>
      <c r="L163">
        <f>SUMIFS('2024'!$I:$I,'2024'!$L:$L,work!$A163,'2024'!$H:$H,work!L$1)</f>
        <v>6</v>
      </c>
      <c r="M163">
        <f>SUMIFS('2024'!$I:$I,'2024'!$L:$L,work!$A163,'2024'!$H:$H,work!M$1)</f>
        <v>6</v>
      </c>
      <c r="N163">
        <f>SUMIFS('2024'!$I:$I,'2024'!$L:$L,work!$A163,'2024'!$H:$H,work!N$1)</f>
        <v>0</v>
      </c>
      <c r="O163">
        <f>SUMIFS('2024'!$I:$I,'2024'!$L:$L,work!$A163,'2024'!$H:$H,work!O$1)</f>
        <v>0</v>
      </c>
      <c r="P163">
        <f>SUMIFS('2024'!$I:$I,'2024'!$L:$L,work!$A163,'2024'!$H:$H,work!P$1)</f>
        <v>6</v>
      </c>
      <c r="Q163">
        <f>SUMIFS('2024'!$I:$I,'2024'!$L:$L,work!$A163,'2024'!$H:$H,work!Q$1)</f>
        <v>6</v>
      </c>
      <c r="R163">
        <f>SUMIFS('2024'!$I:$I,'2024'!$L:$L,work!$A163,'2024'!$H:$H,work!R$1)</f>
        <v>0</v>
      </c>
      <c r="S163">
        <f>SUMIFS('2024'!$I:$I,'2024'!$L:$L,work!$A163,'2024'!$H:$H,work!S$1)</f>
        <v>0</v>
      </c>
      <c r="T163">
        <f>SUMIFS('2024'!$I:$I,'2024'!$L:$L,work!$A163,'2024'!$H:$H,work!T$1)</f>
        <v>0</v>
      </c>
      <c r="U163">
        <f>SUMIFS('2024'!$I:$I,'2024'!$L:$L,work!$A163,'2024'!$H:$H,work!U$1)</f>
        <v>0</v>
      </c>
      <c r="V163">
        <f>SUMIFS('2024'!$I:$I,'2024'!$L:$L,work!$A163,'2024'!$H:$H,work!V$1)</f>
        <v>0</v>
      </c>
      <c r="W163">
        <f>SUMIFS('2024'!$I:$I,'2024'!$L:$L,work!$A163,'2024'!$H:$H,work!W$1)</f>
        <v>0</v>
      </c>
      <c r="X163">
        <f>SUMIFS('2024'!$I:$I,'2024'!$L:$L,work!$A163,'2024'!$H:$H,work!X$1)</f>
        <v>0</v>
      </c>
      <c r="Y163">
        <f t="shared" si="6"/>
        <v>3</v>
      </c>
      <c r="AL163" t="str">
        <v>NWROC</v>
      </c>
      <c r="AM163" t="str">
        <v>24AB</v>
      </c>
      <c r="AN163" t="str">
        <v>ENRL6</v>
      </c>
    </row>
    <row r="164" spans="1:40" x14ac:dyDescent="0.25">
      <c r="A164" t="str">
        <v>1953-21FLTPA G3SW0108</v>
      </c>
      <c r="B164" t="str">
        <f>_xlfn.XLOOKUP(A164,'2024'!L:L,'2024'!A:A)</f>
        <v>SWROC</v>
      </c>
      <c r="C164" t="str">
        <f>_xlfn.XLOOKUP(A164,'2024'!L:L,'2024'!F:F)</f>
        <v>ESTUARY11</v>
      </c>
      <c r="D164" t="str">
        <f>_xlfn.XLOOKUP(A164,'2024'!L:L,'2024'!G:G)</f>
        <v>3M</v>
      </c>
      <c r="E164">
        <f>SUMIFS('2024'!$I:$I,'2024'!$L:$L,work!$A164,'2024'!$H:$H,work!E$1)</f>
        <v>6</v>
      </c>
      <c r="F164">
        <f>SUMIFS('2024'!$I:$I,'2024'!$L:$L,work!$A164,'2024'!$H:$H,work!F$1)</f>
        <v>0</v>
      </c>
      <c r="G164">
        <f>SUMIFS('2024'!$I:$I,'2024'!$L:$L,work!$A164,'2024'!$H:$H,work!G$1)</f>
        <v>6</v>
      </c>
      <c r="H164">
        <f>SUMIFS('2024'!$I:$I,'2024'!$L:$L,work!$A164,'2024'!$H:$H,work!H$1)</f>
        <v>6</v>
      </c>
      <c r="I164">
        <f>SUMIFS('2024'!$I:$I,'2024'!$L:$L,work!$A164,'2024'!$H:$H,work!I$1)</f>
        <v>0</v>
      </c>
      <c r="J164">
        <f>SUMIFS('2024'!$I:$I,'2024'!$L:$L,work!$A164,'2024'!$H:$H,work!J$1)</f>
        <v>0</v>
      </c>
      <c r="K164">
        <f>SUMIFS('2024'!$I:$I,'2024'!$L:$L,work!$A164,'2024'!$H:$H,work!K$1)</f>
        <v>0</v>
      </c>
      <c r="L164">
        <f>SUMIFS('2024'!$I:$I,'2024'!$L:$L,work!$A164,'2024'!$H:$H,work!L$1)</f>
        <v>0</v>
      </c>
      <c r="M164">
        <f>SUMIFS('2024'!$I:$I,'2024'!$L:$L,work!$A164,'2024'!$H:$H,work!M$1)</f>
        <v>0</v>
      </c>
      <c r="N164">
        <f>SUMIFS('2024'!$I:$I,'2024'!$L:$L,work!$A164,'2024'!$H:$H,work!N$1)</f>
        <v>0</v>
      </c>
      <c r="O164">
        <f>SUMIFS('2024'!$I:$I,'2024'!$L:$L,work!$A164,'2024'!$H:$H,work!O$1)</f>
        <v>0</v>
      </c>
      <c r="P164">
        <f>SUMIFS('2024'!$I:$I,'2024'!$L:$L,work!$A164,'2024'!$H:$H,work!P$1)</f>
        <v>6</v>
      </c>
      <c r="Q164">
        <f>SUMIFS('2024'!$I:$I,'2024'!$L:$L,work!$A164,'2024'!$H:$H,work!Q$1)</f>
        <v>0</v>
      </c>
      <c r="R164">
        <f>SUMIFS('2024'!$I:$I,'2024'!$L:$L,work!$A164,'2024'!$H:$H,work!R$1)</f>
        <v>0</v>
      </c>
      <c r="S164">
        <f>SUMIFS('2024'!$I:$I,'2024'!$L:$L,work!$A164,'2024'!$H:$H,work!S$1)</f>
        <v>0</v>
      </c>
      <c r="T164">
        <f>SUMIFS('2024'!$I:$I,'2024'!$L:$L,work!$A164,'2024'!$H:$H,work!T$1)</f>
        <v>0</v>
      </c>
      <c r="U164">
        <f>SUMIFS('2024'!$I:$I,'2024'!$L:$L,work!$A164,'2024'!$H:$H,work!U$1)</f>
        <v>0</v>
      </c>
      <c r="V164">
        <f>SUMIFS('2024'!$I:$I,'2024'!$L:$L,work!$A164,'2024'!$H:$H,work!V$1)</f>
        <v>0</v>
      </c>
      <c r="W164">
        <f>SUMIFS('2024'!$I:$I,'2024'!$L:$L,work!$A164,'2024'!$H:$H,work!W$1)</f>
        <v>0</v>
      </c>
      <c r="X164">
        <f>SUMIFS('2024'!$I:$I,'2024'!$L:$L,work!$A164,'2024'!$H:$H,work!X$1)</f>
        <v>0</v>
      </c>
      <c r="Y164">
        <f t="shared" si="6"/>
        <v>3</v>
      </c>
      <c r="AL164" t="str">
        <v>NWROC</v>
      </c>
      <c r="AM164" t="str">
        <v>701C</v>
      </c>
      <c r="AN164" t="str">
        <v>-</v>
      </c>
    </row>
    <row r="165" spans="1:40" x14ac:dyDescent="0.25">
      <c r="A165" t="str">
        <v>1955-21FLTPA 271410308206241</v>
      </c>
      <c r="B165" t="str">
        <f>_xlfn.XLOOKUP(A165,'2024'!L:L,'2024'!A:A)</f>
        <v>SROC</v>
      </c>
      <c r="C165" t="str">
        <f>_xlfn.XLOOKUP(A165,'2024'!L:L,'2024'!F:F)</f>
        <v>STREAM</v>
      </c>
      <c r="D165" t="str">
        <f>_xlfn.XLOOKUP(A165,'2024'!L:L,'2024'!G:G)</f>
        <v>3F</v>
      </c>
      <c r="E165">
        <f>SUMIFS('2024'!$I:$I,'2024'!$L:$L,work!$A165,'2024'!$H:$H,work!E$1)</f>
        <v>6</v>
      </c>
      <c r="F165">
        <f>SUMIFS('2024'!$I:$I,'2024'!$L:$L,work!$A165,'2024'!$H:$H,work!F$1)</f>
        <v>0</v>
      </c>
      <c r="G165">
        <f>SUMIFS('2024'!$I:$I,'2024'!$L:$L,work!$A165,'2024'!$H:$H,work!G$1)</f>
        <v>0</v>
      </c>
      <c r="H165">
        <f>SUMIFS('2024'!$I:$I,'2024'!$L:$L,work!$A165,'2024'!$H:$H,work!H$1)</f>
        <v>0</v>
      </c>
      <c r="I165">
        <f>SUMIFS('2024'!$I:$I,'2024'!$L:$L,work!$A165,'2024'!$H:$H,work!I$1)</f>
        <v>6</v>
      </c>
      <c r="J165">
        <f>SUMIFS('2024'!$I:$I,'2024'!$L:$L,work!$A165,'2024'!$H:$H,work!J$1)</f>
        <v>0</v>
      </c>
      <c r="K165">
        <f>SUMIFS('2024'!$I:$I,'2024'!$L:$L,work!$A165,'2024'!$H:$H,work!K$1)</f>
        <v>0</v>
      </c>
      <c r="L165">
        <f>SUMIFS('2024'!$I:$I,'2024'!$L:$L,work!$A165,'2024'!$H:$H,work!L$1)</f>
        <v>0</v>
      </c>
      <c r="M165">
        <f>SUMIFS('2024'!$I:$I,'2024'!$L:$L,work!$A165,'2024'!$H:$H,work!M$1)</f>
        <v>0</v>
      </c>
      <c r="N165">
        <f>SUMIFS('2024'!$I:$I,'2024'!$L:$L,work!$A165,'2024'!$H:$H,work!N$1)</f>
        <v>0</v>
      </c>
      <c r="O165">
        <f>SUMIFS('2024'!$I:$I,'2024'!$L:$L,work!$A165,'2024'!$H:$H,work!O$1)</f>
        <v>0</v>
      </c>
      <c r="P165">
        <f>SUMIFS('2024'!$I:$I,'2024'!$L:$L,work!$A165,'2024'!$H:$H,work!P$1)</f>
        <v>0</v>
      </c>
      <c r="Q165">
        <f>SUMIFS('2024'!$I:$I,'2024'!$L:$L,work!$A165,'2024'!$H:$H,work!Q$1)</f>
        <v>0</v>
      </c>
      <c r="R165">
        <f>SUMIFS('2024'!$I:$I,'2024'!$L:$L,work!$A165,'2024'!$H:$H,work!R$1)</f>
        <v>0</v>
      </c>
      <c r="S165">
        <f>SUMIFS('2024'!$I:$I,'2024'!$L:$L,work!$A165,'2024'!$H:$H,work!S$1)</f>
        <v>0</v>
      </c>
      <c r="T165">
        <f>SUMIFS('2024'!$I:$I,'2024'!$L:$L,work!$A165,'2024'!$H:$H,work!T$1)</f>
        <v>0</v>
      </c>
      <c r="U165">
        <f>SUMIFS('2024'!$I:$I,'2024'!$L:$L,work!$A165,'2024'!$H:$H,work!U$1)</f>
        <v>0</v>
      </c>
      <c r="V165">
        <f>SUMIFS('2024'!$I:$I,'2024'!$L:$L,work!$A165,'2024'!$H:$H,work!V$1)</f>
        <v>0</v>
      </c>
      <c r="W165">
        <f>SUMIFS('2024'!$I:$I,'2024'!$L:$L,work!$A165,'2024'!$H:$H,work!W$1)</f>
        <v>0</v>
      </c>
      <c r="X165">
        <f>SUMIFS('2024'!$I:$I,'2024'!$L:$L,work!$A165,'2024'!$H:$H,work!X$1)</f>
        <v>0</v>
      </c>
      <c r="Y165">
        <f t="shared" si="6"/>
        <v>3</v>
      </c>
      <c r="AL165" t="str">
        <v>NWROC</v>
      </c>
      <c r="AM165" t="str">
        <v>944</v>
      </c>
      <c r="AN165" t="str">
        <v>-</v>
      </c>
    </row>
    <row r="166" spans="1:40" x14ac:dyDescent="0.25">
      <c r="A166" t="str">
        <v>1962-21FLFTM G3SD0067</v>
      </c>
      <c r="B166" t="str">
        <f>_xlfn.XLOOKUP(A166,'2024'!L:L,'2024'!A:A)</f>
        <v>SROC</v>
      </c>
      <c r="C166" t="str">
        <f>_xlfn.XLOOKUP(A166,'2024'!L:L,'2024'!F:F)</f>
        <v>STREAM</v>
      </c>
      <c r="D166" t="str">
        <f>_xlfn.XLOOKUP(A166,'2024'!L:L,'2024'!G:G)</f>
        <v>1</v>
      </c>
      <c r="E166">
        <f>SUMIFS('2024'!$I:$I,'2024'!$L:$L,work!$A166,'2024'!$H:$H,work!E$1)</f>
        <v>0</v>
      </c>
      <c r="F166">
        <f>SUMIFS('2024'!$I:$I,'2024'!$L:$L,work!$A166,'2024'!$H:$H,work!F$1)</f>
        <v>6</v>
      </c>
      <c r="G166">
        <f>SUMIFS('2024'!$I:$I,'2024'!$L:$L,work!$A166,'2024'!$H:$H,work!G$1)</f>
        <v>0</v>
      </c>
      <c r="H166">
        <f>SUMIFS('2024'!$I:$I,'2024'!$L:$L,work!$A166,'2024'!$H:$H,work!H$1)</f>
        <v>0</v>
      </c>
      <c r="I166">
        <f>SUMIFS('2024'!$I:$I,'2024'!$L:$L,work!$A166,'2024'!$H:$H,work!I$1)</f>
        <v>6</v>
      </c>
      <c r="J166">
        <f>SUMIFS('2024'!$I:$I,'2024'!$L:$L,work!$A166,'2024'!$H:$H,work!J$1)</f>
        <v>0</v>
      </c>
      <c r="K166">
        <f>SUMIFS('2024'!$I:$I,'2024'!$L:$L,work!$A166,'2024'!$H:$H,work!K$1)</f>
        <v>0</v>
      </c>
      <c r="L166">
        <f>SUMIFS('2024'!$I:$I,'2024'!$L:$L,work!$A166,'2024'!$H:$H,work!L$1)</f>
        <v>0</v>
      </c>
      <c r="M166">
        <f>SUMIFS('2024'!$I:$I,'2024'!$L:$L,work!$A166,'2024'!$H:$H,work!M$1)</f>
        <v>0</v>
      </c>
      <c r="N166">
        <f>SUMIFS('2024'!$I:$I,'2024'!$L:$L,work!$A166,'2024'!$H:$H,work!N$1)</f>
        <v>6</v>
      </c>
      <c r="O166">
        <f>SUMIFS('2024'!$I:$I,'2024'!$L:$L,work!$A166,'2024'!$H:$H,work!O$1)</f>
        <v>6</v>
      </c>
      <c r="P166">
        <f>SUMIFS('2024'!$I:$I,'2024'!$L:$L,work!$A166,'2024'!$H:$H,work!P$1)</f>
        <v>0</v>
      </c>
      <c r="Q166">
        <f>SUMIFS('2024'!$I:$I,'2024'!$L:$L,work!$A166,'2024'!$H:$H,work!Q$1)</f>
        <v>0</v>
      </c>
      <c r="R166">
        <f>SUMIFS('2024'!$I:$I,'2024'!$L:$L,work!$A166,'2024'!$H:$H,work!R$1)</f>
        <v>0</v>
      </c>
      <c r="S166">
        <f>SUMIFS('2024'!$I:$I,'2024'!$L:$L,work!$A166,'2024'!$H:$H,work!S$1)</f>
        <v>0</v>
      </c>
      <c r="T166">
        <f>SUMIFS('2024'!$I:$I,'2024'!$L:$L,work!$A166,'2024'!$H:$H,work!T$1)</f>
        <v>0</v>
      </c>
      <c r="U166">
        <f>SUMIFS('2024'!$I:$I,'2024'!$L:$L,work!$A166,'2024'!$H:$H,work!U$1)</f>
        <v>0</v>
      </c>
      <c r="V166">
        <f>SUMIFS('2024'!$I:$I,'2024'!$L:$L,work!$A166,'2024'!$H:$H,work!V$1)</f>
        <v>0</v>
      </c>
      <c r="W166">
        <f>SUMIFS('2024'!$I:$I,'2024'!$L:$L,work!$A166,'2024'!$H:$H,work!W$1)</f>
        <v>0</v>
      </c>
      <c r="X166">
        <f>SUMIFS('2024'!$I:$I,'2024'!$L:$L,work!$A166,'2024'!$H:$H,work!X$1)</f>
        <v>0</v>
      </c>
      <c r="Y166">
        <f t="shared" si="6"/>
        <v>3</v>
      </c>
      <c r="AL166" t="str">
        <v>NWROC</v>
      </c>
      <c r="AM166" t="str">
        <v>957</v>
      </c>
      <c r="AN166" t="str">
        <v>-</v>
      </c>
    </row>
    <row r="167" spans="1:40" x14ac:dyDescent="0.25">
      <c r="A167" t="str">
        <v>1967-21FLMANABU01A</v>
      </c>
      <c r="B167" t="str">
        <f>_xlfn.XLOOKUP(A167,'2024'!L:L,'2024'!A:A)</f>
        <v>SROC</v>
      </c>
      <c r="C167" t="str">
        <f>_xlfn.XLOOKUP(A167,'2024'!L:L,'2024'!F:F)</f>
        <v>STREAM</v>
      </c>
      <c r="D167" t="str">
        <f>_xlfn.XLOOKUP(A167,'2024'!L:L,'2024'!G:G)</f>
        <v>3F</v>
      </c>
      <c r="E167">
        <f>SUMIFS('2024'!$I:$I,'2024'!$L:$L,work!$A167,'2024'!$H:$H,work!E$1)</f>
        <v>0</v>
      </c>
      <c r="F167">
        <f>SUMIFS('2024'!$I:$I,'2024'!$L:$L,work!$A167,'2024'!$H:$H,work!F$1)</f>
        <v>0</v>
      </c>
      <c r="G167">
        <f>SUMIFS('2024'!$I:$I,'2024'!$L:$L,work!$A167,'2024'!$H:$H,work!G$1)</f>
        <v>0</v>
      </c>
      <c r="H167">
        <f>SUMIFS('2024'!$I:$I,'2024'!$L:$L,work!$A167,'2024'!$H:$H,work!H$1)</f>
        <v>0</v>
      </c>
      <c r="I167">
        <f>SUMIFS('2024'!$I:$I,'2024'!$L:$L,work!$A167,'2024'!$H:$H,work!I$1)</f>
        <v>6</v>
      </c>
      <c r="J167">
        <f>SUMIFS('2024'!$I:$I,'2024'!$L:$L,work!$A167,'2024'!$H:$H,work!J$1)</f>
        <v>0</v>
      </c>
      <c r="K167">
        <f>SUMIFS('2024'!$I:$I,'2024'!$L:$L,work!$A167,'2024'!$H:$H,work!K$1)</f>
        <v>0</v>
      </c>
      <c r="L167">
        <f>SUMIFS('2024'!$I:$I,'2024'!$L:$L,work!$A167,'2024'!$H:$H,work!L$1)</f>
        <v>0</v>
      </c>
      <c r="M167">
        <f>SUMIFS('2024'!$I:$I,'2024'!$L:$L,work!$A167,'2024'!$H:$H,work!M$1)</f>
        <v>0</v>
      </c>
      <c r="N167">
        <f>SUMIFS('2024'!$I:$I,'2024'!$L:$L,work!$A167,'2024'!$H:$H,work!N$1)</f>
        <v>0</v>
      </c>
      <c r="O167">
        <f>SUMIFS('2024'!$I:$I,'2024'!$L:$L,work!$A167,'2024'!$H:$H,work!O$1)</f>
        <v>0</v>
      </c>
      <c r="P167">
        <f>SUMIFS('2024'!$I:$I,'2024'!$L:$L,work!$A167,'2024'!$H:$H,work!P$1)</f>
        <v>0</v>
      </c>
      <c r="Q167">
        <f>SUMIFS('2024'!$I:$I,'2024'!$L:$L,work!$A167,'2024'!$H:$H,work!Q$1)</f>
        <v>0</v>
      </c>
      <c r="R167">
        <f>SUMIFS('2024'!$I:$I,'2024'!$L:$L,work!$A167,'2024'!$H:$H,work!R$1)</f>
        <v>0</v>
      </c>
      <c r="S167">
        <f>SUMIFS('2024'!$I:$I,'2024'!$L:$L,work!$A167,'2024'!$H:$H,work!S$1)</f>
        <v>0</v>
      </c>
      <c r="T167">
        <f>SUMIFS('2024'!$I:$I,'2024'!$L:$L,work!$A167,'2024'!$H:$H,work!T$1)</f>
        <v>0</v>
      </c>
      <c r="U167">
        <f>SUMIFS('2024'!$I:$I,'2024'!$L:$L,work!$A167,'2024'!$H:$H,work!U$1)</f>
        <v>0</v>
      </c>
      <c r="V167">
        <f>SUMIFS('2024'!$I:$I,'2024'!$L:$L,work!$A167,'2024'!$H:$H,work!V$1)</f>
        <v>0</v>
      </c>
      <c r="W167">
        <f>SUMIFS('2024'!$I:$I,'2024'!$L:$L,work!$A167,'2024'!$H:$H,work!W$1)</f>
        <v>0</v>
      </c>
      <c r="X167">
        <f>SUMIFS('2024'!$I:$I,'2024'!$L:$L,work!$A167,'2024'!$H:$H,work!X$1)</f>
        <v>0</v>
      </c>
      <c r="Y167">
        <f t="shared" si="6"/>
        <v>3</v>
      </c>
      <c r="AL167" t="str">
        <v>NWROC</v>
      </c>
      <c r="AM167" t="str">
        <v>778C</v>
      </c>
      <c r="AN167" t="str">
        <v>-</v>
      </c>
    </row>
    <row r="168" spans="1:40" x14ac:dyDescent="0.25">
      <c r="A168" t="str">
        <v>1967-21FLSWFD25789</v>
      </c>
      <c r="B168" t="str">
        <f>_xlfn.XLOOKUP(A168,'2024'!L:L,'2024'!A:A)</f>
        <v>SROC</v>
      </c>
      <c r="C168" t="str">
        <f>_xlfn.XLOOKUP(A168,'2024'!L:L,'2024'!F:F)</f>
        <v>STREAM</v>
      </c>
      <c r="D168" t="str">
        <f>_xlfn.XLOOKUP(A168,'2024'!L:L,'2024'!G:G)</f>
        <v>3F</v>
      </c>
      <c r="E168">
        <f>SUMIFS('2024'!$I:$I,'2024'!$L:$L,work!$A168,'2024'!$H:$H,work!E$1)</f>
        <v>6</v>
      </c>
      <c r="F168">
        <f>SUMIFS('2024'!$I:$I,'2024'!$L:$L,work!$A168,'2024'!$H:$H,work!F$1)</f>
        <v>0</v>
      </c>
      <c r="G168">
        <f>SUMIFS('2024'!$I:$I,'2024'!$L:$L,work!$A168,'2024'!$H:$H,work!G$1)</f>
        <v>0</v>
      </c>
      <c r="H168">
        <f>SUMIFS('2024'!$I:$I,'2024'!$L:$L,work!$A168,'2024'!$H:$H,work!H$1)</f>
        <v>0</v>
      </c>
      <c r="I168">
        <f>SUMIFS('2024'!$I:$I,'2024'!$L:$L,work!$A168,'2024'!$H:$H,work!I$1)</f>
        <v>6</v>
      </c>
      <c r="J168">
        <f>SUMIFS('2024'!$I:$I,'2024'!$L:$L,work!$A168,'2024'!$H:$H,work!J$1)</f>
        <v>0</v>
      </c>
      <c r="K168">
        <f>SUMIFS('2024'!$I:$I,'2024'!$L:$L,work!$A168,'2024'!$H:$H,work!K$1)</f>
        <v>0</v>
      </c>
      <c r="L168">
        <f>SUMIFS('2024'!$I:$I,'2024'!$L:$L,work!$A168,'2024'!$H:$H,work!L$1)</f>
        <v>0</v>
      </c>
      <c r="M168">
        <f>SUMIFS('2024'!$I:$I,'2024'!$L:$L,work!$A168,'2024'!$H:$H,work!M$1)</f>
        <v>0</v>
      </c>
      <c r="N168">
        <f>SUMIFS('2024'!$I:$I,'2024'!$L:$L,work!$A168,'2024'!$H:$H,work!N$1)</f>
        <v>0</v>
      </c>
      <c r="O168">
        <f>SUMIFS('2024'!$I:$I,'2024'!$L:$L,work!$A168,'2024'!$H:$H,work!O$1)</f>
        <v>0</v>
      </c>
      <c r="P168">
        <f>SUMIFS('2024'!$I:$I,'2024'!$L:$L,work!$A168,'2024'!$H:$H,work!P$1)</f>
        <v>0</v>
      </c>
      <c r="Q168">
        <f>SUMIFS('2024'!$I:$I,'2024'!$L:$L,work!$A168,'2024'!$H:$H,work!Q$1)</f>
        <v>0</v>
      </c>
      <c r="R168">
        <f>SUMIFS('2024'!$I:$I,'2024'!$L:$L,work!$A168,'2024'!$H:$H,work!R$1)</f>
        <v>0</v>
      </c>
      <c r="S168">
        <f>SUMIFS('2024'!$I:$I,'2024'!$L:$L,work!$A168,'2024'!$H:$H,work!S$1)</f>
        <v>0</v>
      </c>
      <c r="T168">
        <f>SUMIFS('2024'!$I:$I,'2024'!$L:$L,work!$A168,'2024'!$H:$H,work!T$1)</f>
        <v>0</v>
      </c>
      <c r="U168">
        <f>SUMIFS('2024'!$I:$I,'2024'!$L:$L,work!$A168,'2024'!$H:$H,work!U$1)</f>
        <v>0</v>
      </c>
      <c r="V168">
        <f>SUMIFS('2024'!$I:$I,'2024'!$L:$L,work!$A168,'2024'!$H:$H,work!V$1)</f>
        <v>0</v>
      </c>
      <c r="W168">
        <f>SUMIFS('2024'!$I:$I,'2024'!$L:$L,work!$A168,'2024'!$H:$H,work!W$1)</f>
        <v>0</v>
      </c>
      <c r="X168">
        <f>SUMIFS('2024'!$I:$I,'2024'!$L:$L,work!$A168,'2024'!$H:$H,work!X$1)</f>
        <v>0</v>
      </c>
      <c r="Y168">
        <f t="shared" si="6"/>
        <v>3</v>
      </c>
      <c r="AL168" t="str">
        <v>NWROC</v>
      </c>
      <c r="AM168" t="str">
        <v>778D</v>
      </c>
      <c r="AN168" t="str">
        <v>-</v>
      </c>
    </row>
    <row r="169" spans="1:40" x14ac:dyDescent="0.25">
      <c r="A169" t="str">
        <v>1976B-21FLFTM G3SD0168</v>
      </c>
      <c r="B169" t="str">
        <f>_xlfn.XLOOKUP(A169,'2024'!L:L,'2024'!A:A)</f>
        <v>SROC</v>
      </c>
      <c r="C169" t="str">
        <f>_xlfn.XLOOKUP(A169,'2024'!L:L,'2024'!F:F)</f>
        <v>STREAM</v>
      </c>
      <c r="D169" t="str">
        <f>_xlfn.XLOOKUP(A169,'2024'!L:L,'2024'!G:G)</f>
        <v>1</v>
      </c>
      <c r="E169">
        <f>SUMIFS('2024'!$I:$I,'2024'!$L:$L,work!$A169,'2024'!$H:$H,work!E$1)</f>
        <v>0</v>
      </c>
      <c r="F169">
        <f>SUMIFS('2024'!$I:$I,'2024'!$L:$L,work!$A169,'2024'!$H:$H,work!F$1)</f>
        <v>6</v>
      </c>
      <c r="G169">
        <f>SUMIFS('2024'!$I:$I,'2024'!$L:$L,work!$A169,'2024'!$H:$H,work!G$1)</f>
        <v>0</v>
      </c>
      <c r="H169">
        <f>SUMIFS('2024'!$I:$I,'2024'!$L:$L,work!$A169,'2024'!$H:$H,work!H$1)</f>
        <v>0</v>
      </c>
      <c r="I169">
        <f>SUMIFS('2024'!$I:$I,'2024'!$L:$L,work!$A169,'2024'!$H:$H,work!I$1)</f>
        <v>0</v>
      </c>
      <c r="J169">
        <f>SUMIFS('2024'!$I:$I,'2024'!$L:$L,work!$A169,'2024'!$H:$H,work!J$1)</f>
        <v>0</v>
      </c>
      <c r="K169">
        <f>SUMIFS('2024'!$I:$I,'2024'!$L:$L,work!$A169,'2024'!$H:$H,work!K$1)</f>
        <v>0</v>
      </c>
      <c r="L169">
        <f>SUMIFS('2024'!$I:$I,'2024'!$L:$L,work!$A169,'2024'!$H:$H,work!L$1)</f>
        <v>0</v>
      </c>
      <c r="M169">
        <f>SUMIFS('2024'!$I:$I,'2024'!$L:$L,work!$A169,'2024'!$H:$H,work!M$1)</f>
        <v>0</v>
      </c>
      <c r="N169">
        <f>SUMIFS('2024'!$I:$I,'2024'!$L:$L,work!$A169,'2024'!$H:$H,work!N$1)</f>
        <v>0</v>
      </c>
      <c r="O169">
        <f>SUMIFS('2024'!$I:$I,'2024'!$L:$L,work!$A169,'2024'!$H:$H,work!O$1)</f>
        <v>0</v>
      </c>
      <c r="P169">
        <f>SUMIFS('2024'!$I:$I,'2024'!$L:$L,work!$A169,'2024'!$H:$H,work!P$1)</f>
        <v>0</v>
      </c>
      <c r="Q169">
        <f>SUMIFS('2024'!$I:$I,'2024'!$L:$L,work!$A169,'2024'!$H:$H,work!Q$1)</f>
        <v>0</v>
      </c>
      <c r="R169">
        <f>SUMIFS('2024'!$I:$I,'2024'!$L:$L,work!$A169,'2024'!$H:$H,work!R$1)</f>
        <v>0</v>
      </c>
      <c r="S169">
        <f>SUMIFS('2024'!$I:$I,'2024'!$L:$L,work!$A169,'2024'!$H:$H,work!S$1)</f>
        <v>0</v>
      </c>
      <c r="T169">
        <f>SUMIFS('2024'!$I:$I,'2024'!$L:$L,work!$A169,'2024'!$H:$H,work!T$1)</f>
        <v>0</v>
      </c>
      <c r="U169">
        <f>SUMIFS('2024'!$I:$I,'2024'!$L:$L,work!$A169,'2024'!$H:$H,work!U$1)</f>
        <v>0</v>
      </c>
      <c r="V169">
        <f>SUMIFS('2024'!$I:$I,'2024'!$L:$L,work!$A169,'2024'!$H:$H,work!V$1)</f>
        <v>0</v>
      </c>
      <c r="W169">
        <f>SUMIFS('2024'!$I:$I,'2024'!$L:$L,work!$A169,'2024'!$H:$H,work!W$1)</f>
        <v>0</v>
      </c>
      <c r="X169">
        <f>SUMIFS('2024'!$I:$I,'2024'!$L:$L,work!$A169,'2024'!$H:$H,work!X$1)</f>
        <v>0</v>
      </c>
      <c r="Y169">
        <f t="shared" si="6"/>
        <v>3</v>
      </c>
      <c r="AL169" t="str">
        <v>NWROC</v>
      </c>
      <c r="AM169" t="str">
        <v>1055B</v>
      </c>
      <c r="AN169" t="str">
        <v>-</v>
      </c>
    </row>
    <row r="170" spans="1:40" x14ac:dyDescent="0.25">
      <c r="A170" t="str">
        <v>1976C-21FLFTM G3SD0161</v>
      </c>
      <c r="B170" t="str">
        <f>_xlfn.XLOOKUP(A170,'2024'!L:L,'2024'!A:A)</f>
        <v>SROC</v>
      </c>
      <c r="C170" t="str">
        <f>_xlfn.XLOOKUP(A170,'2024'!L:L,'2024'!F:F)</f>
        <v>ESTUARY11</v>
      </c>
      <c r="D170" t="str">
        <f>_xlfn.XLOOKUP(A170,'2024'!L:L,'2024'!G:G)</f>
        <v>3M</v>
      </c>
      <c r="E170">
        <f>SUMIFS('2024'!$I:$I,'2024'!$L:$L,work!$A170,'2024'!$H:$H,work!E$1)</f>
        <v>0</v>
      </c>
      <c r="F170">
        <f>SUMIFS('2024'!$I:$I,'2024'!$L:$L,work!$A170,'2024'!$H:$H,work!F$1)</f>
        <v>6</v>
      </c>
      <c r="G170">
        <f>SUMIFS('2024'!$I:$I,'2024'!$L:$L,work!$A170,'2024'!$H:$H,work!G$1)</f>
        <v>0</v>
      </c>
      <c r="H170">
        <f>SUMIFS('2024'!$I:$I,'2024'!$L:$L,work!$A170,'2024'!$H:$H,work!H$1)</f>
        <v>6</v>
      </c>
      <c r="I170">
        <f>SUMIFS('2024'!$I:$I,'2024'!$L:$L,work!$A170,'2024'!$H:$H,work!I$1)</f>
        <v>0</v>
      </c>
      <c r="J170">
        <f>SUMIFS('2024'!$I:$I,'2024'!$L:$L,work!$A170,'2024'!$H:$H,work!J$1)</f>
        <v>0</v>
      </c>
      <c r="K170">
        <f>SUMIFS('2024'!$I:$I,'2024'!$L:$L,work!$A170,'2024'!$H:$H,work!K$1)</f>
        <v>0</v>
      </c>
      <c r="L170">
        <f>SUMIFS('2024'!$I:$I,'2024'!$L:$L,work!$A170,'2024'!$H:$H,work!L$1)</f>
        <v>0</v>
      </c>
      <c r="M170">
        <f>SUMIFS('2024'!$I:$I,'2024'!$L:$L,work!$A170,'2024'!$H:$H,work!M$1)</f>
        <v>0</v>
      </c>
      <c r="N170">
        <f>SUMIFS('2024'!$I:$I,'2024'!$L:$L,work!$A170,'2024'!$H:$H,work!N$1)</f>
        <v>0</v>
      </c>
      <c r="O170">
        <f>SUMIFS('2024'!$I:$I,'2024'!$L:$L,work!$A170,'2024'!$H:$H,work!O$1)</f>
        <v>0</v>
      </c>
      <c r="P170">
        <f>SUMIFS('2024'!$I:$I,'2024'!$L:$L,work!$A170,'2024'!$H:$H,work!P$1)</f>
        <v>6</v>
      </c>
      <c r="Q170">
        <f>SUMIFS('2024'!$I:$I,'2024'!$L:$L,work!$A170,'2024'!$H:$H,work!Q$1)</f>
        <v>0</v>
      </c>
      <c r="R170">
        <f>SUMIFS('2024'!$I:$I,'2024'!$L:$L,work!$A170,'2024'!$H:$H,work!R$1)</f>
        <v>0</v>
      </c>
      <c r="S170">
        <f>SUMIFS('2024'!$I:$I,'2024'!$L:$L,work!$A170,'2024'!$H:$H,work!S$1)</f>
        <v>0</v>
      </c>
      <c r="T170">
        <f>SUMIFS('2024'!$I:$I,'2024'!$L:$L,work!$A170,'2024'!$H:$H,work!T$1)</f>
        <v>0</v>
      </c>
      <c r="U170">
        <f>SUMIFS('2024'!$I:$I,'2024'!$L:$L,work!$A170,'2024'!$H:$H,work!U$1)</f>
        <v>0</v>
      </c>
      <c r="V170">
        <f>SUMIFS('2024'!$I:$I,'2024'!$L:$L,work!$A170,'2024'!$H:$H,work!V$1)</f>
        <v>0</v>
      </c>
      <c r="W170">
        <f>SUMIFS('2024'!$I:$I,'2024'!$L:$L,work!$A170,'2024'!$H:$H,work!W$1)</f>
        <v>0</v>
      </c>
      <c r="X170">
        <f>SUMIFS('2024'!$I:$I,'2024'!$L:$L,work!$A170,'2024'!$H:$H,work!X$1)</f>
        <v>0</v>
      </c>
      <c r="Y170">
        <f t="shared" si="6"/>
        <v>3</v>
      </c>
      <c r="AL170" t="str">
        <v>NWROC</v>
      </c>
      <c r="AM170" t="str">
        <v>738</v>
      </c>
      <c r="AN170" t="str">
        <v>-</v>
      </c>
    </row>
    <row r="171" spans="1:40" x14ac:dyDescent="0.25">
      <c r="A171" t="str">
        <v>1981-21FLFTM G3SD0107</v>
      </c>
      <c r="B171" t="str">
        <f>_xlfn.XLOOKUP(A171,'2024'!L:L,'2024'!A:A)</f>
        <v>SROC</v>
      </c>
      <c r="C171" t="str">
        <f>_xlfn.XLOOKUP(A171,'2024'!L:L,'2024'!F:F)</f>
        <v>LAKE</v>
      </c>
      <c r="D171" t="str">
        <f>_xlfn.XLOOKUP(A171,'2024'!L:L,'2024'!G:G)</f>
        <v>1</v>
      </c>
      <c r="E171">
        <f>SUMIFS('2024'!$I:$I,'2024'!$L:$L,work!$A171,'2024'!$H:$H,work!E$1)</f>
        <v>6</v>
      </c>
      <c r="F171">
        <f>SUMIFS('2024'!$I:$I,'2024'!$L:$L,work!$A171,'2024'!$H:$H,work!F$1)</f>
        <v>0</v>
      </c>
      <c r="G171">
        <f>SUMIFS('2024'!$I:$I,'2024'!$L:$L,work!$A171,'2024'!$H:$H,work!G$1)</f>
        <v>0</v>
      </c>
      <c r="H171">
        <f>SUMIFS('2024'!$I:$I,'2024'!$L:$L,work!$A171,'2024'!$H:$H,work!H$1)</f>
        <v>0</v>
      </c>
      <c r="I171">
        <f>SUMIFS('2024'!$I:$I,'2024'!$L:$L,work!$A171,'2024'!$H:$H,work!I$1)</f>
        <v>6</v>
      </c>
      <c r="J171">
        <f>SUMIFS('2024'!$I:$I,'2024'!$L:$L,work!$A171,'2024'!$H:$H,work!J$1)</f>
        <v>0</v>
      </c>
      <c r="K171">
        <f>SUMIFS('2024'!$I:$I,'2024'!$L:$L,work!$A171,'2024'!$H:$H,work!K$1)</f>
        <v>0</v>
      </c>
      <c r="L171">
        <f>SUMIFS('2024'!$I:$I,'2024'!$L:$L,work!$A171,'2024'!$H:$H,work!L$1)</f>
        <v>0</v>
      </c>
      <c r="M171">
        <f>SUMIFS('2024'!$I:$I,'2024'!$L:$L,work!$A171,'2024'!$H:$H,work!M$1)</f>
        <v>0</v>
      </c>
      <c r="N171">
        <f>SUMIFS('2024'!$I:$I,'2024'!$L:$L,work!$A171,'2024'!$H:$H,work!N$1)</f>
        <v>0</v>
      </c>
      <c r="O171">
        <f>SUMIFS('2024'!$I:$I,'2024'!$L:$L,work!$A171,'2024'!$H:$H,work!O$1)</f>
        <v>0</v>
      </c>
      <c r="P171">
        <f>SUMIFS('2024'!$I:$I,'2024'!$L:$L,work!$A171,'2024'!$H:$H,work!P$1)</f>
        <v>0</v>
      </c>
      <c r="Q171">
        <f>SUMIFS('2024'!$I:$I,'2024'!$L:$L,work!$A171,'2024'!$H:$H,work!Q$1)</f>
        <v>0</v>
      </c>
      <c r="R171">
        <f>SUMIFS('2024'!$I:$I,'2024'!$L:$L,work!$A171,'2024'!$H:$H,work!R$1)</f>
        <v>0</v>
      </c>
      <c r="S171">
        <f>SUMIFS('2024'!$I:$I,'2024'!$L:$L,work!$A171,'2024'!$H:$H,work!S$1)</f>
        <v>0</v>
      </c>
      <c r="T171">
        <f>SUMIFS('2024'!$I:$I,'2024'!$L:$L,work!$A171,'2024'!$H:$H,work!T$1)</f>
        <v>0</v>
      </c>
      <c r="U171">
        <f>SUMIFS('2024'!$I:$I,'2024'!$L:$L,work!$A171,'2024'!$H:$H,work!U$1)</f>
        <v>0</v>
      </c>
      <c r="V171">
        <f>SUMIFS('2024'!$I:$I,'2024'!$L:$L,work!$A171,'2024'!$H:$H,work!V$1)</f>
        <v>0</v>
      </c>
      <c r="W171">
        <f>SUMIFS('2024'!$I:$I,'2024'!$L:$L,work!$A171,'2024'!$H:$H,work!W$1)</f>
        <v>0</v>
      </c>
      <c r="X171">
        <f>SUMIFS('2024'!$I:$I,'2024'!$L:$L,work!$A171,'2024'!$H:$H,work!X$1)</f>
        <v>0</v>
      </c>
      <c r="Y171">
        <f t="shared" si="6"/>
        <v>3</v>
      </c>
      <c r="AL171" t="str">
        <v>NWROC</v>
      </c>
      <c r="AM171" t="str">
        <v>784</v>
      </c>
      <c r="AN171" t="str">
        <v>-</v>
      </c>
    </row>
    <row r="172" spans="1:40" x14ac:dyDescent="0.25">
      <c r="A172" t="str">
        <v>1991BENRD721FLFTM G3SD0220</v>
      </c>
      <c r="B172" t="str">
        <f>_xlfn.XLOOKUP(A172,'2024'!L:L,'2024'!A:A)</f>
        <v>SROC</v>
      </c>
      <c r="C172" t="str">
        <f>_xlfn.XLOOKUP(A172,'2024'!L:L,'2024'!F:F)</f>
        <v>ESTUARY</v>
      </c>
      <c r="D172" t="str">
        <f>_xlfn.XLOOKUP(A172,'2024'!L:L,'2024'!G:G)</f>
        <v>2</v>
      </c>
      <c r="E172">
        <f>SUMIFS('2024'!$I:$I,'2024'!$L:$L,work!$A172,'2024'!$H:$H,work!E$1)</f>
        <v>6</v>
      </c>
      <c r="F172">
        <f>SUMIFS('2024'!$I:$I,'2024'!$L:$L,work!$A172,'2024'!$H:$H,work!F$1)</f>
        <v>0</v>
      </c>
      <c r="G172">
        <f>SUMIFS('2024'!$I:$I,'2024'!$L:$L,work!$A172,'2024'!$H:$H,work!G$1)</f>
        <v>0</v>
      </c>
      <c r="H172">
        <f>SUMIFS('2024'!$I:$I,'2024'!$L:$L,work!$A172,'2024'!$H:$H,work!H$1)</f>
        <v>6</v>
      </c>
      <c r="I172">
        <f>SUMIFS('2024'!$I:$I,'2024'!$L:$L,work!$A172,'2024'!$H:$H,work!I$1)</f>
        <v>0</v>
      </c>
      <c r="J172">
        <f>SUMIFS('2024'!$I:$I,'2024'!$L:$L,work!$A172,'2024'!$H:$H,work!J$1)</f>
        <v>6</v>
      </c>
      <c r="K172">
        <f>SUMIFS('2024'!$I:$I,'2024'!$L:$L,work!$A172,'2024'!$H:$H,work!K$1)</f>
        <v>0</v>
      </c>
      <c r="L172">
        <f>SUMIFS('2024'!$I:$I,'2024'!$L:$L,work!$A172,'2024'!$H:$H,work!L$1)</f>
        <v>0</v>
      </c>
      <c r="M172">
        <f>SUMIFS('2024'!$I:$I,'2024'!$L:$L,work!$A172,'2024'!$H:$H,work!M$1)</f>
        <v>0</v>
      </c>
      <c r="N172">
        <f>SUMIFS('2024'!$I:$I,'2024'!$L:$L,work!$A172,'2024'!$H:$H,work!N$1)</f>
        <v>0</v>
      </c>
      <c r="O172">
        <f>SUMIFS('2024'!$I:$I,'2024'!$L:$L,work!$A172,'2024'!$H:$H,work!O$1)</f>
        <v>0</v>
      </c>
      <c r="P172">
        <f>SUMIFS('2024'!$I:$I,'2024'!$L:$L,work!$A172,'2024'!$H:$H,work!P$1)</f>
        <v>6</v>
      </c>
      <c r="Q172">
        <f>SUMIFS('2024'!$I:$I,'2024'!$L:$L,work!$A172,'2024'!$H:$H,work!Q$1)</f>
        <v>0</v>
      </c>
      <c r="R172">
        <f>SUMIFS('2024'!$I:$I,'2024'!$L:$L,work!$A172,'2024'!$H:$H,work!R$1)</f>
        <v>0</v>
      </c>
      <c r="S172">
        <f>SUMIFS('2024'!$I:$I,'2024'!$L:$L,work!$A172,'2024'!$H:$H,work!S$1)</f>
        <v>0</v>
      </c>
      <c r="T172">
        <f>SUMIFS('2024'!$I:$I,'2024'!$L:$L,work!$A172,'2024'!$H:$H,work!T$1)</f>
        <v>0</v>
      </c>
      <c r="U172">
        <f>SUMIFS('2024'!$I:$I,'2024'!$L:$L,work!$A172,'2024'!$H:$H,work!U$1)</f>
        <v>0</v>
      </c>
      <c r="V172">
        <f>SUMIFS('2024'!$I:$I,'2024'!$L:$L,work!$A172,'2024'!$H:$H,work!V$1)</f>
        <v>0</v>
      </c>
      <c r="W172">
        <f>SUMIFS('2024'!$I:$I,'2024'!$L:$L,work!$A172,'2024'!$H:$H,work!W$1)</f>
        <v>0</v>
      </c>
      <c r="X172">
        <f>SUMIFS('2024'!$I:$I,'2024'!$L:$L,work!$A172,'2024'!$H:$H,work!X$1)</f>
        <v>0</v>
      </c>
      <c r="Y172">
        <f t="shared" si="6"/>
        <v>3</v>
      </c>
      <c r="AL172" t="str">
        <v>NWROC</v>
      </c>
      <c r="AM172" t="str">
        <v>846</v>
      </c>
      <c r="AN172" t="str">
        <v>-</v>
      </c>
    </row>
    <row r="173" spans="1:40" x14ac:dyDescent="0.25">
      <c r="A173" t="str">
        <v>1991G-21FLGW  3499</v>
      </c>
      <c r="B173" t="str">
        <f>_xlfn.XLOOKUP(A173,'2024'!L:L,'2024'!A:A)</f>
        <v>SROC</v>
      </c>
      <c r="C173" t="str">
        <f>_xlfn.XLOOKUP(A173,'2024'!L:L,'2024'!F:F)</f>
        <v>ESTUARY11</v>
      </c>
      <c r="D173" t="str">
        <f>_xlfn.XLOOKUP(A173,'2024'!L:L,'2024'!G:G)</f>
        <v>3M</v>
      </c>
      <c r="E173">
        <f>SUMIFS('2024'!$I:$I,'2024'!$L:$L,work!$A173,'2024'!$H:$H,work!E$1)</f>
        <v>0</v>
      </c>
      <c r="F173">
        <f>SUMIFS('2024'!$I:$I,'2024'!$L:$L,work!$A173,'2024'!$H:$H,work!F$1)</f>
        <v>0</v>
      </c>
      <c r="G173">
        <f>SUMIFS('2024'!$I:$I,'2024'!$L:$L,work!$A173,'2024'!$H:$H,work!G$1)</f>
        <v>0</v>
      </c>
      <c r="H173">
        <f>SUMIFS('2024'!$I:$I,'2024'!$L:$L,work!$A173,'2024'!$H:$H,work!H$1)</f>
        <v>6</v>
      </c>
      <c r="I173">
        <f>SUMIFS('2024'!$I:$I,'2024'!$L:$L,work!$A173,'2024'!$H:$H,work!I$1)</f>
        <v>0</v>
      </c>
      <c r="J173">
        <f>SUMIFS('2024'!$I:$I,'2024'!$L:$L,work!$A173,'2024'!$H:$H,work!J$1)</f>
        <v>0</v>
      </c>
      <c r="K173">
        <f>SUMIFS('2024'!$I:$I,'2024'!$L:$L,work!$A173,'2024'!$H:$H,work!K$1)</f>
        <v>0</v>
      </c>
      <c r="L173">
        <f>SUMIFS('2024'!$I:$I,'2024'!$L:$L,work!$A173,'2024'!$H:$H,work!L$1)</f>
        <v>0</v>
      </c>
      <c r="M173">
        <f>SUMIFS('2024'!$I:$I,'2024'!$L:$L,work!$A173,'2024'!$H:$H,work!M$1)</f>
        <v>0</v>
      </c>
      <c r="N173">
        <f>SUMIFS('2024'!$I:$I,'2024'!$L:$L,work!$A173,'2024'!$H:$H,work!N$1)</f>
        <v>0</v>
      </c>
      <c r="O173">
        <f>SUMIFS('2024'!$I:$I,'2024'!$L:$L,work!$A173,'2024'!$H:$H,work!O$1)</f>
        <v>0</v>
      </c>
      <c r="P173">
        <f>SUMIFS('2024'!$I:$I,'2024'!$L:$L,work!$A173,'2024'!$H:$H,work!P$1)</f>
        <v>6</v>
      </c>
      <c r="Q173">
        <f>SUMIFS('2024'!$I:$I,'2024'!$L:$L,work!$A173,'2024'!$H:$H,work!Q$1)</f>
        <v>6</v>
      </c>
      <c r="R173">
        <f>SUMIFS('2024'!$I:$I,'2024'!$L:$L,work!$A173,'2024'!$H:$H,work!R$1)</f>
        <v>0</v>
      </c>
      <c r="S173">
        <f>SUMIFS('2024'!$I:$I,'2024'!$L:$L,work!$A173,'2024'!$H:$H,work!S$1)</f>
        <v>0</v>
      </c>
      <c r="T173">
        <f>SUMIFS('2024'!$I:$I,'2024'!$L:$L,work!$A173,'2024'!$H:$H,work!T$1)</f>
        <v>0</v>
      </c>
      <c r="U173">
        <f>SUMIFS('2024'!$I:$I,'2024'!$L:$L,work!$A173,'2024'!$H:$H,work!U$1)</f>
        <v>0</v>
      </c>
      <c r="V173">
        <f>SUMIFS('2024'!$I:$I,'2024'!$L:$L,work!$A173,'2024'!$H:$H,work!V$1)</f>
        <v>0</v>
      </c>
      <c r="W173">
        <f>SUMIFS('2024'!$I:$I,'2024'!$L:$L,work!$A173,'2024'!$H:$H,work!W$1)</f>
        <v>0</v>
      </c>
      <c r="X173">
        <f>SUMIFS('2024'!$I:$I,'2024'!$L:$L,work!$A173,'2024'!$H:$H,work!X$1)</f>
        <v>0</v>
      </c>
      <c r="Y173">
        <f t="shared" si="6"/>
        <v>3</v>
      </c>
      <c r="AL173" t="str">
        <v>NWROC</v>
      </c>
      <c r="AM173" t="str">
        <v>489D</v>
      </c>
      <c r="AN173" t="str">
        <v>-</v>
      </c>
    </row>
    <row r="174" spans="1:40" x14ac:dyDescent="0.25">
      <c r="A174" t="str">
        <v>1995-21FLFTM G3SD0095</v>
      </c>
      <c r="B174" t="str">
        <f>_xlfn.XLOOKUP(A174,'2024'!L:L,'2024'!A:A)</f>
        <v>SROC</v>
      </c>
      <c r="C174" t="str">
        <f>_xlfn.XLOOKUP(A174,'2024'!L:L,'2024'!F:F)</f>
        <v>STREAM</v>
      </c>
      <c r="D174" t="str">
        <f>_xlfn.XLOOKUP(A174,'2024'!L:L,'2024'!G:G)</f>
        <v>1</v>
      </c>
      <c r="E174">
        <f>SUMIFS('2024'!$I:$I,'2024'!$L:$L,work!$A174,'2024'!$H:$H,work!E$1)</f>
        <v>0</v>
      </c>
      <c r="F174">
        <f>SUMIFS('2024'!$I:$I,'2024'!$L:$L,work!$A174,'2024'!$H:$H,work!F$1)</f>
        <v>6</v>
      </c>
      <c r="G174">
        <f>SUMIFS('2024'!$I:$I,'2024'!$L:$L,work!$A174,'2024'!$H:$H,work!G$1)</f>
        <v>0</v>
      </c>
      <c r="H174">
        <f>SUMIFS('2024'!$I:$I,'2024'!$L:$L,work!$A174,'2024'!$H:$H,work!H$1)</f>
        <v>0</v>
      </c>
      <c r="I174">
        <f>SUMIFS('2024'!$I:$I,'2024'!$L:$L,work!$A174,'2024'!$H:$H,work!I$1)</f>
        <v>6</v>
      </c>
      <c r="J174">
        <f>SUMIFS('2024'!$I:$I,'2024'!$L:$L,work!$A174,'2024'!$H:$H,work!J$1)</f>
        <v>0</v>
      </c>
      <c r="K174">
        <f>SUMIFS('2024'!$I:$I,'2024'!$L:$L,work!$A174,'2024'!$H:$H,work!K$1)</f>
        <v>0</v>
      </c>
      <c r="L174">
        <f>SUMIFS('2024'!$I:$I,'2024'!$L:$L,work!$A174,'2024'!$H:$H,work!L$1)</f>
        <v>0</v>
      </c>
      <c r="M174">
        <f>SUMIFS('2024'!$I:$I,'2024'!$L:$L,work!$A174,'2024'!$H:$H,work!M$1)</f>
        <v>0</v>
      </c>
      <c r="N174">
        <f>SUMIFS('2024'!$I:$I,'2024'!$L:$L,work!$A174,'2024'!$H:$H,work!N$1)</f>
        <v>0</v>
      </c>
      <c r="O174">
        <f>SUMIFS('2024'!$I:$I,'2024'!$L:$L,work!$A174,'2024'!$H:$H,work!O$1)</f>
        <v>0</v>
      </c>
      <c r="P174">
        <f>SUMIFS('2024'!$I:$I,'2024'!$L:$L,work!$A174,'2024'!$H:$H,work!P$1)</f>
        <v>0</v>
      </c>
      <c r="Q174">
        <f>SUMIFS('2024'!$I:$I,'2024'!$L:$L,work!$A174,'2024'!$H:$H,work!Q$1)</f>
        <v>0</v>
      </c>
      <c r="R174">
        <f>SUMIFS('2024'!$I:$I,'2024'!$L:$L,work!$A174,'2024'!$H:$H,work!R$1)</f>
        <v>0</v>
      </c>
      <c r="S174">
        <f>SUMIFS('2024'!$I:$I,'2024'!$L:$L,work!$A174,'2024'!$H:$H,work!S$1)</f>
        <v>0</v>
      </c>
      <c r="T174">
        <f>SUMIFS('2024'!$I:$I,'2024'!$L:$L,work!$A174,'2024'!$H:$H,work!T$1)</f>
        <v>0</v>
      </c>
      <c r="U174">
        <f>SUMIFS('2024'!$I:$I,'2024'!$L:$L,work!$A174,'2024'!$H:$H,work!U$1)</f>
        <v>0</v>
      </c>
      <c r="V174">
        <f>SUMIFS('2024'!$I:$I,'2024'!$L:$L,work!$A174,'2024'!$H:$H,work!V$1)</f>
        <v>0</v>
      </c>
      <c r="W174">
        <f>SUMIFS('2024'!$I:$I,'2024'!$L:$L,work!$A174,'2024'!$H:$H,work!W$1)</f>
        <v>0</v>
      </c>
      <c r="X174">
        <f>SUMIFS('2024'!$I:$I,'2024'!$L:$L,work!$A174,'2024'!$H:$H,work!X$1)</f>
        <v>0</v>
      </c>
      <c r="Y174">
        <f t="shared" si="6"/>
        <v>3</v>
      </c>
      <c r="AL174" t="str">
        <v>NWROC</v>
      </c>
      <c r="AM174" t="str">
        <v>846C</v>
      </c>
      <c r="AN174" t="str">
        <v>-</v>
      </c>
    </row>
    <row r="175" spans="1:40" x14ac:dyDescent="0.25">
      <c r="A175" t="str">
        <v>1997-21FLFTM G3SD0011</v>
      </c>
      <c r="B175" t="str">
        <f>_xlfn.XLOOKUP(A175,'2024'!L:L,'2024'!A:A)</f>
        <v>SROC</v>
      </c>
      <c r="C175" t="str">
        <f>_xlfn.XLOOKUP(A175,'2024'!L:L,'2024'!F:F)</f>
        <v>STREAM</v>
      </c>
      <c r="D175" t="str">
        <f>_xlfn.XLOOKUP(A175,'2024'!L:L,'2024'!G:G)</f>
        <v>3F</v>
      </c>
      <c r="E175">
        <f>SUMIFS('2024'!$I:$I,'2024'!$L:$L,work!$A175,'2024'!$H:$H,work!E$1)</f>
        <v>0</v>
      </c>
      <c r="F175">
        <f>SUMIFS('2024'!$I:$I,'2024'!$L:$L,work!$A175,'2024'!$H:$H,work!F$1)</f>
        <v>0</v>
      </c>
      <c r="G175">
        <f>SUMIFS('2024'!$I:$I,'2024'!$L:$L,work!$A175,'2024'!$H:$H,work!G$1)</f>
        <v>0</v>
      </c>
      <c r="H175">
        <f>SUMIFS('2024'!$I:$I,'2024'!$L:$L,work!$A175,'2024'!$H:$H,work!H$1)</f>
        <v>0</v>
      </c>
      <c r="I175">
        <f>SUMIFS('2024'!$I:$I,'2024'!$L:$L,work!$A175,'2024'!$H:$H,work!I$1)</f>
        <v>6</v>
      </c>
      <c r="J175">
        <f>SUMIFS('2024'!$I:$I,'2024'!$L:$L,work!$A175,'2024'!$H:$H,work!J$1)</f>
        <v>0</v>
      </c>
      <c r="K175">
        <f>SUMIFS('2024'!$I:$I,'2024'!$L:$L,work!$A175,'2024'!$H:$H,work!K$1)</f>
        <v>6</v>
      </c>
      <c r="L175">
        <f>SUMIFS('2024'!$I:$I,'2024'!$L:$L,work!$A175,'2024'!$H:$H,work!L$1)</f>
        <v>6</v>
      </c>
      <c r="M175">
        <f>SUMIFS('2024'!$I:$I,'2024'!$L:$L,work!$A175,'2024'!$H:$H,work!M$1)</f>
        <v>6</v>
      </c>
      <c r="N175">
        <f>SUMIFS('2024'!$I:$I,'2024'!$L:$L,work!$A175,'2024'!$H:$H,work!N$1)</f>
        <v>6</v>
      </c>
      <c r="O175">
        <f>SUMIFS('2024'!$I:$I,'2024'!$L:$L,work!$A175,'2024'!$H:$H,work!O$1)</f>
        <v>6</v>
      </c>
      <c r="P175">
        <f>SUMIFS('2024'!$I:$I,'2024'!$L:$L,work!$A175,'2024'!$H:$H,work!P$1)</f>
        <v>6</v>
      </c>
      <c r="Q175">
        <f>SUMIFS('2024'!$I:$I,'2024'!$L:$L,work!$A175,'2024'!$H:$H,work!Q$1)</f>
        <v>6</v>
      </c>
      <c r="R175">
        <f>SUMIFS('2024'!$I:$I,'2024'!$L:$L,work!$A175,'2024'!$H:$H,work!R$1)</f>
        <v>0</v>
      </c>
      <c r="S175">
        <f>SUMIFS('2024'!$I:$I,'2024'!$L:$L,work!$A175,'2024'!$H:$H,work!S$1)</f>
        <v>0</v>
      </c>
      <c r="T175">
        <f>SUMIFS('2024'!$I:$I,'2024'!$L:$L,work!$A175,'2024'!$H:$H,work!T$1)</f>
        <v>0</v>
      </c>
      <c r="U175">
        <f>SUMIFS('2024'!$I:$I,'2024'!$L:$L,work!$A175,'2024'!$H:$H,work!U$1)</f>
        <v>0</v>
      </c>
      <c r="V175">
        <f>SUMIFS('2024'!$I:$I,'2024'!$L:$L,work!$A175,'2024'!$H:$H,work!V$1)</f>
        <v>0</v>
      </c>
      <c r="W175">
        <f>SUMIFS('2024'!$I:$I,'2024'!$L:$L,work!$A175,'2024'!$H:$H,work!W$1)</f>
        <v>0</v>
      </c>
      <c r="X175">
        <f>SUMIFS('2024'!$I:$I,'2024'!$L:$L,work!$A175,'2024'!$H:$H,work!X$1)</f>
        <v>0</v>
      </c>
      <c r="Y175">
        <f t="shared" si="6"/>
        <v>3</v>
      </c>
      <c r="AL175" t="str">
        <v>NWROC</v>
      </c>
      <c r="AM175" t="str">
        <v>874A</v>
      </c>
      <c r="AN175" t="str">
        <v>-</v>
      </c>
    </row>
    <row r="176" spans="1:40" x14ac:dyDescent="0.25">
      <c r="A176" t="str">
        <v>2001-21FLFTM G3SD0096</v>
      </c>
      <c r="B176" t="str">
        <f>_xlfn.XLOOKUP(A176,'2024'!L:L,'2024'!A:A)</f>
        <v>SROC</v>
      </c>
      <c r="C176" t="str">
        <f>_xlfn.XLOOKUP(A176,'2024'!L:L,'2024'!F:F)</f>
        <v>STREAM</v>
      </c>
      <c r="D176" t="str">
        <f>_xlfn.XLOOKUP(A176,'2024'!L:L,'2024'!G:G)</f>
        <v>3F</v>
      </c>
      <c r="E176">
        <f>SUMIFS('2024'!$I:$I,'2024'!$L:$L,work!$A176,'2024'!$H:$H,work!E$1)</f>
        <v>0</v>
      </c>
      <c r="F176">
        <f>SUMIFS('2024'!$I:$I,'2024'!$L:$L,work!$A176,'2024'!$H:$H,work!F$1)</f>
        <v>0</v>
      </c>
      <c r="G176">
        <f>SUMIFS('2024'!$I:$I,'2024'!$L:$L,work!$A176,'2024'!$H:$H,work!G$1)</f>
        <v>0</v>
      </c>
      <c r="H176">
        <f>SUMIFS('2024'!$I:$I,'2024'!$L:$L,work!$A176,'2024'!$H:$H,work!H$1)</f>
        <v>0</v>
      </c>
      <c r="I176">
        <f>SUMIFS('2024'!$I:$I,'2024'!$L:$L,work!$A176,'2024'!$H:$H,work!I$1)</f>
        <v>6</v>
      </c>
      <c r="J176">
        <f>SUMIFS('2024'!$I:$I,'2024'!$L:$L,work!$A176,'2024'!$H:$H,work!J$1)</f>
        <v>0</v>
      </c>
      <c r="K176">
        <f>SUMIFS('2024'!$I:$I,'2024'!$L:$L,work!$A176,'2024'!$H:$H,work!K$1)</f>
        <v>0</v>
      </c>
      <c r="L176">
        <f>SUMIFS('2024'!$I:$I,'2024'!$L:$L,work!$A176,'2024'!$H:$H,work!L$1)</f>
        <v>0</v>
      </c>
      <c r="M176">
        <f>SUMIFS('2024'!$I:$I,'2024'!$L:$L,work!$A176,'2024'!$H:$H,work!M$1)</f>
        <v>0</v>
      </c>
      <c r="N176">
        <f>SUMIFS('2024'!$I:$I,'2024'!$L:$L,work!$A176,'2024'!$H:$H,work!N$1)</f>
        <v>0</v>
      </c>
      <c r="O176">
        <f>SUMIFS('2024'!$I:$I,'2024'!$L:$L,work!$A176,'2024'!$H:$H,work!O$1)</f>
        <v>0</v>
      </c>
      <c r="P176">
        <f>SUMIFS('2024'!$I:$I,'2024'!$L:$L,work!$A176,'2024'!$H:$H,work!P$1)</f>
        <v>0</v>
      </c>
      <c r="Q176">
        <f>SUMIFS('2024'!$I:$I,'2024'!$L:$L,work!$A176,'2024'!$H:$H,work!Q$1)</f>
        <v>0</v>
      </c>
      <c r="R176">
        <f>SUMIFS('2024'!$I:$I,'2024'!$L:$L,work!$A176,'2024'!$H:$H,work!R$1)</f>
        <v>0</v>
      </c>
      <c r="S176">
        <f>SUMIFS('2024'!$I:$I,'2024'!$L:$L,work!$A176,'2024'!$H:$H,work!S$1)</f>
        <v>0</v>
      </c>
      <c r="T176">
        <f>SUMIFS('2024'!$I:$I,'2024'!$L:$L,work!$A176,'2024'!$H:$H,work!T$1)</f>
        <v>0</v>
      </c>
      <c r="U176">
        <f>SUMIFS('2024'!$I:$I,'2024'!$L:$L,work!$A176,'2024'!$H:$H,work!U$1)</f>
        <v>0</v>
      </c>
      <c r="V176">
        <f>SUMIFS('2024'!$I:$I,'2024'!$L:$L,work!$A176,'2024'!$H:$H,work!V$1)</f>
        <v>0</v>
      </c>
      <c r="W176">
        <f>SUMIFS('2024'!$I:$I,'2024'!$L:$L,work!$A176,'2024'!$H:$H,work!W$1)</f>
        <v>0</v>
      </c>
      <c r="X176">
        <f>SUMIFS('2024'!$I:$I,'2024'!$L:$L,work!$A176,'2024'!$H:$H,work!X$1)</f>
        <v>0</v>
      </c>
      <c r="Y176">
        <f t="shared" si="6"/>
        <v>3</v>
      </c>
      <c r="AL176" t="str">
        <v>NWROC</v>
      </c>
      <c r="AM176" t="str">
        <v>635</v>
      </c>
      <c r="AN176" t="str">
        <v>-</v>
      </c>
    </row>
    <row r="177" spans="1:40" x14ac:dyDescent="0.25">
      <c r="A177" t="str">
        <v>2009B-21FLFTM G3SD0066</v>
      </c>
      <c r="B177" t="str">
        <f>_xlfn.XLOOKUP(A177,'2024'!L:L,'2024'!A:A)</f>
        <v>SROC</v>
      </c>
      <c r="C177" t="str">
        <f>_xlfn.XLOOKUP(A177,'2024'!L:L,'2024'!F:F)</f>
        <v>ESTUARY11</v>
      </c>
      <c r="D177" t="str">
        <f>_xlfn.XLOOKUP(A177,'2024'!L:L,'2024'!G:G)</f>
        <v>3M</v>
      </c>
      <c r="E177">
        <f>SUMIFS('2024'!$I:$I,'2024'!$L:$L,work!$A177,'2024'!$H:$H,work!E$1)</f>
        <v>0</v>
      </c>
      <c r="F177">
        <f>SUMIFS('2024'!$I:$I,'2024'!$L:$L,work!$A177,'2024'!$H:$H,work!F$1)</f>
        <v>6</v>
      </c>
      <c r="G177">
        <f>SUMIFS('2024'!$I:$I,'2024'!$L:$L,work!$A177,'2024'!$H:$H,work!G$1)</f>
        <v>0</v>
      </c>
      <c r="H177">
        <f>SUMIFS('2024'!$I:$I,'2024'!$L:$L,work!$A177,'2024'!$H:$H,work!H$1)</f>
        <v>6</v>
      </c>
      <c r="I177">
        <f>SUMIFS('2024'!$I:$I,'2024'!$L:$L,work!$A177,'2024'!$H:$H,work!I$1)</f>
        <v>0</v>
      </c>
      <c r="J177">
        <f>SUMIFS('2024'!$I:$I,'2024'!$L:$L,work!$A177,'2024'!$H:$H,work!J$1)</f>
        <v>0</v>
      </c>
      <c r="K177">
        <f>SUMIFS('2024'!$I:$I,'2024'!$L:$L,work!$A177,'2024'!$H:$H,work!K$1)</f>
        <v>6</v>
      </c>
      <c r="L177">
        <f>SUMIFS('2024'!$I:$I,'2024'!$L:$L,work!$A177,'2024'!$H:$H,work!L$1)</f>
        <v>6</v>
      </c>
      <c r="M177">
        <f>SUMIFS('2024'!$I:$I,'2024'!$L:$L,work!$A177,'2024'!$H:$H,work!M$1)</f>
        <v>6</v>
      </c>
      <c r="N177">
        <f>SUMIFS('2024'!$I:$I,'2024'!$L:$L,work!$A177,'2024'!$H:$H,work!N$1)</f>
        <v>6</v>
      </c>
      <c r="O177">
        <f>SUMIFS('2024'!$I:$I,'2024'!$L:$L,work!$A177,'2024'!$H:$H,work!O$1)</f>
        <v>6</v>
      </c>
      <c r="P177">
        <f>SUMIFS('2024'!$I:$I,'2024'!$L:$L,work!$A177,'2024'!$H:$H,work!P$1)</f>
        <v>6</v>
      </c>
      <c r="Q177">
        <f>SUMIFS('2024'!$I:$I,'2024'!$L:$L,work!$A177,'2024'!$H:$H,work!Q$1)</f>
        <v>6</v>
      </c>
      <c r="R177">
        <f>SUMIFS('2024'!$I:$I,'2024'!$L:$L,work!$A177,'2024'!$H:$H,work!R$1)</f>
        <v>0</v>
      </c>
      <c r="S177">
        <f>SUMIFS('2024'!$I:$I,'2024'!$L:$L,work!$A177,'2024'!$H:$H,work!S$1)</f>
        <v>0</v>
      </c>
      <c r="T177">
        <f>SUMIFS('2024'!$I:$I,'2024'!$L:$L,work!$A177,'2024'!$H:$H,work!T$1)</f>
        <v>0</v>
      </c>
      <c r="U177">
        <f>SUMIFS('2024'!$I:$I,'2024'!$L:$L,work!$A177,'2024'!$H:$H,work!U$1)</f>
        <v>0</v>
      </c>
      <c r="V177">
        <f>SUMIFS('2024'!$I:$I,'2024'!$L:$L,work!$A177,'2024'!$H:$H,work!V$1)</f>
        <v>0</v>
      </c>
      <c r="W177">
        <f>SUMIFS('2024'!$I:$I,'2024'!$L:$L,work!$A177,'2024'!$H:$H,work!W$1)</f>
        <v>0</v>
      </c>
      <c r="X177">
        <f>SUMIFS('2024'!$I:$I,'2024'!$L:$L,work!$A177,'2024'!$H:$H,work!X$1)</f>
        <v>0</v>
      </c>
      <c r="Y177">
        <f t="shared" si="6"/>
        <v>3</v>
      </c>
      <c r="AL177" t="str">
        <v>NWROC</v>
      </c>
      <c r="AM177" t="str">
        <v>694</v>
      </c>
      <c r="AN177" t="str">
        <v>-</v>
      </c>
    </row>
    <row r="178" spans="1:40" x14ac:dyDescent="0.25">
      <c r="A178" t="str">
        <v>2015-21FLFTM G3SD0191</v>
      </c>
      <c r="B178" t="str">
        <f>_xlfn.XLOOKUP(A178,'2024'!L:L,'2024'!A:A)</f>
        <v>SROC</v>
      </c>
      <c r="C178" t="str">
        <f>_xlfn.XLOOKUP(A178,'2024'!L:L,'2024'!F:F)</f>
        <v>ESTUARY11</v>
      </c>
      <c r="D178" t="str">
        <f>_xlfn.XLOOKUP(A178,'2024'!L:L,'2024'!G:G)</f>
        <v>3M</v>
      </c>
      <c r="E178">
        <f>SUMIFS('2024'!$I:$I,'2024'!$L:$L,work!$A178,'2024'!$H:$H,work!E$1)</f>
        <v>6</v>
      </c>
      <c r="F178">
        <f>SUMIFS('2024'!$I:$I,'2024'!$L:$L,work!$A178,'2024'!$H:$H,work!F$1)</f>
        <v>0</v>
      </c>
      <c r="G178">
        <f>SUMIFS('2024'!$I:$I,'2024'!$L:$L,work!$A178,'2024'!$H:$H,work!G$1)</f>
        <v>0</v>
      </c>
      <c r="H178">
        <f>SUMIFS('2024'!$I:$I,'2024'!$L:$L,work!$A178,'2024'!$H:$H,work!H$1)</f>
        <v>6</v>
      </c>
      <c r="I178">
        <f>SUMIFS('2024'!$I:$I,'2024'!$L:$L,work!$A178,'2024'!$H:$H,work!I$1)</f>
        <v>0</v>
      </c>
      <c r="J178">
        <f>SUMIFS('2024'!$I:$I,'2024'!$L:$L,work!$A178,'2024'!$H:$H,work!J$1)</f>
        <v>0</v>
      </c>
      <c r="K178">
        <f>SUMIFS('2024'!$I:$I,'2024'!$L:$L,work!$A178,'2024'!$H:$H,work!K$1)</f>
        <v>0</v>
      </c>
      <c r="L178">
        <f>SUMIFS('2024'!$I:$I,'2024'!$L:$L,work!$A178,'2024'!$H:$H,work!L$1)</f>
        <v>0</v>
      </c>
      <c r="M178">
        <f>SUMIFS('2024'!$I:$I,'2024'!$L:$L,work!$A178,'2024'!$H:$H,work!M$1)</f>
        <v>0</v>
      </c>
      <c r="N178">
        <f>SUMIFS('2024'!$I:$I,'2024'!$L:$L,work!$A178,'2024'!$H:$H,work!N$1)</f>
        <v>0</v>
      </c>
      <c r="O178">
        <f>SUMIFS('2024'!$I:$I,'2024'!$L:$L,work!$A178,'2024'!$H:$H,work!O$1)</f>
        <v>0</v>
      </c>
      <c r="P178">
        <f>SUMIFS('2024'!$I:$I,'2024'!$L:$L,work!$A178,'2024'!$H:$H,work!P$1)</f>
        <v>0</v>
      </c>
      <c r="Q178">
        <f>SUMIFS('2024'!$I:$I,'2024'!$L:$L,work!$A178,'2024'!$H:$H,work!Q$1)</f>
        <v>0</v>
      </c>
      <c r="R178">
        <f>SUMIFS('2024'!$I:$I,'2024'!$L:$L,work!$A178,'2024'!$H:$H,work!R$1)</f>
        <v>0</v>
      </c>
      <c r="S178">
        <f>SUMIFS('2024'!$I:$I,'2024'!$L:$L,work!$A178,'2024'!$H:$H,work!S$1)</f>
        <v>0</v>
      </c>
      <c r="T178">
        <f>SUMIFS('2024'!$I:$I,'2024'!$L:$L,work!$A178,'2024'!$H:$H,work!T$1)</f>
        <v>0</v>
      </c>
      <c r="U178">
        <f>SUMIFS('2024'!$I:$I,'2024'!$L:$L,work!$A178,'2024'!$H:$H,work!U$1)</f>
        <v>0</v>
      </c>
      <c r="V178">
        <f>SUMIFS('2024'!$I:$I,'2024'!$L:$L,work!$A178,'2024'!$H:$H,work!V$1)</f>
        <v>0</v>
      </c>
      <c r="W178">
        <f>SUMIFS('2024'!$I:$I,'2024'!$L:$L,work!$A178,'2024'!$H:$H,work!W$1)</f>
        <v>0</v>
      </c>
      <c r="X178">
        <f>SUMIFS('2024'!$I:$I,'2024'!$L:$L,work!$A178,'2024'!$H:$H,work!X$1)</f>
        <v>0</v>
      </c>
      <c r="Y178">
        <f t="shared" si="6"/>
        <v>3</v>
      </c>
      <c r="AL178" t="str">
        <v>NWROC</v>
      </c>
      <c r="AM178" t="str">
        <v>893</v>
      </c>
      <c r="AN178" t="str">
        <v>-</v>
      </c>
    </row>
    <row r="179" spans="1:40" x14ac:dyDescent="0.25">
      <c r="A179" t="str">
        <v>2015A-21FLFTM G3SD0103</v>
      </c>
      <c r="B179" t="str">
        <f>_xlfn.XLOOKUP(A179,'2024'!L:L,'2024'!A:A)</f>
        <v>SROC</v>
      </c>
      <c r="C179" t="str">
        <f>_xlfn.XLOOKUP(A179,'2024'!L:L,'2024'!F:F)</f>
        <v>STREAM</v>
      </c>
      <c r="D179" t="str">
        <f>_xlfn.XLOOKUP(A179,'2024'!L:L,'2024'!G:G)</f>
        <v>3F</v>
      </c>
      <c r="E179">
        <f>SUMIFS('2024'!$I:$I,'2024'!$L:$L,work!$A179,'2024'!$H:$H,work!E$1)</f>
        <v>0</v>
      </c>
      <c r="F179">
        <f>SUMIFS('2024'!$I:$I,'2024'!$L:$L,work!$A179,'2024'!$H:$H,work!F$1)</f>
        <v>0</v>
      </c>
      <c r="G179">
        <f>SUMIFS('2024'!$I:$I,'2024'!$L:$L,work!$A179,'2024'!$H:$H,work!G$1)</f>
        <v>0</v>
      </c>
      <c r="H179">
        <f>SUMIFS('2024'!$I:$I,'2024'!$L:$L,work!$A179,'2024'!$H:$H,work!H$1)</f>
        <v>0</v>
      </c>
      <c r="I179">
        <f>SUMIFS('2024'!$I:$I,'2024'!$L:$L,work!$A179,'2024'!$H:$H,work!I$1)</f>
        <v>6</v>
      </c>
      <c r="J179">
        <f>SUMIFS('2024'!$I:$I,'2024'!$L:$L,work!$A179,'2024'!$H:$H,work!J$1)</f>
        <v>0</v>
      </c>
      <c r="K179">
        <f>SUMIFS('2024'!$I:$I,'2024'!$L:$L,work!$A179,'2024'!$H:$H,work!K$1)</f>
        <v>6</v>
      </c>
      <c r="L179">
        <f>SUMIFS('2024'!$I:$I,'2024'!$L:$L,work!$A179,'2024'!$H:$H,work!L$1)</f>
        <v>6</v>
      </c>
      <c r="M179">
        <f>SUMIFS('2024'!$I:$I,'2024'!$L:$L,work!$A179,'2024'!$H:$H,work!M$1)</f>
        <v>6</v>
      </c>
      <c r="N179">
        <f>SUMIFS('2024'!$I:$I,'2024'!$L:$L,work!$A179,'2024'!$H:$H,work!N$1)</f>
        <v>0</v>
      </c>
      <c r="O179">
        <f>SUMIFS('2024'!$I:$I,'2024'!$L:$L,work!$A179,'2024'!$H:$H,work!O$1)</f>
        <v>0</v>
      </c>
      <c r="P179">
        <f>SUMIFS('2024'!$I:$I,'2024'!$L:$L,work!$A179,'2024'!$H:$H,work!P$1)</f>
        <v>6</v>
      </c>
      <c r="Q179">
        <f>SUMIFS('2024'!$I:$I,'2024'!$L:$L,work!$A179,'2024'!$H:$H,work!Q$1)</f>
        <v>6</v>
      </c>
      <c r="R179">
        <f>SUMIFS('2024'!$I:$I,'2024'!$L:$L,work!$A179,'2024'!$H:$H,work!R$1)</f>
        <v>0</v>
      </c>
      <c r="S179">
        <f>SUMIFS('2024'!$I:$I,'2024'!$L:$L,work!$A179,'2024'!$H:$H,work!S$1)</f>
        <v>0</v>
      </c>
      <c r="T179">
        <f>SUMIFS('2024'!$I:$I,'2024'!$L:$L,work!$A179,'2024'!$H:$H,work!T$1)</f>
        <v>0</v>
      </c>
      <c r="U179">
        <f>SUMIFS('2024'!$I:$I,'2024'!$L:$L,work!$A179,'2024'!$H:$H,work!U$1)</f>
        <v>0</v>
      </c>
      <c r="V179">
        <f>SUMIFS('2024'!$I:$I,'2024'!$L:$L,work!$A179,'2024'!$H:$H,work!V$1)</f>
        <v>0</v>
      </c>
      <c r="W179">
        <f>SUMIFS('2024'!$I:$I,'2024'!$L:$L,work!$A179,'2024'!$H:$H,work!W$1)</f>
        <v>0</v>
      </c>
      <c r="X179">
        <f>SUMIFS('2024'!$I:$I,'2024'!$L:$L,work!$A179,'2024'!$H:$H,work!X$1)</f>
        <v>0</v>
      </c>
      <c r="Y179">
        <f t="shared" si="6"/>
        <v>3</v>
      </c>
      <c r="AL179" t="str">
        <v>NWROC</v>
      </c>
      <c r="AM179" t="str">
        <v>25A</v>
      </c>
      <c r="AN179" t="str">
        <v>-</v>
      </c>
    </row>
    <row r="180" spans="1:40" x14ac:dyDescent="0.25">
      <c r="A180" t="str">
        <v>2028-21FLFTM G3SD0132</v>
      </c>
      <c r="B180" t="str">
        <f>_xlfn.XLOOKUP(A180,'2024'!L:L,'2024'!A:A)</f>
        <v>SROC</v>
      </c>
      <c r="C180" t="str">
        <f>_xlfn.XLOOKUP(A180,'2024'!L:L,'2024'!F:F)</f>
        <v>STREAM</v>
      </c>
      <c r="D180" t="str">
        <f>_xlfn.XLOOKUP(A180,'2024'!L:L,'2024'!G:G)</f>
        <v>3F</v>
      </c>
      <c r="E180">
        <f>SUMIFS('2024'!$I:$I,'2024'!$L:$L,work!$A180,'2024'!$H:$H,work!E$1)</f>
        <v>6</v>
      </c>
      <c r="F180">
        <f>SUMIFS('2024'!$I:$I,'2024'!$L:$L,work!$A180,'2024'!$H:$H,work!F$1)</f>
        <v>0</v>
      </c>
      <c r="G180">
        <f>SUMIFS('2024'!$I:$I,'2024'!$L:$L,work!$A180,'2024'!$H:$H,work!G$1)</f>
        <v>0</v>
      </c>
      <c r="H180">
        <f>SUMIFS('2024'!$I:$I,'2024'!$L:$L,work!$A180,'2024'!$H:$H,work!H$1)</f>
        <v>0</v>
      </c>
      <c r="I180">
        <f>SUMIFS('2024'!$I:$I,'2024'!$L:$L,work!$A180,'2024'!$H:$H,work!I$1)</f>
        <v>6</v>
      </c>
      <c r="J180">
        <f>SUMIFS('2024'!$I:$I,'2024'!$L:$L,work!$A180,'2024'!$H:$H,work!J$1)</f>
        <v>0</v>
      </c>
      <c r="K180">
        <f>SUMIFS('2024'!$I:$I,'2024'!$L:$L,work!$A180,'2024'!$H:$H,work!K$1)</f>
        <v>0</v>
      </c>
      <c r="L180">
        <f>SUMIFS('2024'!$I:$I,'2024'!$L:$L,work!$A180,'2024'!$H:$H,work!L$1)</f>
        <v>0</v>
      </c>
      <c r="M180">
        <f>SUMIFS('2024'!$I:$I,'2024'!$L:$L,work!$A180,'2024'!$H:$H,work!M$1)</f>
        <v>0</v>
      </c>
      <c r="N180">
        <f>SUMIFS('2024'!$I:$I,'2024'!$L:$L,work!$A180,'2024'!$H:$H,work!N$1)</f>
        <v>0</v>
      </c>
      <c r="O180">
        <f>SUMIFS('2024'!$I:$I,'2024'!$L:$L,work!$A180,'2024'!$H:$H,work!O$1)</f>
        <v>0</v>
      </c>
      <c r="P180">
        <f>SUMIFS('2024'!$I:$I,'2024'!$L:$L,work!$A180,'2024'!$H:$H,work!P$1)</f>
        <v>0</v>
      </c>
      <c r="Q180">
        <f>SUMIFS('2024'!$I:$I,'2024'!$L:$L,work!$A180,'2024'!$H:$H,work!Q$1)</f>
        <v>0</v>
      </c>
      <c r="R180">
        <f>SUMIFS('2024'!$I:$I,'2024'!$L:$L,work!$A180,'2024'!$H:$H,work!R$1)</f>
        <v>0</v>
      </c>
      <c r="S180">
        <f>SUMIFS('2024'!$I:$I,'2024'!$L:$L,work!$A180,'2024'!$H:$H,work!S$1)</f>
        <v>0</v>
      </c>
      <c r="T180">
        <f>SUMIFS('2024'!$I:$I,'2024'!$L:$L,work!$A180,'2024'!$H:$H,work!T$1)</f>
        <v>0</v>
      </c>
      <c r="U180">
        <f>SUMIFS('2024'!$I:$I,'2024'!$L:$L,work!$A180,'2024'!$H:$H,work!U$1)</f>
        <v>0</v>
      </c>
      <c r="V180">
        <f>SUMIFS('2024'!$I:$I,'2024'!$L:$L,work!$A180,'2024'!$H:$H,work!V$1)</f>
        <v>0</v>
      </c>
      <c r="W180">
        <f>SUMIFS('2024'!$I:$I,'2024'!$L:$L,work!$A180,'2024'!$H:$H,work!W$1)</f>
        <v>0</v>
      </c>
      <c r="X180">
        <f>SUMIFS('2024'!$I:$I,'2024'!$L:$L,work!$A180,'2024'!$H:$H,work!X$1)</f>
        <v>0</v>
      </c>
      <c r="Y180">
        <f t="shared" si="6"/>
        <v>3</v>
      </c>
      <c r="AL180" t="str">
        <v>NWROC</v>
      </c>
      <c r="AM180" t="str">
        <v>697A</v>
      </c>
      <c r="AN180" t="str">
        <v>-</v>
      </c>
    </row>
    <row r="181" spans="1:40" x14ac:dyDescent="0.25">
      <c r="A181" t="str">
        <v>2030-21FLFTM G2SD0025</v>
      </c>
      <c r="B181" t="str">
        <f>_xlfn.XLOOKUP(A181,'2024'!L:L,'2024'!A:A)</f>
        <v>SROC</v>
      </c>
      <c r="C181" t="str">
        <f>_xlfn.XLOOKUP(A181,'2024'!L:L,'2024'!F:F)</f>
        <v>ESTUARY11</v>
      </c>
      <c r="D181" t="str">
        <f>_xlfn.XLOOKUP(A181,'2024'!L:L,'2024'!G:G)</f>
        <v>3M</v>
      </c>
      <c r="E181">
        <f>SUMIFS('2024'!$I:$I,'2024'!$L:$L,work!$A181,'2024'!$H:$H,work!E$1)</f>
        <v>0</v>
      </c>
      <c r="F181">
        <f>SUMIFS('2024'!$I:$I,'2024'!$L:$L,work!$A181,'2024'!$H:$H,work!F$1)</f>
        <v>0</v>
      </c>
      <c r="G181">
        <f>SUMIFS('2024'!$I:$I,'2024'!$L:$L,work!$A181,'2024'!$H:$H,work!G$1)</f>
        <v>0</v>
      </c>
      <c r="H181">
        <f>SUMIFS('2024'!$I:$I,'2024'!$L:$L,work!$A181,'2024'!$H:$H,work!H$1)</f>
        <v>6</v>
      </c>
      <c r="I181">
        <f>SUMIFS('2024'!$I:$I,'2024'!$L:$L,work!$A181,'2024'!$H:$H,work!I$1)</f>
        <v>0</v>
      </c>
      <c r="J181">
        <f>SUMIFS('2024'!$I:$I,'2024'!$L:$L,work!$A181,'2024'!$H:$H,work!J$1)</f>
        <v>0</v>
      </c>
      <c r="K181">
        <f>SUMIFS('2024'!$I:$I,'2024'!$L:$L,work!$A181,'2024'!$H:$H,work!K$1)</f>
        <v>0</v>
      </c>
      <c r="L181">
        <f>SUMIFS('2024'!$I:$I,'2024'!$L:$L,work!$A181,'2024'!$H:$H,work!L$1)</f>
        <v>0</v>
      </c>
      <c r="M181">
        <f>SUMIFS('2024'!$I:$I,'2024'!$L:$L,work!$A181,'2024'!$H:$H,work!M$1)</f>
        <v>0</v>
      </c>
      <c r="N181">
        <f>SUMIFS('2024'!$I:$I,'2024'!$L:$L,work!$A181,'2024'!$H:$H,work!N$1)</f>
        <v>0</v>
      </c>
      <c r="O181">
        <f>SUMIFS('2024'!$I:$I,'2024'!$L:$L,work!$A181,'2024'!$H:$H,work!O$1)</f>
        <v>0</v>
      </c>
      <c r="P181">
        <f>SUMIFS('2024'!$I:$I,'2024'!$L:$L,work!$A181,'2024'!$H:$H,work!P$1)</f>
        <v>6</v>
      </c>
      <c r="Q181">
        <f>SUMIFS('2024'!$I:$I,'2024'!$L:$L,work!$A181,'2024'!$H:$H,work!Q$1)</f>
        <v>6</v>
      </c>
      <c r="R181">
        <f>SUMIFS('2024'!$I:$I,'2024'!$L:$L,work!$A181,'2024'!$H:$H,work!R$1)</f>
        <v>0</v>
      </c>
      <c r="S181">
        <f>SUMIFS('2024'!$I:$I,'2024'!$L:$L,work!$A181,'2024'!$H:$H,work!S$1)</f>
        <v>0</v>
      </c>
      <c r="T181">
        <f>SUMIFS('2024'!$I:$I,'2024'!$L:$L,work!$A181,'2024'!$H:$H,work!T$1)</f>
        <v>0</v>
      </c>
      <c r="U181">
        <f>SUMIFS('2024'!$I:$I,'2024'!$L:$L,work!$A181,'2024'!$H:$H,work!U$1)</f>
        <v>0</v>
      </c>
      <c r="V181">
        <f>SUMIFS('2024'!$I:$I,'2024'!$L:$L,work!$A181,'2024'!$H:$H,work!V$1)</f>
        <v>0</v>
      </c>
      <c r="W181">
        <f>SUMIFS('2024'!$I:$I,'2024'!$L:$L,work!$A181,'2024'!$H:$H,work!W$1)</f>
        <v>0</v>
      </c>
      <c r="X181">
        <f>SUMIFS('2024'!$I:$I,'2024'!$L:$L,work!$A181,'2024'!$H:$H,work!X$1)</f>
        <v>0</v>
      </c>
      <c r="Y181">
        <f t="shared" si="6"/>
        <v>3</v>
      </c>
      <c r="AL181" t="str">
        <v>NWROC</v>
      </c>
      <c r="AM181" t="str">
        <v>722D</v>
      </c>
      <c r="AN181" t="str">
        <v>-</v>
      </c>
    </row>
    <row r="182" spans="1:40" x14ac:dyDescent="0.25">
      <c r="A182" t="str">
        <v>2030A-21FLFTM G2SD0026</v>
      </c>
      <c r="B182" t="str">
        <f>_xlfn.XLOOKUP(A182,'2024'!L:L,'2024'!A:A)</f>
        <v>SROC</v>
      </c>
      <c r="C182" t="str">
        <f>_xlfn.XLOOKUP(A182,'2024'!L:L,'2024'!F:F)</f>
        <v>STREAM</v>
      </c>
      <c r="D182" t="str">
        <f>_xlfn.XLOOKUP(A182,'2024'!L:L,'2024'!G:G)</f>
        <v>3F</v>
      </c>
      <c r="E182">
        <f>SUMIFS('2024'!$I:$I,'2024'!$L:$L,work!$A182,'2024'!$H:$H,work!E$1)</f>
        <v>0</v>
      </c>
      <c r="F182">
        <f>SUMIFS('2024'!$I:$I,'2024'!$L:$L,work!$A182,'2024'!$H:$H,work!F$1)</f>
        <v>0</v>
      </c>
      <c r="G182">
        <f>SUMIFS('2024'!$I:$I,'2024'!$L:$L,work!$A182,'2024'!$H:$H,work!G$1)</f>
        <v>0</v>
      </c>
      <c r="H182">
        <f>SUMIFS('2024'!$I:$I,'2024'!$L:$L,work!$A182,'2024'!$H:$H,work!H$1)</f>
        <v>0</v>
      </c>
      <c r="I182">
        <f>SUMIFS('2024'!$I:$I,'2024'!$L:$L,work!$A182,'2024'!$H:$H,work!I$1)</f>
        <v>6</v>
      </c>
      <c r="J182">
        <f>SUMIFS('2024'!$I:$I,'2024'!$L:$L,work!$A182,'2024'!$H:$H,work!J$1)</f>
        <v>0</v>
      </c>
      <c r="K182">
        <f>SUMIFS('2024'!$I:$I,'2024'!$L:$L,work!$A182,'2024'!$H:$H,work!K$1)</f>
        <v>6</v>
      </c>
      <c r="L182">
        <f>SUMIFS('2024'!$I:$I,'2024'!$L:$L,work!$A182,'2024'!$H:$H,work!L$1)</f>
        <v>6</v>
      </c>
      <c r="M182">
        <f>SUMIFS('2024'!$I:$I,'2024'!$L:$L,work!$A182,'2024'!$H:$H,work!M$1)</f>
        <v>6</v>
      </c>
      <c r="N182">
        <f>SUMIFS('2024'!$I:$I,'2024'!$L:$L,work!$A182,'2024'!$H:$H,work!N$1)</f>
        <v>0</v>
      </c>
      <c r="O182">
        <f>SUMIFS('2024'!$I:$I,'2024'!$L:$L,work!$A182,'2024'!$H:$H,work!O$1)</f>
        <v>0</v>
      </c>
      <c r="P182">
        <f>SUMIFS('2024'!$I:$I,'2024'!$L:$L,work!$A182,'2024'!$H:$H,work!P$1)</f>
        <v>6</v>
      </c>
      <c r="Q182">
        <f>SUMIFS('2024'!$I:$I,'2024'!$L:$L,work!$A182,'2024'!$H:$H,work!Q$1)</f>
        <v>6</v>
      </c>
      <c r="R182">
        <f>SUMIFS('2024'!$I:$I,'2024'!$L:$L,work!$A182,'2024'!$H:$H,work!R$1)</f>
        <v>0</v>
      </c>
      <c r="S182">
        <f>SUMIFS('2024'!$I:$I,'2024'!$L:$L,work!$A182,'2024'!$H:$H,work!S$1)</f>
        <v>0</v>
      </c>
      <c r="T182">
        <f>SUMIFS('2024'!$I:$I,'2024'!$L:$L,work!$A182,'2024'!$H:$H,work!T$1)</f>
        <v>0</v>
      </c>
      <c r="U182">
        <f>SUMIFS('2024'!$I:$I,'2024'!$L:$L,work!$A182,'2024'!$H:$H,work!U$1)</f>
        <v>0</v>
      </c>
      <c r="V182">
        <f>SUMIFS('2024'!$I:$I,'2024'!$L:$L,work!$A182,'2024'!$H:$H,work!V$1)</f>
        <v>0</v>
      </c>
      <c r="W182">
        <f>SUMIFS('2024'!$I:$I,'2024'!$L:$L,work!$A182,'2024'!$H:$H,work!W$1)</f>
        <v>0</v>
      </c>
      <c r="X182">
        <f>SUMIFS('2024'!$I:$I,'2024'!$L:$L,work!$A182,'2024'!$H:$H,work!X$1)</f>
        <v>0</v>
      </c>
      <c r="Y182">
        <f t="shared" si="6"/>
        <v>3</v>
      </c>
      <c r="AL182" t="str">
        <v>NWROC</v>
      </c>
      <c r="AM182" t="str">
        <v>906A</v>
      </c>
      <c r="AN182" t="str">
        <v>-</v>
      </c>
    </row>
    <row r="183" spans="1:40" x14ac:dyDescent="0.25">
      <c r="A183" t="str">
        <v>2035-21FLFTM G3SD0212</v>
      </c>
      <c r="B183" t="str">
        <f>_xlfn.XLOOKUP(A183,'2024'!L:L,'2024'!A:A)</f>
        <v>SROC</v>
      </c>
      <c r="C183" t="str">
        <f>_xlfn.XLOOKUP(A183,'2024'!L:L,'2024'!F:F)</f>
        <v>STREAM</v>
      </c>
      <c r="D183" t="str">
        <f>_xlfn.XLOOKUP(A183,'2024'!L:L,'2024'!G:G)</f>
        <v>3F</v>
      </c>
      <c r="E183">
        <f>SUMIFS('2024'!$I:$I,'2024'!$L:$L,work!$A183,'2024'!$H:$H,work!E$1)</f>
        <v>6</v>
      </c>
      <c r="F183">
        <f>SUMIFS('2024'!$I:$I,'2024'!$L:$L,work!$A183,'2024'!$H:$H,work!F$1)</f>
        <v>0</v>
      </c>
      <c r="G183">
        <f>SUMIFS('2024'!$I:$I,'2024'!$L:$L,work!$A183,'2024'!$H:$H,work!G$1)</f>
        <v>0</v>
      </c>
      <c r="H183">
        <f>SUMIFS('2024'!$I:$I,'2024'!$L:$L,work!$A183,'2024'!$H:$H,work!H$1)</f>
        <v>0</v>
      </c>
      <c r="I183">
        <f>SUMIFS('2024'!$I:$I,'2024'!$L:$L,work!$A183,'2024'!$H:$H,work!I$1)</f>
        <v>6</v>
      </c>
      <c r="J183">
        <f>SUMIFS('2024'!$I:$I,'2024'!$L:$L,work!$A183,'2024'!$H:$H,work!J$1)</f>
        <v>0</v>
      </c>
      <c r="K183">
        <f>SUMIFS('2024'!$I:$I,'2024'!$L:$L,work!$A183,'2024'!$H:$H,work!K$1)</f>
        <v>0</v>
      </c>
      <c r="L183">
        <f>SUMIFS('2024'!$I:$I,'2024'!$L:$L,work!$A183,'2024'!$H:$H,work!L$1)</f>
        <v>0</v>
      </c>
      <c r="M183">
        <f>SUMIFS('2024'!$I:$I,'2024'!$L:$L,work!$A183,'2024'!$H:$H,work!M$1)</f>
        <v>0</v>
      </c>
      <c r="N183">
        <f>SUMIFS('2024'!$I:$I,'2024'!$L:$L,work!$A183,'2024'!$H:$H,work!N$1)</f>
        <v>0</v>
      </c>
      <c r="O183">
        <f>SUMIFS('2024'!$I:$I,'2024'!$L:$L,work!$A183,'2024'!$H:$H,work!O$1)</f>
        <v>0</v>
      </c>
      <c r="P183">
        <f>SUMIFS('2024'!$I:$I,'2024'!$L:$L,work!$A183,'2024'!$H:$H,work!P$1)</f>
        <v>0</v>
      </c>
      <c r="Q183">
        <f>SUMIFS('2024'!$I:$I,'2024'!$L:$L,work!$A183,'2024'!$H:$H,work!Q$1)</f>
        <v>0</v>
      </c>
      <c r="R183">
        <f>SUMIFS('2024'!$I:$I,'2024'!$L:$L,work!$A183,'2024'!$H:$H,work!R$1)</f>
        <v>0</v>
      </c>
      <c r="S183">
        <f>SUMIFS('2024'!$I:$I,'2024'!$L:$L,work!$A183,'2024'!$H:$H,work!S$1)</f>
        <v>0</v>
      </c>
      <c r="T183">
        <f>SUMIFS('2024'!$I:$I,'2024'!$L:$L,work!$A183,'2024'!$H:$H,work!T$1)</f>
        <v>0</v>
      </c>
      <c r="U183">
        <f>SUMIFS('2024'!$I:$I,'2024'!$L:$L,work!$A183,'2024'!$H:$H,work!U$1)</f>
        <v>0</v>
      </c>
      <c r="V183">
        <f>SUMIFS('2024'!$I:$I,'2024'!$L:$L,work!$A183,'2024'!$H:$H,work!V$1)</f>
        <v>0</v>
      </c>
      <c r="W183">
        <f>SUMIFS('2024'!$I:$I,'2024'!$L:$L,work!$A183,'2024'!$H:$H,work!W$1)</f>
        <v>0</v>
      </c>
      <c r="X183">
        <f>SUMIFS('2024'!$I:$I,'2024'!$L:$L,work!$A183,'2024'!$H:$H,work!X$1)</f>
        <v>0</v>
      </c>
      <c r="Y183">
        <f t="shared" si="6"/>
        <v>3</v>
      </c>
      <c r="AL183" t="str">
        <v>NWROC</v>
      </c>
      <c r="AM183" t="str">
        <v>906B</v>
      </c>
      <c r="AN183" t="str">
        <v>-</v>
      </c>
    </row>
    <row r="184" spans="1:40" x14ac:dyDescent="0.25">
      <c r="A184" t="str">
        <v>2040-21FLFTM G3SD0097</v>
      </c>
      <c r="B184" t="str">
        <f>_xlfn.XLOOKUP(A184,'2024'!L:L,'2024'!A:A)</f>
        <v>SROC</v>
      </c>
      <c r="C184" t="str">
        <f>_xlfn.XLOOKUP(A184,'2024'!L:L,'2024'!F:F)</f>
        <v>STREAM</v>
      </c>
      <c r="D184" t="str">
        <f>_xlfn.XLOOKUP(A184,'2024'!L:L,'2024'!G:G)</f>
        <v>1</v>
      </c>
      <c r="E184">
        <f>SUMIFS('2024'!$I:$I,'2024'!$L:$L,work!$A184,'2024'!$H:$H,work!E$1)</f>
        <v>0</v>
      </c>
      <c r="F184">
        <f>SUMIFS('2024'!$I:$I,'2024'!$L:$L,work!$A184,'2024'!$H:$H,work!F$1)</f>
        <v>0</v>
      </c>
      <c r="G184">
        <f>SUMIFS('2024'!$I:$I,'2024'!$L:$L,work!$A184,'2024'!$H:$H,work!G$1)</f>
        <v>0</v>
      </c>
      <c r="H184">
        <f>SUMIFS('2024'!$I:$I,'2024'!$L:$L,work!$A184,'2024'!$H:$H,work!H$1)</f>
        <v>0</v>
      </c>
      <c r="I184">
        <f>SUMIFS('2024'!$I:$I,'2024'!$L:$L,work!$A184,'2024'!$H:$H,work!I$1)</f>
        <v>6</v>
      </c>
      <c r="J184">
        <f>SUMIFS('2024'!$I:$I,'2024'!$L:$L,work!$A184,'2024'!$H:$H,work!J$1)</f>
        <v>0</v>
      </c>
      <c r="K184">
        <f>SUMIFS('2024'!$I:$I,'2024'!$L:$L,work!$A184,'2024'!$H:$H,work!K$1)</f>
        <v>6</v>
      </c>
      <c r="L184">
        <f>SUMIFS('2024'!$I:$I,'2024'!$L:$L,work!$A184,'2024'!$H:$H,work!L$1)</f>
        <v>6</v>
      </c>
      <c r="M184">
        <f>SUMIFS('2024'!$I:$I,'2024'!$L:$L,work!$A184,'2024'!$H:$H,work!M$1)</f>
        <v>6</v>
      </c>
      <c r="N184">
        <f>SUMIFS('2024'!$I:$I,'2024'!$L:$L,work!$A184,'2024'!$H:$H,work!N$1)</f>
        <v>6</v>
      </c>
      <c r="O184">
        <f>SUMIFS('2024'!$I:$I,'2024'!$L:$L,work!$A184,'2024'!$H:$H,work!O$1)</f>
        <v>6</v>
      </c>
      <c r="P184">
        <f>SUMIFS('2024'!$I:$I,'2024'!$L:$L,work!$A184,'2024'!$H:$H,work!P$1)</f>
        <v>6</v>
      </c>
      <c r="Q184">
        <f>SUMIFS('2024'!$I:$I,'2024'!$L:$L,work!$A184,'2024'!$H:$H,work!Q$1)</f>
        <v>0</v>
      </c>
      <c r="R184">
        <f>SUMIFS('2024'!$I:$I,'2024'!$L:$L,work!$A184,'2024'!$H:$H,work!R$1)</f>
        <v>0</v>
      </c>
      <c r="S184">
        <f>SUMIFS('2024'!$I:$I,'2024'!$L:$L,work!$A184,'2024'!$H:$H,work!S$1)</f>
        <v>0</v>
      </c>
      <c r="T184">
        <f>SUMIFS('2024'!$I:$I,'2024'!$L:$L,work!$A184,'2024'!$H:$H,work!T$1)</f>
        <v>0</v>
      </c>
      <c r="U184">
        <f>SUMIFS('2024'!$I:$I,'2024'!$L:$L,work!$A184,'2024'!$H:$H,work!U$1)</f>
        <v>0</v>
      </c>
      <c r="V184">
        <f>SUMIFS('2024'!$I:$I,'2024'!$L:$L,work!$A184,'2024'!$H:$H,work!V$1)</f>
        <v>0</v>
      </c>
      <c r="W184">
        <f>SUMIFS('2024'!$I:$I,'2024'!$L:$L,work!$A184,'2024'!$H:$H,work!W$1)</f>
        <v>0</v>
      </c>
      <c r="X184">
        <f>SUMIFS('2024'!$I:$I,'2024'!$L:$L,work!$A184,'2024'!$H:$H,work!X$1)</f>
        <v>0</v>
      </c>
      <c r="Y184">
        <f t="shared" si="6"/>
        <v>3</v>
      </c>
      <c r="AL184" t="str">
        <v>NWROC</v>
      </c>
      <c r="AM184" t="str">
        <v>179A</v>
      </c>
      <c r="AN184" t="str">
        <v>-</v>
      </c>
    </row>
    <row r="185" spans="1:40" x14ac:dyDescent="0.25">
      <c r="A185" t="str">
        <v>2041B-21FLFTM G3SD0204</v>
      </c>
      <c r="B185" t="str">
        <f>_xlfn.XLOOKUP(A185,'2024'!L:L,'2024'!A:A)</f>
        <v>SROC</v>
      </c>
      <c r="C185" t="str">
        <f>_xlfn.XLOOKUP(A185,'2024'!L:L,'2024'!F:F)</f>
        <v>LAKE</v>
      </c>
      <c r="D185" t="str">
        <f>_xlfn.XLOOKUP(A185,'2024'!L:L,'2024'!G:G)</f>
        <v>1</v>
      </c>
      <c r="E185">
        <f>SUMIFS('2024'!$I:$I,'2024'!$L:$L,work!$A185,'2024'!$H:$H,work!E$1)</f>
        <v>6</v>
      </c>
      <c r="F185">
        <f>SUMIFS('2024'!$I:$I,'2024'!$L:$L,work!$A185,'2024'!$H:$H,work!F$1)</f>
        <v>0</v>
      </c>
      <c r="G185">
        <f>SUMIFS('2024'!$I:$I,'2024'!$L:$L,work!$A185,'2024'!$H:$H,work!G$1)</f>
        <v>0</v>
      </c>
      <c r="H185">
        <f>SUMIFS('2024'!$I:$I,'2024'!$L:$L,work!$A185,'2024'!$H:$H,work!H$1)</f>
        <v>0</v>
      </c>
      <c r="I185">
        <f>SUMIFS('2024'!$I:$I,'2024'!$L:$L,work!$A185,'2024'!$H:$H,work!I$1)</f>
        <v>6</v>
      </c>
      <c r="J185">
        <f>SUMIFS('2024'!$I:$I,'2024'!$L:$L,work!$A185,'2024'!$H:$H,work!J$1)</f>
        <v>0</v>
      </c>
      <c r="K185">
        <f>SUMIFS('2024'!$I:$I,'2024'!$L:$L,work!$A185,'2024'!$H:$H,work!K$1)</f>
        <v>6</v>
      </c>
      <c r="L185">
        <f>SUMIFS('2024'!$I:$I,'2024'!$L:$L,work!$A185,'2024'!$H:$H,work!L$1)</f>
        <v>6</v>
      </c>
      <c r="M185">
        <f>SUMIFS('2024'!$I:$I,'2024'!$L:$L,work!$A185,'2024'!$H:$H,work!M$1)</f>
        <v>6</v>
      </c>
      <c r="N185">
        <f>SUMIFS('2024'!$I:$I,'2024'!$L:$L,work!$A185,'2024'!$H:$H,work!N$1)</f>
        <v>6</v>
      </c>
      <c r="O185">
        <f>SUMIFS('2024'!$I:$I,'2024'!$L:$L,work!$A185,'2024'!$H:$H,work!O$1)</f>
        <v>6</v>
      </c>
      <c r="P185">
        <f>SUMIFS('2024'!$I:$I,'2024'!$L:$L,work!$A185,'2024'!$H:$H,work!P$1)</f>
        <v>6</v>
      </c>
      <c r="Q185">
        <f>SUMIFS('2024'!$I:$I,'2024'!$L:$L,work!$A185,'2024'!$H:$H,work!Q$1)</f>
        <v>0</v>
      </c>
      <c r="R185">
        <f>SUMIFS('2024'!$I:$I,'2024'!$L:$L,work!$A185,'2024'!$H:$H,work!R$1)</f>
        <v>0</v>
      </c>
      <c r="S185">
        <f>SUMIFS('2024'!$I:$I,'2024'!$L:$L,work!$A185,'2024'!$H:$H,work!S$1)</f>
        <v>0</v>
      </c>
      <c r="T185">
        <f>SUMIFS('2024'!$I:$I,'2024'!$L:$L,work!$A185,'2024'!$H:$H,work!T$1)</f>
        <v>0</v>
      </c>
      <c r="U185">
        <f>SUMIFS('2024'!$I:$I,'2024'!$L:$L,work!$A185,'2024'!$H:$H,work!U$1)</f>
        <v>0</v>
      </c>
      <c r="V185">
        <f>SUMIFS('2024'!$I:$I,'2024'!$L:$L,work!$A185,'2024'!$H:$H,work!V$1)</f>
        <v>0</v>
      </c>
      <c r="W185">
        <f>SUMIFS('2024'!$I:$I,'2024'!$L:$L,work!$A185,'2024'!$H:$H,work!W$1)</f>
        <v>0</v>
      </c>
      <c r="X185">
        <f>SUMIFS('2024'!$I:$I,'2024'!$L:$L,work!$A185,'2024'!$H:$H,work!X$1)</f>
        <v>0</v>
      </c>
      <c r="Y185">
        <f t="shared" si="6"/>
        <v>3</v>
      </c>
      <c r="AL185" t="str">
        <v>NWROC</v>
      </c>
      <c r="AM185" t="str">
        <v>24AF</v>
      </c>
      <c r="AN185" t="str">
        <v>-</v>
      </c>
    </row>
    <row r="186" spans="1:40" x14ac:dyDescent="0.25">
      <c r="A186" t="str">
        <v>2047-21FLFTM 25020605FTM</v>
      </c>
      <c r="B186" t="str">
        <f>_xlfn.XLOOKUP(A186,'2024'!L:L,'2024'!A:A)</f>
        <v>SROC</v>
      </c>
      <c r="C186" t="str">
        <f>_xlfn.XLOOKUP(A186,'2024'!L:L,'2024'!F:F)</f>
        <v>ESTUARY11</v>
      </c>
      <c r="D186" t="str">
        <f>_xlfn.XLOOKUP(A186,'2024'!L:L,'2024'!G:G)</f>
        <v>3M</v>
      </c>
      <c r="E186">
        <f>SUMIFS('2024'!$I:$I,'2024'!$L:$L,work!$A186,'2024'!$H:$H,work!E$1)</f>
        <v>6</v>
      </c>
      <c r="F186">
        <f>SUMIFS('2024'!$I:$I,'2024'!$L:$L,work!$A186,'2024'!$H:$H,work!F$1)</f>
        <v>0</v>
      </c>
      <c r="G186">
        <f>SUMIFS('2024'!$I:$I,'2024'!$L:$L,work!$A186,'2024'!$H:$H,work!G$1)</f>
        <v>0</v>
      </c>
      <c r="H186">
        <f>SUMIFS('2024'!$I:$I,'2024'!$L:$L,work!$A186,'2024'!$H:$H,work!H$1)</f>
        <v>6</v>
      </c>
      <c r="I186">
        <f>SUMIFS('2024'!$I:$I,'2024'!$L:$L,work!$A186,'2024'!$H:$H,work!I$1)</f>
        <v>0</v>
      </c>
      <c r="J186">
        <f>SUMIFS('2024'!$I:$I,'2024'!$L:$L,work!$A186,'2024'!$H:$H,work!J$1)</f>
        <v>0</v>
      </c>
      <c r="K186">
        <f>SUMIFS('2024'!$I:$I,'2024'!$L:$L,work!$A186,'2024'!$H:$H,work!K$1)</f>
        <v>0</v>
      </c>
      <c r="L186">
        <f>SUMIFS('2024'!$I:$I,'2024'!$L:$L,work!$A186,'2024'!$H:$H,work!L$1)</f>
        <v>0</v>
      </c>
      <c r="M186">
        <f>SUMIFS('2024'!$I:$I,'2024'!$L:$L,work!$A186,'2024'!$H:$H,work!M$1)</f>
        <v>0</v>
      </c>
      <c r="N186">
        <f>SUMIFS('2024'!$I:$I,'2024'!$L:$L,work!$A186,'2024'!$H:$H,work!N$1)</f>
        <v>0</v>
      </c>
      <c r="O186">
        <f>SUMIFS('2024'!$I:$I,'2024'!$L:$L,work!$A186,'2024'!$H:$H,work!O$1)</f>
        <v>0</v>
      </c>
      <c r="P186">
        <f>SUMIFS('2024'!$I:$I,'2024'!$L:$L,work!$A186,'2024'!$H:$H,work!P$1)</f>
        <v>0</v>
      </c>
      <c r="Q186">
        <f>SUMIFS('2024'!$I:$I,'2024'!$L:$L,work!$A186,'2024'!$H:$H,work!Q$1)</f>
        <v>0</v>
      </c>
      <c r="R186">
        <f>SUMIFS('2024'!$I:$I,'2024'!$L:$L,work!$A186,'2024'!$H:$H,work!R$1)</f>
        <v>0</v>
      </c>
      <c r="S186">
        <f>SUMIFS('2024'!$I:$I,'2024'!$L:$L,work!$A186,'2024'!$H:$H,work!S$1)</f>
        <v>0</v>
      </c>
      <c r="T186">
        <f>SUMIFS('2024'!$I:$I,'2024'!$L:$L,work!$A186,'2024'!$H:$H,work!T$1)</f>
        <v>0</v>
      </c>
      <c r="U186">
        <f>SUMIFS('2024'!$I:$I,'2024'!$L:$L,work!$A186,'2024'!$H:$H,work!U$1)</f>
        <v>0</v>
      </c>
      <c r="V186">
        <f>SUMIFS('2024'!$I:$I,'2024'!$L:$L,work!$A186,'2024'!$H:$H,work!V$1)</f>
        <v>0</v>
      </c>
      <c r="W186">
        <f>SUMIFS('2024'!$I:$I,'2024'!$L:$L,work!$A186,'2024'!$H:$H,work!W$1)</f>
        <v>0</v>
      </c>
      <c r="X186">
        <f>SUMIFS('2024'!$I:$I,'2024'!$L:$L,work!$A186,'2024'!$H:$H,work!X$1)</f>
        <v>0</v>
      </c>
      <c r="Y186">
        <f t="shared" si="6"/>
        <v>3</v>
      </c>
      <c r="AL186" t="str">
        <v>NWROC</v>
      </c>
      <c r="AM186" t="str">
        <v>1040B</v>
      </c>
      <c r="AN186" t="str">
        <v>-</v>
      </c>
    </row>
    <row r="187" spans="1:40" x14ac:dyDescent="0.25">
      <c r="A187" t="str">
        <v>2048A-21FLCHCOMC2048A01</v>
      </c>
      <c r="B187" t="str">
        <f>_xlfn.XLOOKUP(A187,'2024'!L:L,'2024'!A:A)</f>
        <v>SROC</v>
      </c>
      <c r="C187" t="str">
        <f>_xlfn.XLOOKUP(A187,'2024'!L:L,'2024'!F:F)</f>
        <v>ESTUARY11</v>
      </c>
      <c r="D187" t="str">
        <f>_xlfn.XLOOKUP(A187,'2024'!L:L,'2024'!G:G)</f>
        <v>3M</v>
      </c>
      <c r="E187">
        <f>SUMIFS('2024'!$I:$I,'2024'!$L:$L,work!$A187,'2024'!$H:$H,work!E$1)</f>
        <v>6</v>
      </c>
      <c r="F187">
        <f>SUMIFS('2024'!$I:$I,'2024'!$L:$L,work!$A187,'2024'!$H:$H,work!F$1)</f>
        <v>0</v>
      </c>
      <c r="G187">
        <f>SUMIFS('2024'!$I:$I,'2024'!$L:$L,work!$A187,'2024'!$H:$H,work!G$1)</f>
        <v>6</v>
      </c>
      <c r="H187">
        <f>SUMIFS('2024'!$I:$I,'2024'!$L:$L,work!$A187,'2024'!$H:$H,work!H$1)</f>
        <v>6</v>
      </c>
      <c r="I187">
        <f>SUMIFS('2024'!$I:$I,'2024'!$L:$L,work!$A187,'2024'!$H:$H,work!I$1)</f>
        <v>0</v>
      </c>
      <c r="J187">
        <f>SUMIFS('2024'!$I:$I,'2024'!$L:$L,work!$A187,'2024'!$H:$H,work!J$1)</f>
        <v>0</v>
      </c>
      <c r="K187">
        <f>SUMIFS('2024'!$I:$I,'2024'!$L:$L,work!$A187,'2024'!$H:$H,work!K$1)</f>
        <v>0</v>
      </c>
      <c r="L187">
        <f>SUMIFS('2024'!$I:$I,'2024'!$L:$L,work!$A187,'2024'!$H:$H,work!L$1)</f>
        <v>0</v>
      </c>
      <c r="M187">
        <f>SUMIFS('2024'!$I:$I,'2024'!$L:$L,work!$A187,'2024'!$H:$H,work!M$1)</f>
        <v>0</v>
      </c>
      <c r="N187">
        <f>SUMIFS('2024'!$I:$I,'2024'!$L:$L,work!$A187,'2024'!$H:$H,work!N$1)</f>
        <v>0</v>
      </c>
      <c r="O187">
        <f>SUMIFS('2024'!$I:$I,'2024'!$L:$L,work!$A187,'2024'!$H:$H,work!O$1)</f>
        <v>0</v>
      </c>
      <c r="P187">
        <f>SUMIFS('2024'!$I:$I,'2024'!$L:$L,work!$A187,'2024'!$H:$H,work!P$1)</f>
        <v>0</v>
      </c>
      <c r="Q187">
        <f>SUMIFS('2024'!$I:$I,'2024'!$L:$L,work!$A187,'2024'!$H:$H,work!Q$1)</f>
        <v>0</v>
      </c>
      <c r="R187">
        <f>SUMIFS('2024'!$I:$I,'2024'!$L:$L,work!$A187,'2024'!$H:$H,work!R$1)</f>
        <v>0</v>
      </c>
      <c r="S187">
        <f>SUMIFS('2024'!$I:$I,'2024'!$L:$L,work!$A187,'2024'!$H:$H,work!S$1)</f>
        <v>0</v>
      </c>
      <c r="T187">
        <f>SUMIFS('2024'!$I:$I,'2024'!$L:$L,work!$A187,'2024'!$H:$H,work!T$1)</f>
        <v>0</v>
      </c>
      <c r="U187">
        <f>SUMIFS('2024'!$I:$I,'2024'!$L:$L,work!$A187,'2024'!$H:$H,work!U$1)</f>
        <v>0</v>
      </c>
      <c r="V187">
        <f>SUMIFS('2024'!$I:$I,'2024'!$L:$L,work!$A187,'2024'!$H:$H,work!V$1)</f>
        <v>0</v>
      </c>
      <c r="W187">
        <f>SUMIFS('2024'!$I:$I,'2024'!$L:$L,work!$A187,'2024'!$H:$H,work!W$1)</f>
        <v>0</v>
      </c>
      <c r="X187">
        <f>SUMIFS('2024'!$I:$I,'2024'!$L:$L,work!$A187,'2024'!$H:$H,work!X$1)</f>
        <v>0</v>
      </c>
      <c r="Y187">
        <f t="shared" si="6"/>
        <v>3</v>
      </c>
      <c r="AL187" t="str">
        <v>NWROC</v>
      </c>
      <c r="AM187" t="str">
        <v>266A</v>
      </c>
      <c r="AN187" t="str">
        <v>-</v>
      </c>
    </row>
    <row r="188" spans="1:40" x14ac:dyDescent="0.25">
      <c r="A188" t="str">
        <v>2048A-21FLCHCOMC2048A02</v>
      </c>
      <c r="B188" t="str">
        <f>_xlfn.XLOOKUP(A188,'2024'!L:L,'2024'!A:A)</f>
        <v>SROC</v>
      </c>
      <c r="C188" t="str">
        <f>_xlfn.XLOOKUP(A188,'2024'!L:L,'2024'!F:F)</f>
        <v>ESTUARY11</v>
      </c>
      <c r="D188" t="str">
        <f>_xlfn.XLOOKUP(A188,'2024'!L:L,'2024'!G:G)</f>
        <v>3M</v>
      </c>
      <c r="E188">
        <f>SUMIFS('2024'!$I:$I,'2024'!$L:$L,work!$A188,'2024'!$H:$H,work!E$1)</f>
        <v>6</v>
      </c>
      <c r="F188">
        <f>SUMIFS('2024'!$I:$I,'2024'!$L:$L,work!$A188,'2024'!$H:$H,work!F$1)</f>
        <v>0</v>
      </c>
      <c r="G188">
        <f>SUMIFS('2024'!$I:$I,'2024'!$L:$L,work!$A188,'2024'!$H:$H,work!G$1)</f>
        <v>6</v>
      </c>
      <c r="H188">
        <f>SUMIFS('2024'!$I:$I,'2024'!$L:$L,work!$A188,'2024'!$H:$H,work!H$1)</f>
        <v>6</v>
      </c>
      <c r="I188">
        <f>SUMIFS('2024'!$I:$I,'2024'!$L:$L,work!$A188,'2024'!$H:$H,work!I$1)</f>
        <v>0</v>
      </c>
      <c r="J188">
        <f>SUMIFS('2024'!$I:$I,'2024'!$L:$L,work!$A188,'2024'!$H:$H,work!J$1)</f>
        <v>0</v>
      </c>
      <c r="K188">
        <f>SUMIFS('2024'!$I:$I,'2024'!$L:$L,work!$A188,'2024'!$H:$H,work!K$1)</f>
        <v>0</v>
      </c>
      <c r="L188">
        <f>SUMIFS('2024'!$I:$I,'2024'!$L:$L,work!$A188,'2024'!$H:$H,work!L$1)</f>
        <v>0</v>
      </c>
      <c r="M188">
        <f>SUMIFS('2024'!$I:$I,'2024'!$L:$L,work!$A188,'2024'!$H:$H,work!M$1)</f>
        <v>0</v>
      </c>
      <c r="N188">
        <f>SUMIFS('2024'!$I:$I,'2024'!$L:$L,work!$A188,'2024'!$H:$H,work!N$1)</f>
        <v>0</v>
      </c>
      <c r="O188">
        <f>SUMIFS('2024'!$I:$I,'2024'!$L:$L,work!$A188,'2024'!$H:$H,work!O$1)</f>
        <v>0</v>
      </c>
      <c r="P188">
        <f>SUMIFS('2024'!$I:$I,'2024'!$L:$L,work!$A188,'2024'!$H:$H,work!P$1)</f>
        <v>0</v>
      </c>
      <c r="Q188">
        <f>SUMIFS('2024'!$I:$I,'2024'!$L:$L,work!$A188,'2024'!$H:$H,work!Q$1)</f>
        <v>0</v>
      </c>
      <c r="R188">
        <f>SUMIFS('2024'!$I:$I,'2024'!$L:$L,work!$A188,'2024'!$H:$H,work!R$1)</f>
        <v>0</v>
      </c>
      <c r="S188">
        <f>SUMIFS('2024'!$I:$I,'2024'!$L:$L,work!$A188,'2024'!$H:$H,work!S$1)</f>
        <v>0</v>
      </c>
      <c r="T188">
        <f>SUMIFS('2024'!$I:$I,'2024'!$L:$L,work!$A188,'2024'!$H:$H,work!T$1)</f>
        <v>0</v>
      </c>
      <c r="U188">
        <f>SUMIFS('2024'!$I:$I,'2024'!$L:$L,work!$A188,'2024'!$H:$H,work!U$1)</f>
        <v>0</v>
      </c>
      <c r="V188">
        <f>SUMIFS('2024'!$I:$I,'2024'!$L:$L,work!$A188,'2024'!$H:$H,work!V$1)</f>
        <v>0</v>
      </c>
      <c r="W188">
        <f>SUMIFS('2024'!$I:$I,'2024'!$L:$L,work!$A188,'2024'!$H:$H,work!W$1)</f>
        <v>0</v>
      </c>
      <c r="X188">
        <f>SUMIFS('2024'!$I:$I,'2024'!$L:$L,work!$A188,'2024'!$H:$H,work!X$1)</f>
        <v>0</v>
      </c>
      <c r="Y188">
        <f t="shared" si="6"/>
        <v>3</v>
      </c>
      <c r="AL188" t="str">
        <v>NWROC</v>
      </c>
      <c r="AM188" t="str">
        <v>266B</v>
      </c>
      <c r="AN188" t="str">
        <v>-</v>
      </c>
    </row>
    <row r="189" spans="1:40" x14ac:dyDescent="0.25">
      <c r="A189" t="str">
        <v>2048B-21FLCHCOMC2048B02</v>
      </c>
      <c r="B189" t="str">
        <f>_xlfn.XLOOKUP(A189,'2024'!L:L,'2024'!A:A)</f>
        <v>SROC</v>
      </c>
      <c r="C189" t="str">
        <f>_xlfn.XLOOKUP(A189,'2024'!L:L,'2024'!F:F)</f>
        <v>ESTUARY11</v>
      </c>
      <c r="D189" t="str">
        <f>_xlfn.XLOOKUP(A189,'2024'!L:L,'2024'!G:G)</f>
        <v>3M</v>
      </c>
      <c r="E189">
        <f>SUMIFS('2024'!$I:$I,'2024'!$L:$L,work!$A189,'2024'!$H:$H,work!E$1)</f>
        <v>6</v>
      </c>
      <c r="F189">
        <f>SUMIFS('2024'!$I:$I,'2024'!$L:$L,work!$A189,'2024'!$H:$H,work!F$1)</f>
        <v>0</v>
      </c>
      <c r="G189">
        <f>SUMIFS('2024'!$I:$I,'2024'!$L:$L,work!$A189,'2024'!$H:$H,work!G$1)</f>
        <v>0</v>
      </c>
      <c r="H189">
        <f>SUMIFS('2024'!$I:$I,'2024'!$L:$L,work!$A189,'2024'!$H:$H,work!H$1)</f>
        <v>6</v>
      </c>
      <c r="I189">
        <f>SUMIFS('2024'!$I:$I,'2024'!$L:$L,work!$A189,'2024'!$H:$H,work!I$1)</f>
        <v>0</v>
      </c>
      <c r="J189">
        <f>SUMIFS('2024'!$I:$I,'2024'!$L:$L,work!$A189,'2024'!$H:$H,work!J$1)</f>
        <v>0</v>
      </c>
      <c r="K189">
        <f>SUMIFS('2024'!$I:$I,'2024'!$L:$L,work!$A189,'2024'!$H:$H,work!K$1)</f>
        <v>0</v>
      </c>
      <c r="L189">
        <f>SUMIFS('2024'!$I:$I,'2024'!$L:$L,work!$A189,'2024'!$H:$H,work!L$1)</f>
        <v>0</v>
      </c>
      <c r="M189">
        <f>SUMIFS('2024'!$I:$I,'2024'!$L:$L,work!$A189,'2024'!$H:$H,work!M$1)</f>
        <v>0</v>
      </c>
      <c r="N189">
        <f>SUMIFS('2024'!$I:$I,'2024'!$L:$L,work!$A189,'2024'!$H:$H,work!N$1)</f>
        <v>0</v>
      </c>
      <c r="O189">
        <f>SUMIFS('2024'!$I:$I,'2024'!$L:$L,work!$A189,'2024'!$H:$H,work!O$1)</f>
        <v>0</v>
      </c>
      <c r="P189">
        <f>SUMIFS('2024'!$I:$I,'2024'!$L:$L,work!$A189,'2024'!$H:$H,work!P$1)</f>
        <v>6</v>
      </c>
      <c r="Q189">
        <f>SUMIFS('2024'!$I:$I,'2024'!$L:$L,work!$A189,'2024'!$H:$H,work!Q$1)</f>
        <v>0</v>
      </c>
      <c r="R189">
        <f>SUMIFS('2024'!$I:$I,'2024'!$L:$L,work!$A189,'2024'!$H:$H,work!R$1)</f>
        <v>0</v>
      </c>
      <c r="S189">
        <f>SUMIFS('2024'!$I:$I,'2024'!$L:$L,work!$A189,'2024'!$H:$H,work!S$1)</f>
        <v>0</v>
      </c>
      <c r="T189">
        <f>SUMIFS('2024'!$I:$I,'2024'!$L:$L,work!$A189,'2024'!$H:$H,work!T$1)</f>
        <v>0</v>
      </c>
      <c r="U189">
        <f>SUMIFS('2024'!$I:$I,'2024'!$L:$L,work!$A189,'2024'!$H:$H,work!U$1)</f>
        <v>0</v>
      </c>
      <c r="V189">
        <f>SUMIFS('2024'!$I:$I,'2024'!$L:$L,work!$A189,'2024'!$H:$H,work!V$1)</f>
        <v>0</v>
      </c>
      <c r="W189">
        <f>SUMIFS('2024'!$I:$I,'2024'!$L:$L,work!$A189,'2024'!$H:$H,work!W$1)</f>
        <v>0</v>
      </c>
      <c r="X189">
        <f>SUMIFS('2024'!$I:$I,'2024'!$L:$L,work!$A189,'2024'!$H:$H,work!X$1)</f>
        <v>0</v>
      </c>
      <c r="Y189">
        <f t="shared" si="6"/>
        <v>3</v>
      </c>
      <c r="AL189" t="str">
        <v>NWROC</v>
      </c>
      <c r="AM189" t="str">
        <v>950</v>
      </c>
      <c r="AN189" t="str">
        <v>-</v>
      </c>
    </row>
    <row r="190" spans="1:40" x14ac:dyDescent="0.25">
      <c r="A190" t="str">
        <v>2049-21FLFTM G2SD0028</v>
      </c>
      <c r="B190" t="str">
        <f>_xlfn.XLOOKUP(A190,'2024'!L:L,'2024'!A:A)</f>
        <v>SROC</v>
      </c>
      <c r="C190" t="str">
        <f>_xlfn.XLOOKUP(A190,'2024'!L:L,'2024'!F:F)</f>
        <v>ESTUARY11</v>
      </c>
      <c r="D190" t="str">
        <f>_xlfn.XLOOKUP(A190,'2024'!L:L,'2024'!G:G)</f>
        <v>3M</v>
      </c>
      <c r="E190">
        <f>SUMIFS('2024'!$I:$I,'2024'!$L:$L,work!$A190,'2024'!$H:$H,work!E$1)</f>
        <v>0</v>
      </c>
      <c r="F190">
        <f>SUMIFS('2024'!$I:$I,'2024'!$L:$L,work!$A190,'2024'!$H:$H,work!F$1)</f>
        <v>0</v>
      </c>
      <c r="G190">
        <f>SUMIFS('2024'!$I:$I,'2024'!$L:$L,work!$A190,'2024'!$H:$H,work!G$1)</f>
        <v>0</v>
      </c>
      <c r="H190">
        <f>SUMIFS('2024'!$I:$I,'2024'!$L:$L,work!$A190,'2024'!$H:$H,work!H$1)</f>
        <v>0</v>
      </c>
      <c r="I190">
        <f>SUMIFS('2024'!$I:$I,'2024'!$L:$L,work!$A190,'2024'!$H:$H,work!I$1)</f>
        <v>0</v>
      </c>
      <c r="J190">
        <f>SUMIFS('2024'!$I:$I,'2024'!$L:$L,work!$A190,'2024'!$H:$H,work!J$1)</f>
        <v>0</v>
      </c>
      <c r="K190">
        <f>SUMIFS('2024'!$I:$I,'2024'!$L:$L,work!$A190,'2024'!$H:$H,work!K$1)</f>
        <v>6</v>
      </c>
      <c r="L190">
        <f>SUMIFS('2024'!$I:$I,'2024'!$L:$L,work!$A190,'2024'!$H:$H,work!L$1)</f>
        <v>6</v>
      </c>
      <c r="M190">
        <f>SUMIFS('2024'!$I:$I,'2024'!$L:$L,work!$A190,'2024'!$H:$H,work!M$1)</f>
        <v>6</v>
      </c>
      <c r="N190">
        <f>SUMIFS('2024'!$I:$I,'2024'!$L:$L,work!$A190,'2024'!$H:$H,work!N$1)</f>
        <v>0</v>
      </c>
      <c r="O190">
        <f>SUMIFS('2024'!$I:$I,'2024'!$L:$L,work!$A190,'2024'!$H:$H,work!O$1)</f>
        <v>0</v>
      </c>
      <c r="P190">
        <f>SUMIFS('2024'!$I:$I,'2024'!$L:$L,work!$A190,'2024'!$H:$H,work!P$1)</f>
        <v>0</v>
      </c>
      <c r="Q190">
        <f>SUMIFS('2024'!$I:$I,'2024'!$L:$L,work!$A190,'2024'!$H:$H,work!Q$1)</f>
        <v>0</v>
      </c>
      <c r="R190">
        <f>SUMIFS('2024'!$I:$I,'2024'!$L:$L,work!$A190,'2024'!$H:$H,work!R$1)</f>
        <v>0</v>
      </c>
      <c r="S190">
        <f>SUMIFS('2024'!$I:$I,'2024'!$L:$L,work!$A190,'2024'!$H:$H,work!S$1)</f>
        <v>0</v>
      </c>
      <c r="T190">
        <f>SUMIFS('2024'!$I:$I,'2024'!$L:$L,work!$A190,'2024'!$H:$H,work!T$1)</f>
        <v>0</v>
      </c>
      <c r="U190">
        <f>SUMIFS('2024'!$I:$I,'2024'!$L:$L,work!$A190,'2024'!$H:$H,work!U$1)</f>
        <v>0</v>
      </c>
      <c r="V190">
        <f>SUMIFS('2024'!$I:$I,'2024'!$L:$L,work!$A190,'2024'!$H:$H,work!V$1)</f>
        <v>0</v>
      </c>
      <c r="W190">
        <f>SUMIFS('2024'!$I:$I,'2024'!$L:$L,work!$A190,'2024'!$H:$H,work!W$1)</f>
        <v>0</v>
      </c>
      <c r="X190">
        <f>SUMIFS('2024'!$I:$I,'2024'!$L:$L,work!$A190,'2024'!$H:$H,work!X$1)</f>
        <v>0</v>
      </c>
      <c r="Y190">
        <f t="shared" si="6"/>
        <v>3</v>
      </c>
      <c r="AL190" t="str">
        <v>NWROC</v>
      </c>
      <c r="AM190" t="str">
        <v>10</v>
      </c>
      <c r="AN190" t="str">
        <v>-</v>
      </c>
    </row>
    <row r="191" spans="1:40" x14ac:dyDescent="0.25">
      <c r="A191" t="str">
        <v>2056BENRD821FLFTM G3SD0239</v>
      </c>
      <c r="B191" t="str">
        <f>_xlfn.XLOOKUP(A191,'2024'!L:L,'2024'!A:A)</f>
        <v>SROC</v>
      </c>
      <c r="C191" t="str">
        <f>_xlfn.XLOOKUP(A191,'2024'!L:L,'2024'!F:F)</f>
        <v>ESTUARY</v>
      </c>
      <c r="D191" t="str">
        <f>_xlfn.XLOOKUP(A191,'2024'!L:L,'2024'!G:G)</f>
        <v>3M</v>
      </c>
      <c r="E191">
        <f>SUMIFS('2024'!$I:$I,'2024'!$L:$L,work!$A191,'2024'!$H:$H,work!E$1)</f>
        <v>0</v>
      </c>
      <c r="F191">
        <f>SUMIFS('2024'!$I:$I,'2024'!$L:$L,work!$A191,'2024'!$H:$H,work!F$1)</f>
        <v>0</v>
      </c>
      <c r="G191">
        <f>SUMIFS('2024'!$I:$I,'2024'!$L:$L,work!$A191,'2024'!$H:$H,work!G$1)</f>
        <v>0</v>
      </c>
      <c r="H191">
        <f>SUMIFS('2024'!$I:$I,'2024'!$L:$L,work!$A191,'2024'!$H:$H,work!H$1)</f>
        <v>6</v>
      </c>
      <c r="I191">
        <f>SUMIFS('2024'!$I:$I,'2024'!$L:$L,work!$A191,'2024'!$H:$H,work!I$1)</f>
        <v>0</v>
      </c>
      <c r="J191">
        <f>SUMIFS('2024'!$I:$I,'2024'!$L:$L,work!$A191,'2024'!$H:$H,work!J$1)</f>
        <v>0</v>
      </c>
      <c r="K191">
        <f>SUMIFS('2024'!$I:$I,'2024'!$L:$L,work!$A191,'2024'!$H:$H,work!K$1)</f>
        <v>0</v>
      </c>
      <c r="L191">
        <f>SUMIFS('2024'!$I:$I,'2024'!$L:$L,work!$A191,'2024'!$H:$H,work!L$1)</f>
        <v>0</v>
      </c>
      <c r="M191">
        <f>SUMIFS('2024'!$I:$I,'2024'!$L:$L,work!$A191,'2024'!$H:$H,work!M$1)</f>
        <v>0</v>
      </c>
      <c r="N191">
        <f>SUMIFS('2024'!$I:$I,'2024'!$L:$L,work!$A191,'2024'!$H:$H,work!N$1)</f>
        <v>0</v>
      </c>
      <c r="O191">
        <f>SUMIFS('2024'!$I:$I,'2024'!$L:$L,work!$A191,'2024'!$H:$H,work!O$1)</f>
        <v>0</v>
      </c>
      <c r="P191">
        <f>SUMIFS('2024'!$I:$I,'2024'!$L:$L,work!$A191,'2024'!$H:$H,work!P$1)</f>
        <v>0</v>
      </c>
      <c r="Q191">
        <f>SUMIFS('2024'!$I:$I,'2024'!$L:$L,work!$A191,'2024'!$H:$H,work!Q$1)</f>
        <v>0</v>
      </c>
      <c r="R191">
        <f>SUMIFS('2024'!$I:$I,'2024'!$L:$L,work!$A191,'2024'!$H:$H,work!R$1)</f>
        <v>0</v>
      </c>
      <c r="S191">
        <f>SUMIFS('2024'!$I:$I,'2024'!$L:$L,work!$A191,'2024'!$H:$H,work!S$1)</f>
        <v>0</v>
      </c>
      <c r="T191">
        <f>SUMIFS('2024'!$I:$I,'2024'!$L:$L,work!$A191,'2024'!$H:$H,work!T$1)</f>
        <v>0</v>
      </c>
      <c r="U191">
        <f>SUMIFS('2024'!$I:$I,'2024'!$L:$L,work!$A191,'2024'!$H:$H,work!U$1)</f>
        <v>0</v>
      </c>
      <c r="V191">
        <f>SUMIFS('2024'!$I:$I,'2024'!$L:$L,work!$A191,'2024'!$H:$H,work!V$1)</f>
        <v>0</v>
      </c>
      <c r="W191">
        <f>SUMIFS('2024'!$I:$I,'2024'!$L:$L,work!$A191,'2024'!$H:$H,work!W$1)</f>
        <v>0</v>
      </c>
      <c r="X191">
        <f>SUMIFS('2024'!$I:$I,'2024'!$L:$L,work!$A191,'2024'!$H:$H,work!X$1)</f>
        <v>0</v>
      </c>
      <c r="Y191">
        <f t="shared" si="6"/>
        <v>3</v>
      </c>
      <c r="AL191" t="str">
        <v>NWROC</v>
      </c>
      <c r="AM191" t="str">
        <v>25</v>
      </c>
      <c r="AN191" t="str">
        <v>-</v>
      </c>
    </row>
    <row r="192" spans="1:40" x14ac:dyDescent="0.25">
      <c r="A192" t="str">
        <v>2056C1-21FLFTM G3SD0241</v>
      </c>
      <c r="B192" t="str">
        <f>_xlfn.XLOOKUP(A192,'2024'!L:L,'2024'!A:A)</f>
        <v>SROC</v>
      </c>
      <c r="C192" t="str">
        <f>_xlfn.XLOOKUP(A192,'2024'!L:L,'2024'!F:F)</f>
        <v>ESTUARY11</v>
      </c>
      <c r="D192" t="str">
        <f>_xlfn.XLOOKUP(A192,'2024'!L:L,'2024'!G:G)</f>
        <v>3M</v>
      </c>
      <c r="E192">
        <f>SUMIFS('2024'!$I:$I,'2024'!$L:$L,work!$A192,'2024'!$H:$H,work!E$1)</f>
        <v>6</v>
      </c>
      <c r="F192">
        <f>SUMIFS('2024'!$I:$I,'2024'!$L:$L,work!$A192,'2024'!$H:$H,work!F$1)</f>
        <v>0</v>
      </c>
      <c r="G192">
        <f>SUMIFS('2024'!$I:$I,'2024'!$L:$L,work!$A192,'2024'!$H:$H,work!G$1)</f>
        <v>0</v>
      </c>
      <c r="H192">
        <f>SUMIFS('2024'!$I:$I,'2024'!$L:$L,work!$A192,'2024'!$H:$H,work!H$1)</f>
        <v>6</v>
      </c>
      <c r="I192">
        <f>SUMIFS('2024'!$I:$I,'2024'!$L:$L,work!$A192,'2024'!$H:$H,work!I$1)</f>
        <v>0</v>
      </c>
      <c r="J192">
        <f>SUMIFS('2024'!$I:$I,'2024'!$L:$L,work!$A192,'2024'!$H:$H,work!J$1)</f>
        <v>0</v>
      </c>
      <c r="K192">
        <f>SUMIFS('2024'!$I:$I,'2024'!$L:$L,work!$A192,'2024'!$H:$H,work!K$1)</f>
        <v>0</v>
      </c>
      <c r="L192">
        <f>SUMIFS('2024'!$I:$I,'2024'!$L:$L,work!$A192,'2024'!$H:$H,work!L$1)</f>
        <v>0</v>
      </c>
      <c r="M192">
        <f>SUMIFS('2024'!$I:$I,'2024'!$L:$L,work!$A192,'2024'!$H:$H,work!M$1)</f>
        <v>0</v>
      </c>
      <c r="N192">
        <f>SUMIFS('2024'!$I:$I,'2024'!$L:$L,work!$A192,'2024'!$H:$H,work!N$1)</f>
        <v>0</v>
      </c>
      <c r="O192">
        <f>SUMIFS('2024'!$I:$I,'2024'!$L:$L,work!$A192,'2024'!$H:$H,work!O$1)</f>
        <v>0</v>
      </c>
      <c r="P192">
        <f>SUMIFS('2024'!$I:$I,'2024'!$L:$L,work!$A192,'2024'!$H:$H,work!P$1)</f>
        <v>0</v>
      </c>
      <c r="Q192">
        <f>SUMIFS('2024'!$I:$I,'2024'!$L:$L,work!$A192,'2024'!$H:$H,work!Q$1)</f>
        <v>0</v>
      </c>
      <c r="R192">
        <f>SUMIFS('2024'!$I:$I,'2024'!$L:$L,work!$A192,'2024'!$H:$H,work!R$1)</f>
        <v>0</v>
      </c>
      <c r="S192">
        <f>SUMIFS('2024'!$I:$I,'2024'!$L:$L,work!$A192,'2024'!$H:$H,work!S$1)</f>
        <v>0</v>
      </c>
      <c r="T192">
        <f>SUMIFS('2024'!$I:$I,'2024'!$L:$L,work!$A192,'2024'!$H:$H,work!T$1)</f>
        <v>0</v>
      </c>
      <c r="U192">
        <f>SUMIFS('2024'!$I:$I,'2024'!$L:$L,work!$A192,'2024'!$H:$H,work!U$1)</f>
        <v>0</v>
      </c>
      <c r="V192">
        <f>SUMIFS('2024'!$I:$I,'2024'!$L:$L,work!$A192,'2024'!$H:$H,work!V$1)</f>
        <v>0</v>
      </c>
      <c r="W192">
        <f>SUMIFS('2024'!$I:$I,'2024'!$L:$L,work!$A192,'2024'!$H:$H,work!W$1)</f>
        <v>0</v>
      </c>
      <c r="X192">
        <f>SUMIFS('2024'!$I:$I,'2024'!$L:$L,work!$A192,'2024'!$H:$H,work!X$1)</f>
        <v>0</v>
      </c>
      <c r="Y192">
        <f t="shared" si="6"/>
        <v>3</v>
      </c>
      <c r="AL192" t="str">
        <v>NWROC</v>
      </c>
      <c r="AM192" t="str">
        <v>71</v>
      </c>
      <c r="AN192" t="str">
        <v>-</v>
      </c>
    </row>
    <row r="193" spans="1:40" x14ac:dyDescent="0.25">
      <c r="A193" t="str">
        <v>2056C2ENRD821FLFTM G3SD0148</v>
      </c>
      <c r="B193" t="str">
        <f>_xlfn.XLOOKUP(A193,'2024'!L:L,'2024'!A:A)</f>
        <v>SROC</v>
      </c>
      <c r="C193" t="str">
        <f>_xlfn.XLOOKUP(A193,'2024'!L:L,'2024'!F:F)</f>
        <v>ESTUARY</v>
      </c>
      <c r="D193" t="str">
        <f>_xlfn.XLOOKUP(A193,'2024'!L:L,'2024'!G:G)</f>
        <v>3M</v>
      </c>
      <c r="E193">
        <f>SUMIFS('2024'!$I:$I,'2024'!$L:$L,work!$A193,'2024'!$H:$H,work!E$1)</f>
        <v>0</v>
      </c>
      <c r="F193">
        <f>SUMIFS('2024'!$I:$I,'2024'!$L:$L,work!$A193,'2024'!$H:$H,work!F$1)</f>
        <v>0</v>
      </c>
      <c r="G193">
        <f>SUMIFS('2024'!$I:$I,'2024'!$L:$L,work!$A193,'2024'!$H:$H,work!G$1)</f>
        <v>0</v>
      </c>
      <c r="H193">
        <f>SUMIFS('2024'!$I:$I,'2024'!$L:$L,work!$A193,'2024'!$H:$H,work!H$1)</f>
        <v>6</v>
      </c>
      <c r="I193">
        <f>SUMIFS('2024'!$I:$I,'2024'!$L:$L,work!$A193,'2024'!$H:$H,work!I$1)</f>
        <v>0</v>
      </c>
      <c r="J193">
        <f>SUMIFS('2024'!$I:$I,'2024'!$L:$L,work!$A193,'2024'!$H:$H,work!J$1)</f>
        <v>0</v>
      </c>
      <c r="K193">
        <f>SUMIFS('2024'!$I:$I,'2024'!$L:$L,work!$A193,'2024'!$H:$H,work!K$1)</f>
        <v>0</v>
      </c>
      <c r="L193">
        <f>SUMIFS('2024'!$I:$I,'2024'!$L:$L,work!$A193,'2024'!$H:$H,work!L$1)</f>
        <v>0</v>
      </c>
      <c r="M193">
        <f>SUMIFS('2024'!$I:$I,'2024'!$L:$L,work!$A193,'2024'!$H:$H,work!M$1)</f>
        <v>0</v>
      </c>
      <c r="N193">
        <f>SUMIFS('2024'!$I:$I,'2024'!$L:$L,work!$A193,'2024'!$H:$H,work!N$1)</f>
        <v>0</v>
      </c>
      <c r="O193">
        <f>SUMIFS('2024'!$I:$I,'2024'!$L:$L,work!$A193,'2024'!$H:$H,work!O$1)</f>
        <v>0</v>
      </c>
      <c r="P193">
        <f>SUMIFS('2024'!$I:$I,'2024'!$L:$L,work!$A193,'2024'!$H:$H,work!P$1)</f>
        <v>6</v>
      </c>
      <c r="Q193">
        <f>SUMIFS('2024'!$I:$I,'2024'!$L:$L,work!$A193,'2024'!$H:$H,work!Q$1)</f>
        <v>6</v>
      </c>
      <c r="R193">
        <f>SUMIFS('2024'!$I:$I,'2024'!$L:$L,work!$A193,'2024'!$H:$H,work!R$1)</f>
        <v>0</v>
      </c>
      <c r="S193">
        <f>SUMIFS('2024'!$I:$I,'2024'!$L:$L,work!$A193,'2024'!$H:$H,work!S$1)</f>
        <v>0</v>
      </c>
      <c r="T193">
        <f>SUMIFS('2024'!$I:$I,'2024'!$L:$L,work!$A193,'2024'!$H:$H,work!T$1)</f>
        <v>0</v>
      </c>
      <c r="U193">
        <f>SUMIFS('2024'!$I:$I,'2024'!$L:$L,work!$A193,'2024'!$H:$H,work!U$1)</f>
        <v>0</v>
      </c>
      <c r="V193">
        <f>SUMIFS('2024'!$I:$I,'2024'!$L:$L,work!$A193,'2024'!$H:$H,work!V$1)</f>
        <v>0</v>
      </c>
      <c r="W193">
        <f>SUMIFS('2024'!$I:$I,'2024'!$L:$L,work!$A193,'2024'!$H:$H,work!W$1)</f>
        <v>0</v>
      </c>
      <c r="X193">
        <f>SUMIFS('2024'!$I:$I,'2024'!$L:$L,work!$A193,'2024'!$H:$H,work!X$1)</f>
        <v>0</v>
      </c>
      <c r="Y193">
        <f t="shared" si="6"/>
        <v>3</v>
      </c>
      <c r="AL193" t="str">
        <v>NWROC</v>
      </c>
      <c r="AM193" t="str">
        <v>345</v>
      </c>
      <c r="AN193" t="str">
        <v>-</v>
      </c>
    </row>
    <row r="194" spans="1:40" x14ac:dyDescent="0.25">
      <c r="A194" t="str">
        <v>2056EA-21FLFTM HAB-SD-0135</v>
      </c>
      <c r="B194" t="str">
        <f>_xlfn.XLOOKUP(A194,'2024'!L:L,'2024'!A:A)</f>
        <v>SROC</v>
      </c>
      <c r="C194" t="str">
        <f>_xlfn.XLOOKUP(A194,'2024'!L:L,'2024'!F:F)</f>
        <v>STREAM</v>
      </c>
      <c r="D194" t="str">
        <f>_xlfn.XLOOKUP(A194,'2024'!L:L,'2024'!G:G)</f>
        <v>1</v>
      </c>
      <c r="E194">
        <f>SUMIFS('2024'!$I:$I,'2024'!$L:$L,work!$A194,'2024'!$H:$H,work!E$1)</f>
        <v>6</v>
      </c>
      <c r="F194">
        <f>SUMIFS('2024'!$I:$I,'2024'!$L:$L,work!$A194,'2024'!$H:$H,work!F$1)</f>
        <v>0</v>
      </c>
      <c r="G194">
        <f>SUMIFS('2024'!$I:$I,'2024'!$L:$L,work!$A194,'2024'!$H:$H,work!G$1)</f>
        <v>0</v>
      </c>
      <c r="H194">
        <f>SUMIFS('2024'!$I:$I,'2024'!$L:$L,work!$A194,'2024'!$H:$H,work!H$1)</f>
        <v>0</v>
      </c>
      <c r="I194">
        <f>SUMIFS('2024'!$I:$I,'2024'!$L:$L,work!$A194,'2024'!$H:$H,work!I$1)</f>
        <v>0</v>
      </c>
      <c r="J194">
        <f>SUMIFS('2024'!$I:$I,'2024'!$L:$L,work!$A194,'2024'!$H:$H,work!J$1)</f>
        <v>0</v>
      </c>
      <c r="K194">
        <f>SUMIFS('2024'!$I:$I,'2024'!$L:$L,work!$A194,'2024'!$H:$H,work!K$1)</f>
        <v>0</v>
      </c>
      <c r="L194">
        <f>SUMIFS('2024'!$I:$I,'2024'!$L:$L,work!$A194,'2024'!$H:$H,work!L$1)</f>
        <v>0</v>
      </c>
      <c r="M194">
        <f>SUMIFS('2024'!$I:$I,'2024'!$L:$L,work!$A194,'2024'!$H:$H,work!M$1)</f>
        <v>0</v>
      </c>
      <c r="N194">
        <f>SUMIFS('2024'!$I:$I,'2024'!$L:$L,work!$A194,'2024'!$H:$H,work!N$1)</f>
        <v>0</v>
      </c>
      <c r="O194">
        <f>SUMIFS('2024'!$I:$I,'2024'!$L:$L,work!$A194,'2024'!$H:$H,work!O$1)</f>
        <v>0</v>
      </c>
      <c r="P194">
        <f>SUMIFS('2024'!$I:$I,'2024'!$L:$L,work!$A194,'2024'!$H:$H,work!P$1)</f>
        <v>0</v>
      </c>
      <c r="Q194">
        <f>SUMIFS('2024'!$I:$I,'2024'!$L:$L,work!$A194,'2024'!$H:$H,work!Q$1)</f>
        <v>0</v>
      </c>
      <c r="R194">
        <f>SUMIFS('2024'!$I:$I,'2024'!$L:$L,work!$A194,'2024'!$H:$H,work!R$1)</f>
        <v>0</v>
      </c>
      <c r="S194">
        <f>SUMIFS('2024'!$I:$I,'2024'!$L:$L,work!$A194,'2024'!$H:$H,work!S$1)</f>
        <v>0</v>
      </c>
      <c r="T194">
        <f>SUMIFS('2024'!$I:$I,'2024'!$L:$L,work!$A194,'2024'!$H:$H,work!T$1)</f>
        <v>0</v>
      </c>
      <c r="U194">
        <f>SUMIFS('2024'!$I:$I,'2024'!$L:$L,work!$A194,'2024'!$H:$H,work!U$1)</f>
        <v>0</v>
      </c>
      <c r="V194">
        <f>SUMIFS('2024'!$I:$I,'2024'!$L:$L,work!$A194,'2024'!$H:$H,work!V$1)</f>
        <v>0</v>
      </c>
      <c r="W194">
        <f>SUMIFS('2024'!$I:$I,'2024'!$L:$L,work!$A194,'2024'!$H:$H,work!W$1)</f>
        <v>0</v>
      </c>
      <c r="X194">
        <f>SUMIFS('2024'!$I:$I,'2024'!$L:$L,work!$A194,'2024'!$H:$H,work!X$1)</f>
        <v>0</v>
      </c>
      <c r="Y194">
        <f t="shared" si="6"/>
        <v>3</v>
      </c>
      <c r="AL194" t="str">
        <v>NWROC</v>
      </c>
      <c r="AM194" t="str">
        <v>542</v>
      </c>
      <c r="AN194" t="str">
        <v>-</v>
      </c>
    </row>
    <row r="195" spans="1:40" x14ac:dyDescent="0.25">
      <c r="A195" t="str">
        <v>2060A1ENRD721FLFTM G3SD0073</v>
      </c>
      <c r="B195" t="str">
        <f>_xlfn.XLOOKUP(A195,'2024'!L:L,'2024'!A:A)</f>
        <v>SROC</v>
      </c>
      <c r="C195" t="str">
        <f>_xlfn.XLOOKUP(A195,'2024'!L:L,'2024'!F:F)</f>
        <v>ESTUARY</v>
      </c>
      <c r="D195" t="str">
        <f>_xlfn.XLOOKUP(A195,'2024'!L:L,'2024'!G:G)</f>
        <v>2</v>
      </c>
      <c r="E195">
        <f>SUMIFS('2024'!$I:$I,'2024'!$L:$L,work!$A195,'2024'!$H:$H,work!E$1)</f>
        <v>6</v>
      </c>
      <c r="F195">
        <f>SUMIFS('2024'!$I:$I,'2024'!$L:$L,work!$A195,'2024'!$H:$H,work!F$1)</f>
        <v>0</v>
      </c>
      <c r="G195">
        <f>SUMIFS('2024'!$I:$I,'2024'!$L:$L,work!$A195,'2024'!$H:$H,work!G$1)</f>
        <v>0</v>
      </c>
      <c r="H195">
        <f>SUMIFS('2024'!$I:$I,'2024'!$L:$L,work!$A195,'2024'!$H:$H,work!H$1)</f>
        <v>6</v>
      </c>
      <c r="I195">
        <f>SUMIFS('2024'!$I:$I,'2024'!$L:$L,work!$A195,'2024'!$H:$H,work!I$1)</f>
        <v>0</v>
      </c>
      <c r="J195">
        <f>SUMIFS('2024'!$I:$I,'2024'!$L:$L,work!$A195,'2024'!$H:$H,work!J$1)</f>
        <v>6</v>
      </c>
      <c r="K195">
        <f>SUMIFS('2024'!$I:$I,'2024'!$L:$L,work!$A195,'2024'!$H:$H,work!K$1)</f>
        <v>0</v>
      </c>
      <c r="L195">
        <f>SUMIFS('2024'!$I:$I,'2024'!$L:$L,work!$A195,'2024'!$H:$H,work!L$1)</f>
        <v>0</v>
      </c>
      <c r="M195">
        <f>SUMIFS('2024'!$I:$I,'2024'!$L:$L,work!$A195,'2024'!$H:$H,work!M$1)</f>
        <v>0</v>
      </c>
      <c r="N195">
        <f>SUMIFS('2024'!$I:$I,'2024'!$L:$L,work!$A195,'2024'!$H:$H,work!N$1)</f>
        <v>0</v>
      </c>
      <c r="O195">
        <f>SUMIFS('2024'!$I:$I,'2024'!$L:$L,work!$A195,'2024'!$H:$H,work!O$1)</f>
        <v>0</v>
      </c>
      <c r="P195">
        <f>SUMIFS('2024'!$I:$I,'2024'!$L:$L,work!$A195,'2024'!$H:$H,work!P$1)</f>
        <v>0</v>
      </c>
      <c r="Q195">
        <f>SUMIFS('2024'!$I:$I,'2024'!$L:$L,work!$A195,'2024'!$H:$H,work!Q$1)</f>
        <v>0</v>
      </c>
      <c r="R195">
        <f>SUMIFS('2024'!$I:$I,'2024'!$L:$L,work!$A195,'2024'!$H:$H,work!R$1)</f>
        <v>0</v>
      </c>
      <c r="S195">
        <f>SUMIFS('2024'!$I:$I,'2024'!$L:$L,work!$A195,'2024'!$H:$H,work!S$1)</f>
        <v>0</v>
      </c>
      <c r="T195">
        <f>SUMIFS('2024'!$I:$I,'2024'!$L:$L,work!$A195,'2024'!$H:$H,work!T$1)</f>
        <v>0</v>
      </c>
      <c r="U195">
        <f>SUMIFS('2024'!$I:$I,'2024'!$L:$L,work!$A195,'2024'!$H:$H,work!U$1)</f>
        <v>0</v>
      </c>
      <c r="V195">
        <f>SUMIFS('2024'!$I:$I,'2024'!$L:$L,work!$A195,'2024'!$H:$H,work!V$1)</f>
        <v>0</v>
      </c>
      <c r="W195">
        <f>SUMIFS('2024'!$I:$I,'2024'!$L:$L,work!$A195,'2024'!$H:$H,work!W$1)</f>
        <v>0</v>
      </c>
      <c r="X195">
        <f>SUMIFS('2024'!$I:$I,'2024'!$L:$L,work!$A195,'2024'!$H:$H,work!X$1)</f>
        <v>0</v>
      </c>
      <c r="Y195">
        <f t="shared" ref="Y195:Y258" si="7">(MAX(E195:Q195,S195)*0.5)+(R195*2.5)+(MAX(T195:W195)*0.5)+(X195*1)</f>
        <v>3</v>
      </c>
      <c r="AL195" t="str">
        <v>NWROC</v>
      </c>
      <c r="AM195" t="str">
        <v>725</v>
      </c>
      <c r="AN195" t="str">
        <v>-</v>
      </c>
    </row>
    <row r="196" spans="1:40" x14ac:dyDescent="0.25">
      <c r="A196" t="str">
        <v>2061-21FLFTM G3SD0216</v>
      </c>
      <c r="B196" t="str">
        <f>_xlfn.XLOOKUP(A196,'2024'!L:L,'2024'!A:A)</f>
        <v>SROC</v>
      </c>
      <c r="C196" t="str">
        <f>_xlfn.XLOOKUP(A196,'2024'!L:L,'2024'!F:F)</f>
        <v>ESTUARY11</v>
      </c>
      <c r="D196" t="str">
        <f>_xlfn.XLOOKUP(A196,'2024'!L:L,'2024'!G:G)</f>
        <v>3M</v>
      </c>
      <c r="E196">
        <f>SUMIFS('2024'!$I:$I,'2024'!$L:$L,work!$A196,'2024'!$H:$H,work!E$1)</f>
        <v>6</v>
      </c>
      <c r="F196">
        <f>SUMIFS('2024'!$I:$I,'2024'!$L:$L,work!$A196,'2024'!$H:$H,work!F$1)</f>
        <v>0</v>
      </c>
      <c r="G196">
        <f>SUMIFS('2024'!$I:$I,'2024'!$L:$L,work!$A196,'2024'!$H:$H,work!G$1)</f>
        <v>0</v>
      </c>
      <c r="H196">
        <f>SUMIFS('2024'!$I:$I,'2024'!$L:$L,work!$A196,'2024'!$H:$H,work!H$1)</f>
        <v>6</v>
      </c>
      <c r="I196">
        <f>SUMIFS('2024'!$I:$I,'2024'!$L:$L,work!$A196,'2024'!$H:$H,work!I$1)</f>
        <v>0</v>
      </c>
      <c r="J196">
        <f>SUMIFS('2024'!$I:$I,'2024'!$L:$L,work!$A196,'2024'!$H:$H,work!J$1)</f>
        <v>0</v>
      </c>
      <c r="K196">
        <f>SUMIFS('2024'!$I:$I,'2024'!$L:$L,work!$A196,'2024'!$H:$H,work!K$1)</f>
        <v>0</v>
      </c>
      <c r="L196">
        <f>SUMIFS('2024'!$I:$I,'2024'!$L:$L,work!$A196,'2024'!$H:$H,work!L$1)</f>
        <v>0</v>
      </c>
      <c r="M196">
        <f>SUMIFS('2024'!$I:$I,'2024'!$L:$L,work!$A196,'2024'!$H:$H,work!M$1)</f>
        <v>0</v>
      </c>
      <c r="N196">
        <f>SUMIFS('2024'!$I:$I,'2024'!$L:$L,work!$A196,'2024'!$H:$H,work!N$1)</f>
        <v>0</v>
      </c>
      <c r="O196">
        <f>SUMIFS('2024'!$I:$I,'2024'!$L:$L,work!$A196,'2024'!$H:$H,work!O$1)</f>
        <v>0</v>
      </c>
      <c r="P196">
        <f>SUMIFS('2024'!$I:$I,'2024'!$L:$L,work!$A196,'2024'!$H:$H,work!P$1)</f>
        <v>0</v>
      </c>
      <c r="Q196">
        <f>SUMIFS('2024'!$I:$I,'2024'!$L:$L,work!$A196,'2024'!$H:$H,work!Q$1)</f>
        <v>0</v>
      </c>
      <c r="R196">
        <f>SUMIFS('2024'!$I:$I,'2024'!$L:$L,work!$A196,'2024'!$H:$H,work!R$1)</f>
        <v>0</v>
      </c>
      <c r="S196">
        <f>SUMIFS('2024'!$I:$I,'2024'!$L:$L,work!$A196,'2024'!$H:$H,work!S$1)</f>
        <v>0</v>
      </c>
      <c r="T196">
        <f>SUMIFS('2024'!$I:$I,'2024'!$L:$L,work!$A196,'2024'!$H:$H,work!T$1)</f>
        <v>0</v>
      </c>
      <c r="U196">
        <f>SUMIFS('2024'!$I:$I,'2024'!$L:$L,work!$A196,'2024'!$H:$H,work!U$1)</f>
        <v>0</v>
      </c>
      <c r="V196">
        <f>SUMIFS('2024'!$I:$I,'2024'!$L:$L,work!$A196,'2024'!$H:$H,work!V$1)</f>
        <v>0</v>
      </c>
      <c r="W196">
        <f>SUMIFS('2024'!$I:$I,'2024'!$L:$L,work!$A196,'2024'!$H:$H,work!W$1)</f>
        <v>0</v>
      </c>
      <c r="X196">
        <f>SUMIFS('2024'!$I:$I,'2024'!$L:$L,work!$A196,'2024'!$H:$H,work!X$1)</f>
        <v>0</v>
      </c>
      <c r="Y196">
        <f t="shared" si="7"/>
        <v>3</v>
      </c>
      <c r="AL196" t="str">
        <v>NWROC</v>
      </c>
      <c r="AM196" t="str">
        <v>10A</v>
      </c>
      <c r="AN196" t="str">
        <v>-</v>
      </c>
    </row>
    <row r="197" spans="1:40" x14ac:dyDescent="0.25">
      <c r="A197" t="str">
        <v>2066-21FLCCSWSGC_03</v>
      </c>
      <c r="B197" t="str">
        <f>_xlfn.XLOOKUP(A197,'2024'!L:L,'2024'!A:A)</f>
        <v>SROC</v>
      </c>
      <c r="C197" t="str">
        <f>_xlfn.XLOOKUP(A197,'2024'!L:L,'2024'!F:F)</f>
        <v>ESTUARY11</v>
      </c>
      <c r="D197" t="str">
        <f>_xlfn.XLOOKUP(A197,'2024'!L:L,'2024'!G:G)</f>
        <v>3M</v>
      </c>
      <c r="E197">
        <f>SUMIFS('2024'!$I:$I,'2024'!$L:$L,work!$A197,'2024'!$H:$H,work!E$1)</f>
        <v>6</v>
      </c>
      <c r="F197">
        <f>SUMIFS('2024'!$I:$I,'2024'!$L:$L,work!$A197,'2024'!$H:$H,work!F$1)</f>
        <v>0</v>
      </c>
      <c r="G197">
        <f>SUMIFS('2024'!$I:$I,'2024'!$L:$L,work!$A197,'2024'!$H:$H,work!G$1)</f>
        <v>0</v>
      </c>
      <c r="H197">
        <f>SUMIFS('2024'!$I:$I,'2024'!$L:$L,work!$A197,'2024'!$H:$H,work!H$1)</f>
        <v>6</v>
      </c>
      <c r="I197">
        <f>SUMIFS('2024'!$I:$I,'2024'!$L:$L,work!$A197,'2024'!$H:$H,work!I$1)</f>
        <v>0</v>
      </c>
      <c r="J197">
        <f>SUMIFS('2024'!$I:$I,'2024'!$L:$L,work!$A197,'2024'!$H:$H,work!J$1)</f>
        <v>0</v>
      </c>
      <c r="K197">
        <f>SUMIFS('2024'!$I:$I,'2024'!$L:$L,work!$A197,'2024'!$H:$H,work!K$1)</f>
        <v>0</v>
      </c>
      <c r="L197">
        <f>SUMIFS('2024'!$I:$I,'2024'!$L:$L,work!$A197,'2024'!$H:$H,work!L$1)</f>
        <v>0</v>
      </c>
      <c r="M197">
        <f>SUMIFS('2024'!$I:$I,'2024'!$L:$L,work!$A197,'2024'!$H:$H,work!M$1)</f>
        <v>0</v>
      </c>
      <c r="N197">
        <f>SUMIFS('2024'!$I:$I,'2024'!$L:$L,work!$A197,'2024'!$H:$H,work!N$1)</f>
        <v>0</v>
      </c>
      <c r="O197">
        <f>SUMIFS('2024'!$I:$I,'2024'!$L:$L,work!$A197,'2024'!$H:$H,work!O$1)</f>
        <v>0</v>
      </c>
      <c r="P197">
        <f>SUMIFS('2024'!$I:$I,'2024'!$L:$L,work!$A197,'2024'!$H:$H,work!P$1)</f>
        <v>0</v>
      </c>
      <c r="Q197">
        <f>SUMIFS('2024'!$I:$I,'2024'!$L:$L,work!$A197,'2024'!$H:$H,work!Q$1)</f>
        <v>0</v>
      </c>
      <c r="R197">
        <f>SUMIFS('2024'!$I:$I,'2024'!$L:$L,work!$A197,'2024'!$H:$H,work!R$1)</f>
        <v>0</v>
      </c>
      <c r="S197">
        <f>SUMIFS('2024'!$I:$I,'2024'!$L:$L,work!$A197,'2024'!$H:$H,work!S$1)</f>
        <v>0</v>
      </c>
      <c r="T197">
        <f>SUMIFS('2024'!$I:$I,'2024'!$L:$L,work!$A197,'2024'!$H:$H,work!T$1)</f>
        <v>0</v>
      </c>
      <c r="U197">
        <f>SUMIFS('2024'!$I:$I,'2024'!$L:$L,work!$A197,'2024'!$H:$H,work!U$1)</f>
        <v>0</v>
      </c>
      <c r="V197">
        <f>SUMIFS('2024'!$I:$I,'2024'!$L:$L,work!$A197,'2024'!$H:$H,work!V$1)</f>
        <v>0</v>
      </c>
      <c r="W197">
        <f>SUMIFS('2024'!$I:$I,'2024'!$L:$L,work!$A197,'2024'!$H:$H,work!W$1)</f>
        <v>0</v>
      </c>
      <c r="X197">
        <f>SUMIFS('2024'!$I:$I,'2024'!$L:$L,work!$A197,'2024'!$H:$H,work!X$1)</f>
        <v>0</v>
      </c>
      <c r="Y197">
        <f t="shared" si="7"/>
        <v>3</v>
      </c>
      <c r="AL197" t="str">
        <v>NWROC</v>
      </c>
      <c r="AM197" t="str">
        <v>10E</v>
      </c>
      <c r="AN197" t="str">
        <v>-</v>
      </c>
    </row>
    <row r="198" spans="1:40" x14ac:dyDescent="0.25">
      <c r="A198" t="str">
        <v>2071-21FLFTM G2SD0032</v>
      </c>
      <c r="B198" t="str">
        <f>_xlfn.XLOOKUP(A198,'2024'!L:L,'2024'!A:A)</f>
        <v>SROC</v>
      </c>
      <c r="C198" t="str">
        <f>_xlfn.XLOOKUP(A198,'2024'!L:L,'2024'!F:F)</f>
        <v>STREAM</v>
      </c>
      <c r="D198" t="str">
        <f>_xlfn.XLOOKUP(A198,'2024'!L:L,'2024'!G:G)</f>
        <v>1</v>
      </c>
      <c r="E198">
        <f>SUMIFS('2024'!$I:$I,'2024'!$L:$L,work!$A198,'2024'!$H:$H,work!E$1)</f>
        <v>0</v>
      </c>
      <c r="F198">
        <f>SUMIFS('2024'!$I:$I,'2024'!$L:$L,work!$A198,'2024'!$H:$H,work!F$1)</f>
        <v>6</v>
      </c>
      <c r="G198">
        <f>SUMIFS('2024'!$I:$I,'2024'!$L:$L,work!$A198,'2024'!$H:$H,work!G$1)</f>
        <v>0</v>
      </c>
      <c r="H198">
        <f>SUMIFS('2024'!$I:$I,'2024'!$L:$L,work!$A198,'2024'!$H:$H,work!H$1)</f>
        <v>0</v>
      </c>
      <c r="I198">
        <f>SUMIFS('2024'!$I:$I,'2024'!$L:$L,work!$A198,'2024'!$H:$H,work!I$1)</f>
        <v>6</v>
      </c>
      <c r="J198">
        <f>SUMIFS('2024'!$I:$I,'2024'!$L:$L,work!$A198,'2024'!$H:$H,work!J$1)</f>
        <v>0</v>
      </c>
      <c r="K198">
        <f>SUMIFS('2024'!$I:$I,'2024'!$L:$L,work!$A198,'2024'!$H:$H,work!K$1)</f>
        <v>0</v>
      </c>
      <c r="L198">
        <f>SUMIFS('2024'!$I:$I,'2024'!$L:$L,work!$A198,'2024'!$H:$H,work!L$1)</f>
        <v>0</v>
      </c>
      <c r="M198">
        <f>SUMIFS('2024'!$I:$I,'2024'!$L:$L,work!$A198,'2024'!$H:$H,work!M$1)</f>
        <v>0</v>
      </c>
      <c r="N198">
        <f>SUMIFS('2024'!$I:$I,'2024'!$L:$L,work!$A198,'2024'!$H:$H,work!N$1)</f>
        <v>0</v>
      </c>
      <c r="O198">
        <f>SUMIFS('2024'!$I:$I,'2024'!$L:$L,work!$A198,'2024'!$H:$H,work!O$1)</f>
        <v>0</v>
      </c>
      <c r="P198">
        <f>SUMIFS('2024'!$I:$I,'2024'!$L:$L,work!$A198,'2024'!$H:$H,work!P$1)</f>
        <v>0</v>
      </c>
      <c r="Q198">
        <f>SUMIFS('2024'!$I:$I,'2024'!$L:$L,work!$A198,'2024'!$H:$H,work!Q$1)</f>
        <v>0</v>
      </c>
      <c r="R198">
        <f>SUMIFS('2024'!$I:$I,'2024'!$L:$L,work!$A198,'2024'!$H:$H,work!R$1)</f>
        <v>0</v>
      </c>
      <c r="S198">
        <f>SUMIFS('2024'!$I:$I,'2024'!$L:$L,work!$A198,'2024'!$H:$H,work!S$1)</f>
        <v>0</v>
      </c>
      <c r="T198">
        <f>SUMIFS('2024'!$I:$I,'2024'!$L:$L,work!$A198,'2024'!$H:$H,work!T$1)</f>
        <v>0</v>
      </c>
      <c r="U198">
        <f>SUMIFS('2024'!$I:$I,'2024'!$L:$L,work!$A198,'2024'!$H:$H,work!U$1)</f>
        <v>0</v>
      </c>
      <c r="V198">
        <f>SUMIFS('2024'!$I:$I,'2024'!$L:$L,work!$A198,'2024'!$H:$H,work!V$1)</f>
        <v>0</v>
      </c>
      <c r="W198">
        <f>SUMIFS('2024'!$I:$I,'2024'!$L:$L,work!$A198,'2024'!$H:$H,work!W$1)</f>
        <v>0</v>
      </c>
      <c r="X198">
        <f>SUMIFS('2024'!$I:$I,'2024'!$L:$L,work!$A198,'2024'!$H:$H,work!X$1)</f>
        <v>0</v>
      </c>
      <c r="Y198">
        <f t="shared" si="7"/>
        <v>3</v>
      </c>
      <c r="AL198" t="str">
        <v>NWROC</v>
      </c>
      <c r="AM198" t="str">
        <v>489A</v>
      </c>
      <c r="AN198" t="str">
        <v>-</v>
      </c>
    </row>
    <row r="199" spans="1:40" x14ac:dyDescent="0.25">
      <c r="A199" t="str">
        <v>2074-21FLCHCOSC207401</v>
      </c>
      <c r="B199" t="str">
        <f>_xlfn.XLOOKUP(A199,'2024'!L:L,'2024'!A:A)</f>
        <v>SROC</v>
      </c>
      <c r="C199" t="str">
        <f>_xlfn.XLOOKUP(A199,'2024'!L:L,'2024'!F:F)</f>
        <v>STREAM</v>
      </c>
      <c r="D199" t="str">
        <f>_xlfn.XLOOKUP(A199,'2024'!L:L,'2024'!G:G)</f>
        <v>1</v>
      </c>
      <c r="E199">
        <f>SUMIFS('2024'!$I:$I,'2024'!$L:$L,work!$A199,'2024'!$H:$H,work!E$1)</f>
        <v>0</v>
      </c>
      <c r="F199">
        <f>SUMIFS('2024'!$I:$I,'2024'!$L:$L,work!$A199,'2024'!$H:$H,work!F$1)</f>
        <v>0</v>
      </c>
      <c r="G199">
        <f>SUMIFS('2024'!$I:$I,'2024'!$L:$L,work!$A199,'2024'!$H:$H,work!G$1)</f>
        <v>0</v>
      </c>
      <c r="H199">
        <f>SUMIFS('2024'!$I:$I,'2024'!$L:$L,work!$A199,'2024'!$H:$H,work!H$1)</f>
        <v>0</v>
      </c>
      <c r="I199">
        <f>SUMIFS('2024'!$I:$I,'2024'!$L:$L,work!$A199,'2024'!$H:$H,work!I$1)</f>
        <v>6</v>
      </c>
      <c r="J199">
        <f>SUMIFS('2024'!$I:$I,'2024'!$L:$L,work!$A199,'2024'!$H:$H,work!J$1)</f>
        <v>0</v>
      </c>
      <c r="K199">
        <f>SUMIFS('2024'!$I:$I,'2024'!$L:$L,work!$A199,'2024'!$H:$H,work!K$1)</f>
        <v>6</v>
      </c>
      <c r="L199">
        <f>SUMIFS('2024'!$I:$I,'2024'!$L:$L,work!$A199,'2024'!$H:$H,work!L$1)</f>
        <v>6</v>
      </c>
      <c r="M199">
        <f>SUMIFS('2024'!$I:$I,'2024'!$L:$L,work!$A199,'2024'!$H:$H,work!M$1)</f>
        <v>6</v>
      </c>
      <c r="N199">
        <f>SUMIFS('2024'!$I:$I,'2024'!$L:$L,work!$A199,'2024'!$H:$H,work!N$1)</f>
        <v>0</v>
      </c>
      <c r="O199">
        <f>SUMIFS('2024'!$I:$I,'2024'!$L:$L,work!$A199,'2024'!$H:$H,work!O$1)</f>
        <v>0</v>
      </c>
      <c r="P199">
        <f>SUMIFS('2024'!$I:$I,'2024'!$L:$L,work!$A199,'2024'!$H:$H,work!P$1)</f>
        <v>0</v>
      </c>
      <c r="Q199">
        <f>SUMIFS('2024'!$I:$I,'2024'!$L:$L,work!$A199,'2024'!$H:$H,work!Q$1)</f>
        <v>0</v>
      </c>
      <c r="R199">
        <f>SUMIFS('2024'!$I:$I,'2024'!$L:$L,work!$A199,'2024'!$H:$H,work!R$1)</f>
        <v>0</v>
      </c>
      <c r="S199">
        <f>SUMIFS('2024'!$I:$I,'2024'!$L:$L,work!$A199,'2024'!$H:$H,work!S$1)</f>
        <v>0</v>
      </c>
      <c r="T199">
        <f>SUMIFS('2024'!$I:$I,'2024'!$L:$L,work!$A199,'2024'!$H:$H,work!T$1)</f>
        <v>0</v>
      </c>
      <c r="U199">
        <f>SUMIFS('2024'!$I:$I,'2024'!$L:$L,work!$A199,'2024'!$H:$H,work!U$1)</f>
        <v>0</v>
      </c>
      <c r="V199">
        <f>SUMIFS('2024'!$I:$I,'2024'!$L:$L,work!$A199,'2024'!$H:$H,work!V$1)</f>
        <v>0</v>
      </c>
      <c r="W199">
        <f>SUMIFS('2024'!$I:$I,'2024'!$L:$L,work!$A199,'2024'!$H:$H,work!W$1)</f>
        <v>0</v>
      </c>
      <c r="X199">
        <f>SUMIFS('2024'!$I:$I,'2024'!$L:$L,work!$A199,'2024'!$H:$H,work!X$1)</f>
        <v>0</v>
      </c>
      <c r="Y199">
        <f t="shared" si="7"/>
        <v>3</v>
      </c>
      <c r="AL199" t="str">
        <v>NWROC</v>
      </c>
      <c r="AM199" t="str">
        <v>697C</v>
      </c>
      <c r="AN199" t="str">
        <v>-</v>
      </c>
    </row>
    <row r="200" spans="1:40" x14ac:dyDescent="0.25">
      <c r="A200" t="str">
        <v>2082B2-21FLFTM G2SD0015</v>
      </c>
      <c r="B200" t="str">
        <f>_xlfn.XLOOKUP(A200,'2024'!L:L,'2024'!A:A)</f>
        <v>SROC</v>
      </c>
      <c r="C200" t="str">
        <f>_xlfn.XLOOKUP(A200,'2024'!L:L,'2024'!F:F)</f>
        <v>ESTUARY11</v>
      </c>
      <c r="D200" t="str">
        <f>_xlfn.XLOOKUP(A200,'2024'!L:L,'2024'!G:G)</f>
        <v>3M</v>
      </c>
      <c r="E200">
        <f>SUMIFS('2024'!$I:$I,'2024'!$L:$L,work!$A200,'2024'!$H:$H,work!E$1)</f>
        <v>6</v>
      </c>
      <c r="F200">
        <f>SUMIFS('2024'!$I:$I,'2024'!$L:$L,work!$A200,'2024'!$H:$H,work!F$1)</f>
        <v>0</v>
      </c>
      <c r="G200">
        <f>SUMIFS('2024'!$I:$I,'2024'!$L:$L,work!$A200,'2024'!$H:$H,work!G$1)</f>
        <v>0</v>
      </c>
      <c r="H200">
        <f>SUMIFS('2024'!$I:$I,'2024'!$L:$L,work!$A200,'2024'!$H:$H,work!H$1)</f>
        <v>6</v>
      </c>
      <c r="I200">
        <f>SUMIFS('2024'!$I:$I,'2024'!$L:$L,work!$A200,'2024'!$H:$H,work!I$1)</f>
        <v>0</v>
      </c>
      <c r="J200">
        <f>SUMIFS('2024'!$I:$I,'2024'!$L:$L,work!$A200,'2024'!$H:$H,work!J$1)</f>
        <v>0</v>
      </c>
      <c r="K200">
        <f>SUMIFS('2024'!$I:$I,'2024'!$L:$L,work!$A200,'2024'!$H:$H,work!K$1)</f>
        <v>0</v>
      </c>
      <c r="L200">
        <f>SUMIFS('2024'!$I:$I,'2024'!$L:$L,work!$A200,'2024'!$H:$H,work!L$1)</f>
        <v>0</v>
      </c>
      <c r="M200">
        <f>SUMIFS('2024'!$I:$I,'2024'!$L:$L,work!$A200,'2024'!$H:$H,work!M$1)</f>
        <v>0</v>
      </c>
      <c r="N200">
        <f>SUMIFS('2024'!$I:$I,'2024'!$L:$L,work!$A200,'2024'!$H:$H,work!N$1)</f>
        <v>0</v>
      </c>
      <c r="O200">
        <f>SUMIFS('2024'!$I:$I,'2024'!$L:$L,work!$A200,'2024'!$H:$H,work!O$1)</f>
        <v>0</v>
      </c>
      <c r="P200">
        <f>SUMIFS('2024'!$I:$I,'2024'!$L:$L,work!$A200,'2024'!$H:$H,work!P$1)</f>
        <v>6</v>
      </c>
      <c r="Q200">
        <f>SUMIFS('2024'!$I:$I,'2024'!$L:$L,work!$A200,'2024'!$H:$H,work!Q$1)</f>
        <v>6</v>
      </c>
      <c r="R200">
        <f>SUMIFS('2024'!$I:$I,'2024'!$L:$L,work!$A200,'2024'!$H:$H,work!R$1)</f>
        <v>0</v>
      </c>
      <c r="S200">
        <f>SUMIFS('2024'!$I:$I,'2024'!$L:$L,work!$A200,'2024'!$H:$H,work!S$1)</f>
        <v>0</v>
      </c>
      <c r="T200">
        <f>SUMIFS('2024'!$I:$I,'2024'!$L:$L,work!$A200,'2024'!$H:$H,work!T$1)</f>
        <v>0</v>
      </c>
      <c r="U200">
        <f>SUMIFS('2024'!$I:$I,'2024'!$L:$L,work!$A200,'2024'!$H:$H,work!U$1)</f>
        <v>0</v>
      </c>
      <c r="V200">
        <f>SUMIFS('2024'!$I:$I,'2024'!$L:$L,work!$A200,'2024'!$H:$H,work!V$1)</f>
        <v>0</v>
      </c>
      <c r="W200">
        <f>SUMIFS('2024'!$I:$I,'2024'!$L:$L,work!$A200,'2024'!$H:$H,work!W$1)</f>
        <v>0</v>
      </c>
      <c r="X200">
        <f>SUMIFS('2024'!$I:$I,'2024'!$L:$L,work!$A200,'2024'!$H:$H,work!X$1)</f>
        <v>0</v>
      </c>
      <c r="Y200">
        <f t="shared" si="7"/>
        <v>3</v>
      </c>
      <c r="AL200" t="str">
        <v>NWROC</v>
      </c>
      <c r="AM200" t="str">
        <v>846A</v>
      </c>
      <c r="AN200" t="str">
        <v>-</v>
      </c>
    </row>
    <row r="201" spans="1:40" x14ac:dyDescent="0.25">
      <c r="A201" t="str">
        <v>2082C2-21FLFTM G2SD0052</v>
      </c>
      <c r="B201" t="str">
        <f>_xlfn.XLOOKUP(A201,'2024'!L:L,'2024'!A:A)</f>
        <v>SROC</v>
      </c>
      <c r="C201" t="str">
        <f>_xlfn.XLOOKUP(A201,'2024'!L:L,'2024'!F:F)</f>
        <v>ESTUARY11</v>
      </c>
      <c r="D201" t="str">
        <f>_xlfn.XLOOKUP(A201,'2024'!L:L,'2024'!G:G)</f>
        <v>2</v>
      </c>
      <c r="E201">
        <f>SUMIFS('2024'!$I:$I,'2024'!$L:$L,work!$A201,'2024'!$H:$H,work!E$1)</f>
        <v>6</v>
      </c>
      <c r="F201">
        <f>SUMIFS('2024'!$I:$I,'2024'!$L:$L,work!$A201,'2024'!$H:$H,work!F$1)</f>
        <v>0</v>
      </c>
      <c r="G201">
        <f>SUMIFS('2024'!$I:$I,'2024'!$L:$L,work!$A201,'2024'!$H:$H,work!G$1)</f>
        <v>0</v>
      </c>
      <c r="H201">
        <f>SUMIFS('2024'!$I:$I,'2024'!$L:$L,work!$A201,'2024'!$H:$H,work!H$1)</f>
        <v>6</v>
      </c>
      <c r="I201">
        <f>SUMIFS('2024'!$I:$I,'2024'!$L:$L,work!$A201,'2024'!$H:$H,work!I$1)</f>
        <v>0</v>
      </c>
      <c r="J201">
        <f>SUMIFS('2024'!$I:$I,'2024'!$L:$L,work!$A201,'2024'!$H:$H,work!J$1)</f>
        <v>6</v>
      </c>
      <c r="K201">
        <f>SUMIFS('2024'!$I:$I,'2024'!$L:$L,work!$A201,'2024'!$H:$H,work!K$1)</f>
        <v>0</v>
      </c>
      <c r="L201">
        <f>SUMIFS('2024'!$I:$I,'2024'!$L:$L,work!$A201,'2024'!$H:$H,work!L$1)</f>
        <v>0</v>
      </c>
      <c r="M201">
        <f>SUMIFS('2024'!$I:$I,'2024'!$L:$L,work!$A201,'2024'!$H:$H,work!M$1)</f>
        <v>0</v>
      </c>
      <c r="N201">
        <f>SUMIFS('2024'!$I:$I,'2024'!$L:$L,work!$A201,'2024'!$H:$H,work!N$1)</f>
        <v>0</v>
      </c>
      <c r="O201">
        <f>SUMIFS('2024'!$I:$I,'2024'!$L:$L,work!$A201,'2024'!$H:$H,work!O$1)</f>
        <v>0</v>
      </c>
      <c r="P201">
        <f>SUMIFS('2024'!$I:$I,'2024'!$L:$L,work!$A201,'2024'!$H:$H,work!P$1)</f>
        <v>6</v>
      </c>
      <c r="Q201">
        <f>SUMIFS('2024'!$I:$I,'2024'!$L:$L,work!$A201,'2024'!$H:$H,work!Q$1)</f>
        <v>0</v>
      </c>
      <c r="R201">
        <f>SUMIFS('2024'!$I:$I,'2024'!$L:$L,work!$A201,'2024'!$H:$H,work!R$1)</f>
        <v>0</v>
      </c>
      <c r="S201">
        <f>SUMIFS('2024'!$I:$I,'2024'!$L:$L,work!$A201,'2024'!$H:$H,work!S$1)</f>
        <v>0</v>
      </c>
      <c r="T201">
        <f>SUMIFS('2024'!$I:$I,'2024'!$L:$L,work!$A201,'2024'!$H:$H,work!T$1)</f>
        <v>0</v>
      </c>
      <c r="U201">
        <f>SUMIFS('2024'!$I:$I,'2024'!$L:$L,work!$A201,'2024'!$H:$H,work!U$1)</f>
        <v>0</v>
      </c>
      <c r="V201">
        <f>SUMIFS('2024'!$I:$I,'2024'!$L:$L,work!$A201,'2024'!$H:$H,work!V$1)</f>
        <v>0</v>
      </c>
      <c r="W201">
        <f>SUMIFS('2024'!$I:$I,'2024'!$L:$L,work!$A201,'2024'!$H:$H,work!W$1)</f>
        <v>0</v>
      </c>
      <c r="X201">
        <f>SUMIFS('2024'!$I:$I,'2024'!$L:$L,work!$A201,'2024'!$H:$H,work!X$1)</f>
        <v>0</v>
      </c>
      <c r="Y201">
        <f t="shared" si="7"/>
        <v>3</v>
      </c>
      <c r="AL201" t="str">
        <v>NWROC</v>
      </c>
      <c r="AM201" t="str">
        <v>27</v>
      </c>
      <c r="AN201" t="str">
        <v>-</v>
      </c>
    </row>
    <row r="202" spans="1:40" x14ac:dyDescent="0.25">
      <c r="A202" t="str">
        <v>2086-21FLCHCOSC208601</v>
      </c>
      <c r="B202" t="str">
        <f>_xlfn.XLOOKUP(A202,'2024'!L:L,'2024'!A:A)</f>
        <v>SROC</v>
      </c>
      <c r="C202" t="str">
        <f>_xlfn.XLOOKUP(A202,'2024'!L:L,'2024'!F:F)</f>
        <v>STREAM</v>
      </c>
      <c r="D202" t="str">
        <f>_xlfn.XLOOKUP(A202,'2024'!L:L,'2024'!G:G)</f>
        <v>3F</v>
      </c>
      <c r="E202">
        <f>SUMIFS('2024'!$I:$I,'2024'!$L:$L,work!$A202,'2024'!$H:$H,work!E$1)</f>
        <v>6</v>
      </c>
      <c r="F202">
        <f>SUMIFS('2024'!$I:$I,'2024'!$L:$L,work!$A202,'2024'!$H:$H,work!F$1)</f>
        <v>0</v>
      </c>
      <c r="G202">
        <f>SUMIFS('2024'!$I:$I,'2024'!$L:$L,work!$A202,'2024'!$H:$H,work!G$1)</f>
        <v>0</v>
      </c>
      <c r="H202">
        <f>SUMIFS('2024'!$I:$I,'2024'!$L:$L,work!$A202,'2024'!$H:$H,work!H$1)</f>
        <v>0</v>
      </c>
      <c r="I202">
        <f>SUMIFS('2024'!$I:$I,'2024'!$L:$L,work!$A202,'2024'!$H:$H,work!I$1)</f>
        <v>6</v>
      </c>
      <c r="J202">
        <f>SUMIFS('2024'!$I:$I,'2024'!$L:$L,work!$A202,'2024'!$H:$H,work!J$1)</f>
        <v>0</v>
      </c>
      <c r="K202">
        <f>SUMIFS('2024'!$I:$I,'2024'!$L:$L,work!$A202,'2024'!$H:$H,work!K$1)</f>
        <v>0</v>
      </c>
      <c r="L202">
        <f>SUMIFS('2024'!$I:$I,'2024'!$L:$L,work!$A202,'2024'!$H:$H,work!L$1)</f>
        <v>0</v>
      </c>
      <c r="M202">
        <f>SUMIFS('2024'!$I:$I,'2024'!$L:$L,work!$A202,'2024'!$H:$H,work!M$1)</f>
        <v>0</v>
      </c>
      <c r="N202">
        <f>SUMIFS('2024'!$I:$I,'2024'!$L:$L,work!$A202,'2024'!$H:$H,work!N$1)</f>
        <v>0</v>
      </c>
      <c r="O202">
        <f>SUMIFS('2024'!$I:$I,'2024'!$L:$L,work!$A202,'2024'!$H:$H,work!O$1)</f>
        <v>0</v>
      </c>
      <c r="P202">
        <f>SUMIFS('2024'!$I:$I,'2024'!$L:$L,work!$A202,'2024'!$H:$H,work!P$1)</f>
        <v>0</v>
      </c>
      <c r="Q202">
        <f>SUMIFS('2024'!$I:$I,'2024'!$L:$L,work!$A202,'2024'!$H:$H,work!Q$1)</f>
        <v>0</v>
      </c>
      <c r="R202">
        <f>SUMIFS('2024'!$I:$I,'2024'!$L:$L,work!$A202,'2024'!$H:$H,work!R$1)</f>
        <v>0</v>
      </c>
      <c r="S202">
        <f>SUMIFS('2024'!$I:$I,'2024'!$L:$L,work!$A202,'2024'!$H:$H,work!S$1)</f>
        <v>0</v>
      </c>
      <c r="T202">
        <f>SUMIFS('2024'!$I:$I,'2024'!$L:$L,work!$A202,'2024'!$H:$H,work!T$1)</f>
        <v>0</v>
      </c>
      <c r="U202">
        <f>SUMIFS('2024'!$I:$I,'2024'!$L:$L,work!$A202,'2024'!$H:$H,work!U$1)</f>
        <v>0</v>
      </c>
      <c r="V202">
        <f>SUMIFS('2024'!$I:$I,'2024'!$L:$L,work!$A202,'2024'!$H:$H,work!V$1)</f>
        <v>0</v>
      </c>
      <c r="W202">
        <f>SUMIFS('2024'!$I:$I,'2024'!$L:$L,work!$A202,'2024'!$H:$H,work!W$1)</f>
        <v>0</v>
      </c>
      <c r="X202">
        <f>SUMIFS('2024'!$I:$I,'2024'!$L:$L,work!$A202,'2024'!$H:$H,work!X$1)</f>
        <v>0</v>
      </c>
      <c r="Y202">
        <f t="shared" si="7"/>
        <v>3</v>
      </c>
      <c r="AL202" t="str">
        <v>NWROC</v>
      </c>
      <c r="AM202" t="str">
        <v>34</v>
      </c>
      <c r="AN202" t="str">
        <v>-</v>
      </c>
    </row>
    <row r="203" spans="1:40" x14ac:dyDescent="0.25">
      <c r="A203" t="str">
        <v>2097D-21FLA   19010001</v>
      </c>
      <c r="B203" t="str">
        <f>_xlfn.XLOOKUP(A203,'2024'!L:L,'2024'!A:A)</f>
        <v>NEROC</v>
      </c>
      <c r="C203" t="str">
        <f>_xlfn.XLOOKUP(A203,'2024'!L:L,'2024'!F:F)</f>
        <v>STREAM</v>
      </c>
      <c r="D203" t="str">
        <f>_xlfn.XLOOKUP(A203,'2024'!L:L,'2024'!G:G)</f>
        <v>3F</v>
      </c>
      <c r="E203">
        <f>SUMIFS('2024'!$I:$I,'2024'!$L:$L,work!$A203,'2024'!$H:$H,work!E$1)</f>
        <v>6</v>
      </c>
      <c r="F203">
        <f>SUMIFS('2024'!$I:$I,'2024'!$L:$L,work!$A203,'2024'!$H:$H,work!F$1)</f>
        <v>6</v>
      </c>
      <c r="G203">
        <f>SUMIFS('2024'!$I:$I,'2024'!$L:$L,work!$A203,'2024'!$H:$H,work!G$1)</f>
        <v>0</v>
      </c>
      <c r="H203">
        <f>SUMIFS('2024'!$I:$I,'2024'!$L:$L,work!$A203,'2024'!$H:$H,work!H$1)</f>
        <v>0</v>
      </c>
      <c r="I203">
        <f>SUMIFS('2024'!$I:$I,'2024'!$L:$L,work!$A203,'2024'!$H:$H,work!I$1)</f>
        <v>6</v>
      </c>
      <c r="J203">
        <f>SUMIFS('2024'!$I:$I,'2024'!$L:$L,work!$A203,'2024'!$H:$H,work!J$1)</f>
        <v>0</v>
      </c>
      <c r="K203">
        <f>SUMIFS('2024'!$I:$I,'2024'!$L:$L,work!$A203,'2024'!$H:$H,work!K$1)</f>
        <v>0</v>
      </c>
      <c r="L203">
        <f>SUMIFS('2024'!$I:$I,'2024'!$L:$L,work!$A203,'2024'!$H:$H,work!L$1)</f>
        <v>0</v>
      </c>
      <c r="M203">
        <f>SUMIFS('2024'!$I:$I,'2024'!$L:$L,work!$A203,'2024'!$H:$H,work!M$1)</f>
        <v>0</v>
      </c>
      <c r="N203">
        <f>SUMIFS('2024'!$I:$I,'2024'!$L:$L,work!$A203,'2024'!$H:$H,work!N$1)</f>
        <v>0</v>
      </c>
      <c r="O203">
        <f>SUMIFS('2024'!$I:$I,'2024'!$L:$L,work!$A203,'2024'!$H:$H,work!O$1)</f>
        <v>0</v>
      </c>
      <c r="P203">
        <f>SUMIFS('2024'!$I:$I,'2024'!$L:$L,work!$A203,'2024'!$H:$H,work!P$1)</f>
        <v>0</v>
      </c>
      <c r="Q203">
        <f>SUMIFS('2024'!$I:$I,'2024'!$L:$L,work!$A203,'2024'!$H:$H,work!Q$1)</f>
        <v>0</v>
      </c>
      <c r="R203">
        <f>SUMIFS('2024'!$I:$I,'2024'!$L:$L,work!$A203,'2024'!$H:$H,work!R$1)</f>
        <v>0</v>
      </c>
      <c r="S203">
        <f>SUMIFS('2024'!$I:$I,'2024'!$L:$L,work!$A203,'2024'!$H:$H,work!S$1)</f>
        <v>0</v>
      </c>
      <c r="T203">
        <f>SUMIFS('2024'!$I:$I,'2024'!$L:$L,work!$A203,'2024'!$H:$H,work!T$1)</f>
        <v>0</v>
      </c>
      <c r="U203">
        <f>SUMIFS('2024'!$I:$I,'2024'!$L:$L,work!$A203,'2024'!$H:$H,work!U$1)</f>
        <v>0</v>
      </c>
      <c r="V203">
        <f>SUMIFS('2024'!$I:$I,'2024'!$L:$L,work!$A203,'2024'!$H:$H,work!V$1)</f>
        <v>0</v>
      </c>
      <c r="W203">
        <f>SUMIFS('2024'!$I:$I,'2024'!$L:$L,work!$A203,'2024'!$H:$H,work!W$1)</f>
        <v>0</v>
      </c>
      <c r="X203">
        <f>SUMIFS('2024'!$I:$I,'2024'!$L:$L,work!$A203,'2024'!$H:$H,work!X$1)</f>
        <v>0</v>
      </c>
      <c r="Y203">
        <f t="shared" si="7"/>
        <v>3</v>
      </c>
      <c r="AL203" t="str">
        <v>NWROC</v>
      </c>
      <c r="AM203" t="str">
        <v>35</v>
      </c>
      <c r="AN203" t="str">
        <v>-</v>
      </c>
    </row>
    <row r="204" spans="1:40" x14ac:dyDescent="0.25">
      <c r="A204" t="str">
        <v>2097I-21FLA   19010002</v>
      </c>
      <c r="B204" t="str">
        <f>_xlfn.XLOOKUP(A204,'2024'!L:L,'2024'!A:A)</f>
        <v>NEROC</v>
      </c>
      <c r="C204" t="str">
        <f>_xlfn.XLOOKUP(A204,'2024'!L:L,'2024'!F:F)</f>
        <v>STREAM</v>
      </c>
      <c r="D204" t="str">
        <f>_xlfn.XLOOKUP(A204,'2024'!L:L,'2024'!G:G)</f>
        <v>3F</v>
      </c>
      <c r="E204">
        <f>SUMIFS('2024'!$I:$I,'2024'!$L:$L,work!$A204,'2024'!$H:$H,work!E$1)</f>
        <v>6</v>
      </c>
      <c r="F204">
        <f>SUMIFS('2024'!$I:$I,'2024'!$L:$L,work!$A204,'2024'!$H:$H,work!F$1)</f>
        <v>6</v>
      </c>
      <c r="G204">
        <f>SUMIFS('2024'!$I:$I,'2024'!$L:$L,work!$A204,'2024'!$H:$H,work!G$1)</f>
        <v>0</v>
      </c>
      <c r="H204">
        <f>SUMIFS('2024'!$I:$I,'2024'!$L:$L,work!$A204,'2024'!$H:$H,work!H$1)</f>
        <v>0</v>
      </c>
      <c r="I204">
        <f>SUMIFS('2024'!$I:$I,'2024'!$L:$L,work!$A204,'2024'!$H:$H,work!I$1)</f>
        <v>6</v>
      </c>
      <c r="J204">
        <f>SUMIFS('2024'!$I:$I,'2024'!$L:$L,work!$A204,'2024'!$H:$H,work!J$1)</f>
        <v>0</v>
      </c>
      <c r="K204">
        <f>SUMIFS('2024'!$I:$I,'2024'!$L:$L,work!$A204,'2024'!$H:$H,work!K$1)</f>
        <v>0</v>
      </c>
      <c r="L204">
        <f>SUMIFS('2024'!$I:$I,'2024'!$L:$L,work!$A204,'2024'!$H:$H,work!L$1)</f>
        <v>0</v>
      </c>
      <c r="M204">
        <f>SUMIFS('2024'!$I:$I,'2024'!$L:$L,work!$A204,'2024'!$H:$H,work!M$1)</f>
        <v>0</v>
      </c>
      <c r="N204">
        <f>SUMIFS('2024'!$I:$I,'2024'!$L:$L,work!$A204,'2024'!$H:$H,work!N$1)</f>
        <v>0</v>
      </c>
      <c r="O204">
        <f>SUMIFS('2024'!$I:$I,'2024'!$L:$L,work!$A204,'2024'!$H:$H,work!O$1)</f>
        <v>0</v>
      </c>
      <c r="P204">
        <f>SUMIFS('2024'!$I:$I,'2024'!$L:$L,work!$A204,'2024'!$H:$H,work!P$1)</f>
        <v>0</v>
      </c>
      <c r="Q204">
        <f>SUMIFS('2024'!$I:$I,'2024'!$L:$L,work!$A204,'2024'!$H:$H,work!Q$1)</f>
        <v>0</v>
      </c>
      <c r="R204">
        <f>SUMIFS('2024'!$I:$I,'2024'!$L:$L,work!$A204,'2024'!$H:$H,work!R$1)</f>
        <v>0</v>
      </c>
      <c r="S204">
        <f>SUMIFS('2024'!$I:$I,'2024'!$L:$L,work!$A204,'2024'!$H:$H,work!S$1)</f>
        <v>0</v>
      </c>
      <c r="T204">
        <f>SUMIFS('2024'!$I:$I,'2024'!$L:$L,work!$A204,'2024'!$H:$H,work!T$1)</f>
        <v>0</v>
      </c>
      <c r="U204">
        <f>SUMIFS('2024'!$I:$I,'2024'!$L:$L,work!$A204,'2024'!$H:$H,work!U$1)</f>
        <v>0</v>
      </c>
      <c r="V204">
        <f>SUMIFS('2024'!$I:$I,'2024'!$L:$L,work!$A204,'2024'!$H:$H,work!V$1)</f>
        <v>0</v>
      </c>
      <c r="W204">
        <f>SUMIFS('2024'!$I:$I,'2024'!$L:$L,work!$A204,'2024'!$H:$H,work!W$1)</f>
        <v>0</v>
      </c>
      <c r="X204">
        <f>SUMIFS('2024'!$I:$I,'2024'!$L:$L,work!$A204,'2024'!$H:$H,work!X$1)</f>
        <v>0</v>
      </c>
      <c r="Y204">
        <f t="shared" si="7"/>
        <v>3</v>
      </c>
      <c r="AL204" t="str">
        <v>NWROC</v>
      </c>
      <c r="AM204" t="str">
        <v>50</v>
      </c>
      <c r="AN204" t="str">
        <v>-</v>
      </c>
    </row>
    <row r="205" spans="1:40" x14ac:dyDescent="0.25">
      <c r="A205" t="str">
        <v>2097NENRCC321FLA   G4NE0293</v>
      </c>
      <c r="B205" t="str">
        <f>_xlfn.XLOOKUP(A205,'2024'!L:L,'2024'!A:A)</f>
        <v>NEROC</v>
      </c>
      <c r="C205" t="str">
        <f>_xlfn.XLOOKUP(A205,'2024'!L:L,'2024'!F:F)</f>
        <v>ESTUARY</v>
      </c>
      <c r="D205" t="str">
        <f>_xlfn.XLOOKUP(A205,'2024'!L:L,'2024'!G:G)</f>
        <v>3M</v>
      </c>
      <c r="E205">
        <f>SUMIFS('2024'!$I:$I,'2024'!$L:$L,work!$A205,'2024'!$H:$H,work!E$1)</f>
        <v>0</v>
      </c>
      <c r="F205">
        <f>SUMIFS('2024'!$I:$I,'2024'!$L:$L,work!$A205,'2024'!$H:$H,work!F$1)</f>
        <v>6</v>
      </c>
      <c r="G205">
        <f>SUMIFS('2024'!$I:$I,'2024'!$L:$L,work!$A205,'2024'!$H:$H,work!G$1)</f>
        <v>0</v>
      </c>
      <c r="H205">
        <f>SUMIFS('2024'!$I:$I,'2024'!$L:$L,work!$A205,'2024'!$H:$H,work!H$1)</f>
        <v>6</v>
      </c>
      <c r="I205">
        <f>SUMIFS('2024'!$I:$I,'2024'!$L:$L,work!$A205,'2024'!$H:$H,work!I$1)</f>
        <v>0</v>
      </c>
      <c r="J205">
        <f>SUMIFS('2024'!$I:$I,'2024'!$L:$L,work!$A205,'2024'!$H:$H,work!J$1)</f>
        <v>0</v>
      </c>
      <c r="K205">
        <f>SUMIFS('2024'!$I:$I,'2024'!$L:$L,work!$A205,'2024'!$H:$H,work!K$1)</f>
        <v>0</v>
      </c>
      <c r="L205">
        <f>SUMIFS('2024'!$I:$I,'2024'!$L:$L,work!$A205,'2024'!$H:$H,work!L$1)</f>
        <v>0</v>
      </c>
      <c r="M205">
        <f>SUMIFS('2024'!$I:$I,'2024'!$L:$L,work!$A205,'2024'!$H:$H,work!M$1)</f>
        <v>0</v>
      </c>
      <c r="N205">
        <f>SUMIFS('2024'!$I:$I,'2024'!$L:$L,work!$A205,'2024'!$H:$H,work!N$1)</f>
        <v>0</v>
      </c>
      <c r="O205">
        <f>SUMIFS('2024'!$I:$I,'2024'!$L:$L,work!$A205,'2024'!$H:$H,work!O$1)</f>
        <v>0</v>
      </c>
      <c r="P205">
        <f>SUMIFS('2024'!$I:$I,'2024'!$L:$L,work!$A205,'2024'!$H:$H,work!P$1)</f>
        <v>0</v>
      </c>
      <c r="Q205">
        <f>SUMIFS('2024'!$I:$I,'2024'!$L:$L,work!$A205,'2024'!$H:$H,work!Q$1)</f>
        <v>0</v>
      </c>
      <c r="R205">
        <f>SUMIFS('2024'!$I:$I,'2024'!$L:$L,work!$A205,'2024'!$H:$H,work!R$1)</f>
        <v>0</v>
      </c>
      <c r="S205">
        <f>SUMIFS('2024'!$I:$I,'2024'!$L:$L,work!$A205,'2024'!$H:$H,work!S$1)</f>
        <v>0</v>
      </c>
      <c r="T205">
        <f>SUMIFS('2024'!$I:$I,'2024'!$L:$L,work!$A205,'2024'!$H:$H,work!T$1)</f>
        <v>0</v>
      </c>
      <c r="U205">
        <f>SUMIFS('2024'!$I:$I,'2024'!$L:$L,work!$A205,'2024'!$H:$H,work!U$1)</f>
        <v>0</v>
      </c>
      <c r="V205">
        <f>SUMIFS('2024'!$I:$I,'2024'!$L:$L,work!$A205,'2024'!$H:$H,work!V$1)</f>
        <v>0</v>
      </c>
      <c r="W205">
        <f>SUMIFS('2024'!$I:$I,'2024'!$L:$L,work!$A205,'2024'!$H:$H,work!W$1)</f>
        <v>0</v>
      </c>
      <c r="X205">
        <f>SUMIFS('2024'!$I:$I,'2024'!$L:$L,work!$A205,'2024'!$H:$H,work!X$1)</f>
        <v>0</v>
      </c>
      <c r="Y205">
        <f t="shared" si="7"/>
        <v>3</v>
      </c>
      <c r="AL205" t="str">
        <v>NWROC</v>
      </c>
      <c r="AM205" t="str">
        <v>275</v>
      </c>
      <c r="AN205" t="str">
        <v>-</v>
      </c>
    </row>
    <row r="206" spans="1:40" x14ac:dyDescent="0.25">
      <c r="A206" t="str">
        <v>210-21FLPNS 32020069</v>
      </c>
      <c r="B206" t="str">
        <f>_xlfn.XLOOKUP(A206,'2024'!L:L,'2024'!A:A)</f>
        <v>NWROC</v>
      </c>
      <c r="C206" t="str">
        <f>_xlfn.XLOOKUP(A206,'2024'!L:L,'2024'!F:F)</f>
        <v>STREAM</v>
      </c>
      <c r="D206" t="str">
        <f>_xlfn.XLOOKUP(A206,'2024'!L:L,'2024'!G:G)</f>
        <v>3F</v>
      </c>
      <c r="E206">
        <f>SUMIFS('2024'!$I:$I,'2024'!$L:$L,work!$A206,'2024'!$H:$H,work!E$1)</f>
        <v>0</v>
      </c>
      <c r="F206">
        <f>SUMIFS('2024'!$I:$I,'2024'!$L:$L,work!$A206,'2024'!$H:$H,work!F$1)</f>
        <v>0</v>
      </c>
      <c r="G206">
        <f>SUMIFS('2024'!$I:$I,'2024'!$L:$L,work!$A206,'2024'!$H:$H,work!G$1)</f>
        <v>0</v>
      </c>
      <c r="H206">
        <f>SUMIFS('2024'!$I:$I,'2024'!$L:$L,work!$A206,'2024'!$H:$H,work!H$1)</f>
        <v>0</v>
      </c>
      <c r="I206">
        <f>SUMIFS('2024'!$I:$I,'2024'!$L:$L,work!$A206,'2024'!$H:$H,work!I$1)</f>
        <v>6</v>
      </c>
      <c r="J206">
        <f>SUMIFS('2024'!$I:$I,'2024'!$L:$L,work!$A206,'2024'!$H:$H,work!J$1)</f>
        <v>0</v>
      </c>
      <c r="K206">
        <f>SUMIFS('2024'!$I:$I,'2024'!$L:$L,work!$A206,'2024'!$H:$H,work!K$1)</f>
        <v>0</v>
      </c>
      <c r="L206">
        <f>SUMIFS('2024'!$I:$I,'2024'!$L:$L,work!$A206,'2024'!$H:$H,work!L$1)</f>
        <v>0</v>
      </c>
      <c r="M206">
        <f>SUMIFS('2024'!$I:$I,'2024'!$L:$L,work!$A206,'2024'!$H:$H,work!M$1)</f>
        <v>0</v>
      </c>
      <c r="N206">
        <f>SUMIFS('2024'!$I:$I,'2024'!$L:$L,work!$A206,'2024'!$H:$H,work!N$1)</f>
        <v>0</v>
      </c>
      <c r="O206">
        <f>SUMIFS('2024'!$I:$I,'2024'!$L:$L,work!$A206,'2024'!$H:$H,work!O$1)</f>
        <v>0</v>
      </c>
      <c r="P206">
        <f>SUMIFS('2024'!$I:$I,'2024'!$L:$L,work!$A206,'2024'!$H:$H,work!P$1)</f>
        <v>0</v>
      </c>
      <c r="Q206">
        <f>SUMIFS('2024'!$I:$I,'2024'!$L:$L,work!$A206,'2024'!$H:$H,work!Q$1)</f>
        <v>0</v>
      </c>
      <c r="R206">
        <f>SUMIFS('2024'!$I:$I,'2024'!$L:$L,work!$A206,'2024'!$H:$H,work!R$1)</f>
        <v>0</v>
      </c>
      <c r="S206">
        <f>SUMIFS('2024'!$I:$I,'2024'!$L:$L,work!$A206,'2024'!$H:$H,work!S$1)</f>
        <v>0</v>
      </c>
      <c r="T206">
        <f>SUMIFS('2024'!$I:$I,'2024'!$L:$L,work!$A206,'2024'!$H:$H,work!T$1)</f>
        <v>0</v>
      </c>
      <c r="U206">
        <f>SUMIFS('2024'!$I:$I,'2024'!$L:$L,work!$A206,'2024'!$H:$H,work!U$1)</f>
        <v>0</v>
      </c>
      <c r="V206">
        <f>SUMIFS('2024'!$I:$I,'2024'!$L:$L,work!$A206,'2024'!$H:$H,work!V$1)</f>
        <v>0</v>
      </c>
      <c r="W206">
        <f>SUMIFS('2024'!$I:$I,'2024'!$L:$L,work!$A206,'2024'!$H:$H,work!W$1)</f>
        <v>0</v>
      </c>
      <c r="X206">
        <f>SUMIFS('2024'!$I:$I,'2024'!$L:$L,work!$A206,'2024'!$H:$H,work!X$1)</f>
        <v>0</v>
      </c>
      <c r="Y206">
        <f t="shared" si="7"/>
        <v>3</v>
      </c>
      <c r="AL206" t="str">
        <v>NWROC</v>
      </c>
      <c r="AM206" t="str">
        <v>620</v>
      </c>
      <c r="AN206" t="str">
        <v>-</v>
      </c>
    </row>
    <row r="207" spans="1:40" x14ac:dyDescent="0.25">
      <c r="A207" t="str">
        <v>2105A-21FLA   G4NE0292</v>
      </c>
      <c r="B207" t="str">
        <f>_xlfn.XLOOKUP(A207,'2024'!L:L,'2024'!A:A)</f>
        <v>NEROC</v>
      </c>
      <c r="C207" t="str">
        <f>_xlfn.XLOOKUP(A207,'2024'!L:L,'2024'!F:F)</f>
        <v>LAKE</v>
      </c>
      <c r="D207" t="str">
        <f>_xlfn.XLOOKUP(A207,'2024'!L:L,'2024'!G:G)</f>
        <v>3F</v>
      </c>
      <c r="E207">
        <f>SUMIFS('2024'!$I:$I,'2024'!$L:$L,work!$A207,'2024'!$H:$H,work!E$1)</f>
        <v>0</v>
      </c>
      <c r="F207">
        <f>SUMIFS('2024'!$I:$I,'2024'!$L:$L,work!$A207,'2024'!$H:$H,work!F$1)</f>
        <v>6</v>
      </c>
      <c r="G207">
        <f>SUMIFS('2024'!$I:$I,'2024'!$L:$L,work!$A207,'2024'!$H:$H,work!G$1)</f>
        <v>0</v>
      </c>
      <c r="H207">
        <f>SUMIFS('2024'!$I:$I,'2024'!$L:$L,work!$A207,'2024'!$H:$H,work!H$1)</f>
        <v>0</v>
      </c>
      <c r="I207">
        <f>SUMIFS('2024'!$I:$I,'2024'!$L:$L,work!$A207,'2024'!$H:$H,work!I$1)</f>
        <v>0</v>
      </c>
      <c r="J207">
        <f>SUMIFS('2024'!$I:$I,'2024'!$L:$L,work!$A207,'2024'!$H:$H,work!J$1)</f>
        <v>0</v>
      </c>
      <c r="K207">
        <f>SUMIFS('2024'!$I:$I,'2024'!$L:$L,work!$A207,'2024'!$H:$H,work!K$1)</f>
        <v>0</v>
      </c>
      <c r="L207">
        <f>SUMIFS('2024'!$I:$I,'2024'!$L:$L,work!$A207,'2024'!$H:$H,work!L$1)</f>
        <v>0</v>
      </c>
      <c r="M207">
        <f>SUMIFS('2024'!$I:$I,'2024'!$L:$L,work!$A207,'2024'!$H:$H,work!M$1)</f>
        <v>0</v>
      </c>
      <c r="N207">
        <f>SUMIFS('2024'!$I:$I,'2024'!$L:$L,work!$A207,'2024'!$H:$H,work!N$1)</f>
        <v>0</v>
      </c>
      <c r="O207">
        <f>SUMIFS('2024'!$I:$I,'2024'!$L:$L,work!$A207,'2024'!$H:$H,work!O$1)</f>
        <v>0</v>
      </c>
      <c r="P207">
        <f>SUMIFS('2024'!$I:$I,'2024'!$L:$L,work!$A207,'2024'!$H:$H,work!P$1)</f>
        <v>0</v>
      </c>
      <c r="Q207">
        <f>SUMIFS('2024'!$I:$I,'2024'!$L:$L,work!$A207,'2024'!$H:$H,work!Q$1)</f>
        <v>0</v>
      </c>
      <c r="R207">
        <f>SUMIFS('2024'!$I:$I,'2024'!$L:$L,work!$A207,'2024'!$H:$H,work!R$1)</f>
        <v>0</v>
      </c>
      <c r="S207">
        <f>SUMIFS('2024'!$I:$I,'2024'!$L:$L,work!$A207,'2024'!$H:$H,work!S$1)</f>
        <v>0</v>
      </c>
      <c r="T207">
        <f>SUMIFS('2024'!$I:$I,'2024'!$L:$L,work!$A207,'2024'!$H:$H,work!T$1)</f>
        <v>0</v>
      </c>
      <c r="U207">
        <f>SUMIFS('2024'!$I:$I,'2024'!$L:$L,work!$A207,'2024'!$H:$H,work!U$1)</f>
        <v>0</v>
      </c>
      <c r="V207">
        <f>SUMIFS('2024'!$I:$I,'2024'!$L:$L,work!$A207,'2024'!$H:$H,work!V$1)</f>
        <v>0</v>
      </c>
      <c r="W207">
        <f>SUMIFS('2024'!$I:$I,'2024'!$L:$L,work!$A207,'2024'!$H:$H,work!W$1)</f>
        <v>0</v>
      </c>
      <c r="X207">
        <f>SUMIFS('2024'!$I:$I,'2024'!$L:$L,work!$A207,'2024'!$H:$H,work!X$1)</f>
        <v>0</v>
      </c>
      <c r="Y207">
        <f t="shared" si="7"/>
        <v>3</v>
      </c>
      <c r="AL207" t="str">
        <v>NWROC</v>
      </c>
      <c r="AM207" t="str">
        <v>495A</v>
      </c>
      <c r="AN207" t="str">
        <v>-</v>
      </c>
    </row>
    <row r="208" spans="1:40" x14ac:dyDescent="0.25">
      <c r="A208" t="str">
        <v>2127AENRCC121FLA   G4NE0285</v>
      </c>
      <c r="B208" t="str">
        <f>_xlfn.XLOOKUP(A208,'2024'!L:L,'2024'!A:A)</f>
        <v>NEROC</v>
      </c>
      <c r="C208" t="str">
        <f>_xlfn.XLOOKUP(A208,'2024'!L:L,'2024'!F:F)</f>
        <v>ESTUARY</v>
      </c>
      <c r="D208" t="str">
        <f>_xlfn.XLOOKUP(A208,'2024'!L:L,'2024'!G:G)</f>
        <v>3M</v>
      </c>
      <c r="E208">
        <f>SUMIFS('2024'!$I:$I,'2024'!$L:$L,work!$A208,'2024'!$H:$H,work!E$1)</f>
        <v>6</v>
      </c>
      <c r="F208">
        <f>SUMIFS('2024'!$I:$I,'2024'!$L:$L,work!$A208,'2024'!$H:$H,work!F$1)</f>
        <v>0</v>
      </c>
      <c r="G208">
        <f>SUMIFS('2024'!$I:$I,'2024'!$L:$L,work!$A208,'2024'!$H:$H,work!G$1)</f>
        <v>0</v>
      </c>
      <c r="H208">
        <f>SUMIFS('2024'!$I:$I,'2024'!$L:$L,work!$A208,'2024'!$H:$H,work!H$1)</f>
        <v>6</v>
      </c>
      <c r="I208">
        <f>SUMIFS('2024'!$I:$I,'2024'!$L:$L,work!$A208,'2024'!$H:$H,work!I$1)</f>
        <v>0</v>
      </c>
      <c r="J208">
        <f>SUMIFS('2024'!$I:$I,'2024'!$L:$L,work!$A208,'2024'!$H:$H,work!J$1)</f>
        <v>0</v>
      </c>
      <c r="K208">
        <f>SUMIFS('2024'!$I:$I,'2024'!$L:$L,work!$A208,'2024'!$H:$H,work!K$1)</f>
        <v>0</v>
      </c>
      <c r="L208">
        <f>SUMIFS('2024'!$I:$I,'2024'!$L:$L,work!$A208,'2024'!$H:$H,work!L$1)</f>
        <v>0</v>
      </c>
      <c r="M208">
        <f>SUMIFS('2024'!$I:$I,'2024'!$L:$L,work!$A208,'2024'!$H:$H,work!M$1)</f>
        <v>0</v>
      </c>
      <c r="N208">
        <f>SUMIFS('2024'!$I:$I,'2024'!$L:$L,work!$A208,'2024'!$H:$H,work!N$1)</f>
        <v>0</v>
      </c>
      <c r="O208">
        <f>SUMIFS('2024'!$I:$I,'2024'!$L:$L,work!$A208,'2024'!$H:$H,work!O$1)</f>
        <v>0</v>
      </c>
      <c r="P208">
        <f>SUMIFS('2024'!$I:$I,'2024'!$L:$L,work!$A208,'2024'!$H:$H,work!P$1)</f>
        <v>0</v>
      </c>
      <c r="Q208">
        <f>SUMIFS('2024'!$I:$I,'2024'!$L:$L,work!$A208,'2024'!$H:$H,work!Q$1)</f>
        <v>0</v>
      </c>
      <c r="R208">
        <f>SUMIFS('2024'!$I:$I,'2024'!$L:$L,work!$A208,'2024'!$H:$H,work!R$1)</f>
        <v>0</v>
      </c>
      <c r="S208">
        <f>SUMIFS('2024'!$I:$I,'2024'!$L:$L,work!$A208,'2024'!$H:$H,work!S$1)</f>
        <v>0</v>
      </c>
      <c r="T208">
        <f>SUMIFS('2024'!$I:$I,'2024'!$L:$L,work!$A208,'2024'!$H:$H,work!T$1)</f>
        <v>0</v>
      </c>
      <c r="U208">
        <f>SUMIFS('2024'!$I:$I,'2024'!$L:$L,work!$A208,'2024'!$H:$H,work!U$1)</f>
        <v>0</v>
      </c>
      <c r="V208">
        <f>SUMIFS('2024'!$I:$I,'2024'!$L:$L,work!$A208,'2024'!$H:$H,work!V$1)</f>
        <v>0</v>
      </c>
      <c r="W208">
        <f>SUMIFS('2024'!$I:$I,'2024'!$L:$L,work!$A208,'2024'!$H:$H,work!W$1)</f>
        <v>0</v>
      </c>
      <c r="X208">
        <f>SUMIFS('2024'!$I:$I,'2024'!$L:$L,work!$A208,'2024'!$H:$H,work!X$1)</f>
        <v>0</v>
      </c>
      <c r="Y208">
        <f t="shared" si="7"/>
        <v>3</v>
      </c>
      <c r="AL208" t="str">
        <v>NWROC</v>
      </c>
      <c r="AM208" t="str">
        <v>843A</v>
      </c>
      <c r="AN208" t="str">
        <v>-</v>
      </c>
    </row>
    <row r="209" spans="1:40" x14ac:dyDescent="0.25">
      <c r="A209" t="str">
        <v>2148BENRU421FLA   19020002</v>
      </c>
      <c r="B209" t="str">
        <f>_xlfn.XLOOKUP(A209,'2024'!L:L,'2024'!A:A)</f>
        <v>NEROC</v>
      </c>
      <c r="C209" t="str">
        <f>_xlfn.XLOOKUP(A209,'2024'!L:L,'2024'!F:F)</f>
        <v>ESTUARY</v>
      </c>
      <c r="D209" t="str">
        <f>_xlfn.XLOOKUP(A209,'2024'!L:L,'2024'!G:G)</f>
        <v>3M</v>
      </c>
      <c r="E209">
        <f>SUMIFS('2024'!$I:$I,'2024'!$L:$L,work!$A209,'2024'!$H:$H,work!E$1)</f>
        <v>0</v>
      </c>
      <c r="F209">
        <f>SUMIFS('2024'!$I:$I,'2024'!$L:$L,work!$A209,'2024'!$H:$H,work!F$1)</f>
        <v>6</v>
      </c>
      <c r="G209">
        <f>SUMIFS('2024'!$I:$I,'2024'!$L:$L,work!$A209,'2024'!$H:$H,work!G$1)</f>
        <v>0</v>
      </c>
      <c r="H209">
        <f>SUMIFS('2024'!$I:$I,'2024'!$L:$L,work!$A209,'2024'!$H:$H,work!H$1)</f>
        <v>6</v>
      </c>
      <c r="I209">
        <f>SUMIFS('2024'!$I:$I,'2024'!$L:$L,work!$A209,'2024'!$H:$H,work!I$1)</f>
        <v>0</v>
      </c>
      <c r="J209">
        <f>SUMIFS('2024'!$I:$I,'2024'!$L:$L,work!$A209,'2024'!$H:$H,work!J$1)</f>
        <v>0</v>
      </c>
      <c r="K209">
        <f>SUMIFS('2024'!$I:$I,'2024'!$L:$L,work!$A209,'2024'!$H:$H,work!K$1)</f>
        <v>0</v>
      </c>
      <c r="L209">
        <f>SUMIFS('2024'!$I:$I,'2024'!$L:$L,work!$A209,'2024'!$H:$H,work!L$1)</f>
        <v>0</v>
      </c>
      <c r="M209">
        <f>SUMIFS('2024'!$I:$I,'2024'!$L:$L,work!$A209,'2024'!$H:$H,work!M$1)</f>
        <v>0</v>
      </c>
      <c r="N209">
        <f>SUMIFS('2024'!$I:$I,'2024'!$L:$L,work!$A209,'2024'!$H:$H,work!N$1)</f>
        <v>0</v>
      </c>
      <c r="O209">
        <f>SUMIFS('2024'!$I:$I,'2024'!$L:$L,work!$A209,'2024'!$H:$H,work!O$1)</f>
        <v>0</v>
      </c>
      <c r="P209">
        <f>SUMIFS('2024'!$I:$I,'2024'!$L:$L,work!$A209,'2024'!$H:$H,work!P$1)</f>
        <v>0</v>
      </c>
      <c r="Q209">
        <f>SUMIFS('2024'!$I:$I,'2024'!$L:$L,work!$A209,'2024'!$H:$H,work!Q$1)</f>
        <v>0</v>
      </c>
      <c r="R209">
        <f>SUMIFS('2024'!$I:$I,'2024'!$L:$L,work!$A209,'2024'!$H:$H,work!R$1)</f>
        <v>0</v>
      </c>
      <c r="S209">
        <f>SUMIFS('2024'!$I:$I,'2024'!$L:$L,work!$A209,'2024'!$H:$H,work!S$1)</f>
        <v>0</v>
      </c>
      <c r="T209">
        <f>SUMIFS('2024'!$I:$I,'2024'!$L:$L,work!$A209,'2024'!$H:$H,work!T$1)</f>
        <v>0</v>
      </c>
      <c r="U209">
        <f>SUMIFS('2024'!$I:$I,'2024'!$L:$L,work!$A209,'2024'!$H:$H,work!U$1)</f>
        <v>0</v>
      </c>
      <c r="V209">
        <f>SUMIFS('2024'!$I:$I,'2024'!$L:$L,work!$A209,'2024'!$H:$H,work!V$1)</f>
        <v>0</v>
      </c>
      <c r="W209">
        <f>SUMIFS('2024'!$I:$I,'2024'!$L:$L,work!$A209,'2024'!$H:$H,work!W$1)</f>
        <v>0</v>
      </c>
      <c r="X209">
        <f>SUMIFS('2024'!$I:$I,'2024'!$L:$L,work!$A209,'2024'!$H:$H,work!X$1)</f>
        <v>0</v>
      </c>
      <c r="Y209">
        <f t="shared" si="7"/>
        <v>3</v>
      </c>
      <c r="AL209" t="str">
        <v>NWROC</v>
      </c>
      <c r="AM209" t="str">
        <v>176</v>
      </c>
      <c r="AN209" t="str">
        <v>-</v>
      </c>
    </row>
    <row r="210" spans="1:40" x14ac:dyDescent="0.25">
      <c r="A210" t="str">
        <v>2153-21FLA   19021007</v>
      </c>
      <c r="B210" t="str">
        <f>_xlfn.XLOOKUP(A210,'2024'!L:L,'2024'!A:A)</f>
        <v>NEROC</v>
      </c>
      <c r="C210" t="str">
        <f>_xlfn.XLOOKUP(A210,'2024'!L:L,'2024'!F:F)</f>
        <v>STREAM</v>
      </c>
      <c r="D210" t="str">
        <f>_xlfn.XLOOKUP(A210,'2024'!L:L,'2024'!G:G)</f>
        <v>3F</v>
      </c>
      <c r="E210">
        <f>SUMIFS('2024'!$I:$I,'2024'!$L:$L,work!$A210,'2024'!$H:$H,work!E$1)</f>
        <v>6</v>
      </c>
      <c r="F210">
        <f>SUMIFS('2024'!$I:$I,'2024'!$L:$L,work!$A210,'2024'!$H:$H,work!F$1)</f>
        <v>0</v>
      </c>
      <c r="G210">
        <f>SUMIFS('2024'!$I:$I,'2024'!$L:$L,work!$A210,'2024'!$H:$H,work!G$1)</f>
        <v>0</v>
      </c>
      <c r="H210">
        <f>SUMIFS('2024'!$I:$I,'2024'!$L:$L,work!$A210,'2024'!$H:$H,work!H$1)</f>
        <v>0</v>
      </c>
      <c r="I210">
        <f>SUMIFS('2024'!$I:$I,'2024'!$L:$L,work!$A210,'2024'!$H:$H,work!I$1)</f>
        <v>6</v>
      </c>
      <c r="J210">
        <f>SUMIFS('2024'!$I:$I,'2024'!$L:$L,work!$A210,'2024'!$H:$H,work!J$1)</f>
        <v>0</v>
      </c>
      <c r="K210">
        <f>SUMIFS('2024'!$I:$I,'2024'!$L:$L,work!$A210,'2024'!$H:$H,work!K$1)</f>
        <v>0</v>
      </c>
      <c r="L210">
        <f>SUMIFS('2024'!$I:$I,'2024'!$L:$L,work!$A210,'2024'!$H:$H,work!L$1)</f>
        <v>0</v>
      </c>
      <c r="M210">
        <f>SUMIFS('2024'!$I:$I,'2024'!$L:$L,work!$A210,'2024'!$H:$H,work!M$1)</f>
        <v>0</v>
      </c>
      <c r="N210">
        <f>SUMIFS('2024'!$I:$I,'2024'!$L:$L,work!$A210,'2024'!$H:$H,work!N$1)</f>
        <v>0</v>
      </c>
      <c r="O210">
        <f>SUMIFS('2024'!$I:$I,'2024'!$L:$L,work!$A210,'2024'!$H:$H,work!O$1)</f>
        <v>0</v>
      </c>
      <c r="P210">
        <f>SUMIFS('2024'!$I:$I,'2024'!$L:$L,work!$A210,'2024'!$H:$H,work!P$1)</f>
        <v>0</v>
      </c>
      <c r="Q210">
        <f>SUMIFS('2024'!$I:$I,'2024'!$L:$L,work!$A210,'2024'!$H:$H,work!Q$1)</f>
        <v>0</v>
      </c>
      <c r="R210">
        <f>SUMIFS('2024'!$I:$I,'2024'!$L:$L,work!$A210,'2024'!$H:$H,work!R$1)</f>
        <v>0</v>
      </c>
      <c r="S210">
        <f>SUMIFS('2024'!$I:$I,'2024'!$L:$L,work!$A210,'2024'!$H:$H,work!S$1)</f>
        <v>0</v>
      </c>
      <c r="T210">
        <f>SUMIFS('2024'!$I:$I,'2024'!$L:$L,work!$A210,'2024'!$H:$H,work!T$1)</f>
        <v>0</v>
      </c>
      <c r="U210">
        <f>SUMIFS('2024'!$I:$I,'2024'!$L:$L,work!$A210,'2024'!$H:$H,work!U$1)</f>
        <v>0</v>
      </c>
      <c r="V210">
        <f>SUMIFS('2024'!$I:$I,'2024'!$L:$L,work!$A210,'2024'!$H:$H,work!V$1)</f>
        <v>0</v>
      </c>
      <c r="W210">
        <f>SUMIFS('2024'!$I:$I,'2024'!$L:$L,work!$A210,'2024'!$H:$H,work!W$1)</f>
        <v>0</v>
      </c>
      <c r="X210">
        <f>SUMIFS('2024'!$I:$I,'2024'!$L:$L,work!$A210,'2024'!$H:$H,work!X$1)</f>
        <v>0</v>
      </c>
      <c r="Y210">
        <f t="shared" si="7"/>
        <v>3</v>
      </c>
      <c r="AL210" t="str">
        <v>NWROC</v>
      </c>
      <c r="AM210" t="str">
        <v>356</v>
      </c>
      <c r="AN210" t="str">
        <v>-</v>
      </c>
    </row>
    <row r="211" spans="1:40" x14ac:dyDescent="0.25">
      <c r="A211" t="str">
        <v>2156-21FLA   G4NE0288</v>
      </c>
      <c r="B211" t="str">
        <f>_xlfn.XLOOKUP(A211,'2024'!L:L,'2024'!A:A)</f>
        <v>NEROC</v>
      </c>
      <c r="C211" t="str">
        <f>_xlfn.XLOOKUP(A211,'2024'!L:L,'2024'!F:F)</f>
        <v>STREAM</v>
      </c>
      <c r="D211" t="str">
        <f>_xlfn.XLOOKUP(A211,'2024'!L:L,'2024'!G:G)</f>
        <v>3F</v>
      </c>
      <c r="E211">
        <f>SUMIFS('2024'!$I:$I,'2024'!$L:$L,work!$A211,'2024'!$H:$H,work!E$1)</f>
        <v>0</v>
      </c>
      <c r="F211">
        <f>SUMIFS('2024'!$I:$I,'2024'!$L:$L,work!$A211,'2024'!$H:$H,work!F$1)</f>
        <v>6</v>
      </c>
      <c r="G211">
        <f>SUMIFS('2024'!$I:$I,'2024'!$L:$L,work!$A211,'2024'!$H:$H,work!G$1)</f>
        <v>0</v>
      </c>
      <c r="H211">
        <f>SUMIFS('2024'!$I:$I,'2024'!$L:$L,work!$A211,'2024'!$H:$H,work!H$1)</f>
        <v>0</v>
      </c>
      <c r="I211">
        <f>SUMIFS('2024'!$I:$I,'2024'!$L:$L,work!$A211,'2024'!$H:$H,work!I$1)</f>
        <v>6</v>
      </c>
      <c r="J211">
        <f>SUMIFS('2024'!$I:$I,'2024'!$L:$L,work!$A211,'2024'!$H:$H,work!J$1)</f>
        <v>0</v>
      </c>
      <c r="K211">
        <f>SUMIFS('2024'!$I:$I,'2024'!$L:$L,work!$A211,'2024'!$H:$H,work!K$1)</f>
        <v>0</v>
      </c>
      <c r="L211">
        <f>SUMIFS('2024'!$I:$I,'2024'!$L:$L,work!$A211,'2024'!$H:$H,work!L$1)</f>
        <v>0</v>
      </c>
      <c r="M211">
        <f>SUMIFS('2024'!$I:$I,'2024'!$L:$L,work!$A211,'2024'!$H:$H,work!M$1)</f>
        <v>0</v>
      </c>
      <c r="N211">
        <f>SUMIFS('2024'!$I:$I,'2024'!$L:$L,work!$A211,'2024'!$H:$H,work!N$1)</f>
        <v>0</v>
      </c>
      <c r="O211">
        <f>SUMIFS('2024'!$I:$I,'2024'!$L:$L,work!$A211,'2024'!$H:$H,work!O$1)</f>
        <v>0</v>
      </c>
      <c r="P211">
        <f>SUMIFS('2024'!$I:$I,'2024'!$L:$L,work!$A211,'2024'!$H:$H,work!P$1)</f>
        <v>0</v>
      </c>
      <c r="Q211">
        <f>SUMIFS('2024'!$I:$I,'2024'!$L:$L,work!$A211,'2024'!$H:$H,work!Q$1)</f>
        <v>0</v>
      </c>
      <c r="R211">
        <f>SUMIFS('2024'!$I:$I,'2024'!$L:$L,work!$A211,'2024'!$H:$H,work!R$1)</f>
        <v>0</v>
      </c>
      <c r="S211">
        <f>SUMIFS('2024'!$I:$I,'2024'!$L:$L,work!$A211,'2024'!$H:$H,work!S$1)</f>
        <v>0</v>
      </c>
      <c r="T211">
        <f>SUMIFS('2024'!$I:$I,'2024'!$L:$L,work!$A211,'2024'!$H:$H,work!T$1)</f>
        <v>0</v>
      </c>
      <c r="U211">
        <f>SUMIFS('2024'!$I:$I,'2024'!$L:$L,work!$A211,'2024'!$H:$H,work!U$1)</f>
        <v>0</v>
      </c>
      <c r="V211">
        <f>SUMIFS('2024'!$I:$I,'2024'!$L:$L,work!$A211,'2024'!$H:$H,work!V$1)</f>
        <v>0</v>
      </c>
      <c r="W211">
        <f>SUMIFS('2024'!$I:$I,'2024'!$L:$L,work!$A211,'2024'!$H:$H,work!W$1)</f>
        <v>0</v>
      </c>
      <c r="X211">
        <f>SUMIFS('2024'!$I:$I,'2024'!$L:$L,work!$A211,'2024'!$H:$H,work!X$1)</f>
        <v>0</v>
      </c>
      <c r="Y211">
        <f t="shared" si="7"/>
        <v>3</v>
      </c>
      <c r="AL211" t="str">
        <v>NWROC</v>
      </c>
      <c r="AM211" t="str">
        <v>420</v>
      </c>
      <c r="AN211" t="str">
        <v>-</v>
      </c>
    </row>
    <row r="212" spans="1:40" x14ac:dyDescent="0.25">
      <c r="A212" t="str">
        <v>2161CENRU421FLA   G4NE0008</v>
      </c>
      <c r="B212" t="str">
        <f>_xlfn.XLOOKUP(A212,'2024'!L:L,'2024'!A:A)</f>
        <v>NEROC</v>
      </c>
      <c r="C212" t="str">
        <f>_xlfn.XLOOKUP(A212,'2024'!L:L,'2024'!F:F)</f>
        <v>ESTUARY</v>
      </c>
      <c r="D212" t="str">
        <f>_xlfn.XLOOKUP(A212,'2024'!L:L,'2024'!G:G)</f>
        <v>3M</v>
      </c>
      <c r="E212">
        <f>SUMIFS('2024'!$I:$I,'2024'!$L:$L,work!$A212,'2024'!$H:$H,work!E$1)</f>
        <v>6</v>
      </c>
      <c r="F212">
        <f>SUMIFS('2024'!$I:$I,'2024'!$L:$L,work!$A212,'2024'!$H:$H,work!F$1)</f>
        <v>6</v>
      </c>
      <c r="G212">
        <f>SUMIFS('2024'!$I:$I,'2024'!$L:$L,work!$A212,'2024'!$H:$H,work!G$1)</f>
        <v>0</v>
      </c>
      <c r="H212">
        <f>SUMIFS('2024'!$I:$I,'2024'!$L:$L,work!$A212,'2024'!$H:$H,work!H$1)</f>
        <v>6</v>
      </c>
      <c r="I212">
        <f>SUMIFS('2024'!$I:$I,'2024'!$L:$L,work!$A212,'2024'!$H:$H,work!I$1)</f>
        <v>0</v>
      </c>
      <c r="J212">
        <f>SUMIFS('2024'!$I:$I,'2024'!$L:$L,work!$A212,'2024'!$H:$H,work!J$1)</f>
        <v>0</v>
      </c>
      <c r="K212">
        <f>SUMIFS('2024'!$I:$I,'2024'!$L:$L,work!$A212,'2024'!$H:$H,work!K$1)</f>
        <v>0</v>
      </c>
      <c r="L212">
        <f>SUMIFS('2024'!$I:$I,'2024'!$L:$L,work!$A212,'2024'!$H:$H,work!L$1)</f>
        <v>0</v>
      </c>
      <c r="M212">
        <f>SUMIFS('2024'!$I:$I,'2024'!$L:$L,work!$A212,'2024'!$H:$H,work!M$1)</f>
        <v>0</v>
      </c>
      <c r="N212">
        <f>SUMIFS('2024'!$I:$I,'2024'!$L:$L,work!$A212,'2024'!$H:$H,work!N$1)</f>
        <v>0</v>
      </c>
      <c r="O212">
        <f>SUMIFS('2024'!$I:$I,'2024'!$L:$L,work!$A212,'2024'!$H:$H,work!O$1)</f>
        <v>0</v>
      </c>
      <c r="P212">
        <f>SUMIFS('2024'!$I:$I,'2024'!$L:$L,work!$A212,'2024'!$H:$H,work!P$1)</f>
        <v>0</v>
      </c>
      <c r="Q212">
        <f>SUMIFS('2024'!$I:$I,'2024'!$L:$L,work!$A212,'2024'!$H:$H,work!Q$1)</f>
        <v>0</v>
      </c>
      <c r="R212">
        <f>SUMIFS('2024'!$I:$I,'2024'!$L:$L,work!$A212,'2024'!$H:$H,work!R$1)</f>
        <v>0</v>
      </c>
      <c r="S212">
        <f>SUMIFS('2024'!$I:$I,'2024'!$L:$L,work!$A212,'2024'!$H:$H,work!S$1)</f>
        <v>0</v>
      </c>
      <c r="T212">
        <f>SUMIFS('2024'!$I:$I,'2024'!$L:$L,work!$A212,'2024'!$H:$H,work!T$1)</f>
        <v>0</v>
      </c>
      <c r="U212">
        <f>SUMIFS('2024'!$I:$I,'2024'!$L:$L,work!$A212,'2024'!$H:$H,work!U$1)</f>
        <v>0</v>
      </c>
      <c r="V212">
        <f>SUMIFS('2024'!$I:$I,'2024'!$L:$L,work!$A212,'2024'!$H:$H,work!V$1)</f>
        <v>0</v>
      </c>
      <c r="W212">
        <f>SUMIFS('2024'!$I:$I,'2024'!$L:$L,work!$A212,'2024'!$H:$H,work!W$1)</f>
        <v>0</v>
      </c>
      <c r="X212">
        <f>SUMIFS('2024'!$I:$I,'2024'!$L:$L,work!$A212,'2024'!$H:$H,work!X$1)</f>
        <v>0</v>
      </c>
      <c r="Y212">
        <f t="shared" si="7"/>
        <v>3</v>
      </c>
      <c r="AL212" t="str">
        <v>NWROC</v>
      </c>
      <c r="AM212" t="str">
        <v>534</v>
      </c>
      <c r="AN212" t="str">
        <v>-</v>
      </c>
    </row>
    <row r="213" spans="1:40" x14ac:dyDescent="0.25">
      <c r="A213" t="str">
        <v>2178-21FLA   19010127</v>
      </c>
      <c r="B213" t="str">
        <f>_xlfn.XLOOKUP(A213,'2024'!L:L,'2024'!A:A)</f>
        <v>NEROC</v>
      </c>
      <c r="C213" t="str">
        <f>_xlfn.XLOOKUP(A213,'2024'!L:L,'2024'!F:F)</f>
        <v>STREAM</v>
      </c>
      <c r="D213" t="str">
        <f>_xlfn.XLOOKUP(A213,'2024'!L:L,'2024'!G:G)</f>
        <v>3F</v>
      </c>
      <c r="E213">
        <f>SUMIFS('2024'!$I:$I,'2024'!$L:$L,work!$A213,'2024'!$H:$H,work!E$1)</f>
        <v>0</v>
      </c>
      <c r="F213">
        <f>SUMIFS('2024'!$I:$I,'2024'!$L:$L,work!$A213,'2024'!$H:$H,work!F$1)</f>
        <v>6</v>
      </c>
      <c r="G213">
        <f>SUMIFS('2024'!$I:$I,'2024'!$L:$L,work!$A213,'2024'!$H:$H,work!G$1)</f>
        <v>0</v>
      </c>
      <c r="H213">
        <f>SUMIFS('2024'!$I:$I,'2024'!$L:$L,work!$A213,'2024'!$H:$H,work!H$1)</f>
        <v>0</v>
      </c>
      <c r="I213">
        <f>SUMIFS('2024'!$I:$I,'2024'!$L:$L,work!$A213,'2024'!$H:$H,work!I$1)</f>
        <v>6</v>
      </c>
      <c r="J213">
        <f>SUMIFS('2024'!$I:$I,'2024'!$L:$L,work!$A213,'2024'!$H:$H,work!J$1)</f>
        <v>0</v>
      </c>
      <c r="K213">
        <f>SUMIFS('2024'!$I:$I,'2024'!$L:$L,work!$A213,'2024'!$H:$H,work!K$1)</f>
        <v>0</v>
      </c>
      <c r="L213">
        <f>SUMIFS('2024'!$I:$I,'2024'!$L:$L,work!$A213,'2024'!$H:$H,work!L$1)</f>
        <v>0</v>
      </c>
      <c r="M213">
        <f>SUMIFS('2024'!$I:$I,'2024'!$L:$L,work!$A213,'2024'!$H:$H,work!M$1)</f>
        <v>0</v>
      </c>
      <c r="N213">
        <f>SUMIFS('2024'!$I:$I,'2024'!$L:$L,work!$A213,'2024'!$H:$H,work!N$1)</f>
        <v>0</v>
      </c>
      <c r="O213">
        <f>SUMIFS('2024'!$I:$I,'2024'!$L:$L,work!$A213,'2024'!$H:$H,work!O$1)</f>
        <v>0</v>
      </c>
      <c r="P213">
        <f>SUMIFS('2024'!$I:$I,'2024'!$L:$L,work!$A213,'2024'!$H:$H,work!P$1)</f>
        <v>0</v>
      </c>
      <c r="Q213">
        <f>SUMIFS('2024'!$I:$I,'2024'!$L:$L,work!$A213,'2024'!$H:$H,work!Q$1)</f>
        <v>0</v>
      </c>
      <c r="R213">
        <f>SUMIFS('2024'!$I:$I,'2024'!$L:$L,work!$A213,'2024'!$H:$H,work!R$1)</f>
        <v>0</v>
      </c>
      <c r="S213">
        <f>SUMIFS('2024'!$I:$I,'2024'!$L:$L,work!$A213,'2024'!$H:$H,work!S$1)</f>
        <v>0</v>
      </c>
      <c r="T213">
        <f>SUMIFS('2024'!$I:$I,'2024'!$L:$L,work!$A213,'2024'!$H:$H,work!T$1)</f>
        <v>0</v>
      </c>
      <c r="U213">
        <f>SUMIFS('2024'!$I:$I,'2024'!$L:$L,work!$A213,'2024'!$H:$H,work!U$1)</f>
        <v>0</v>
      </c>
      <c r="V213">
        <f>SUMIFS('2024'!$I:$I,'2024'!$L:$L,work!$A213,'2024'!$H:$H,work!V$1)</f>
        <v>0</v>
      </c>
      <c r="W213">
        <f>SUMIFS('2024'!$I:$I,'2024'!$L:$L,work!$A213,'2024'!$H:$H,work!W$1)</f>
        <v>0</v>
      </c>
      <c r="X213">
        <f>SUMIFS('2024'!$I:$I,'2024'!$L:$L,work!$A213,'2024'!$H:$H,work!X$1)</f>
        <v>0</v>
      </c>
      <c r="Y213">
        <f t="shared" si="7"/>
        <v>3</v>
      </c>
      <c r="AL213" t="str">
        <v>NWROC</v>
      </c>
      <c r="AM213" t="str">
        <v>11A</v>
      </c>
      <c r="AN213" t="str">
        <v>-</v>
      </c>
    </row>
    <row r="214" spans="1:40" x14ac:dyDescent="0.25">
      <c r="A214" t="str">
        <v>2189B-21FLA   20030352</v>
      </c>
      <c r="B214" t="str">
        <f>_xlfn.XLOOKUP(A214,'2024'!L:L,'2024'!A:A)</f>
        <v>NEROC</v>
      </c>
      <c r="C214" t="str">
        <f>_xlfn.XLOOKUP(A214,'2024'!L:L,'2024'!F:F)</f>
        <v>ESTUARY</v>
      </c>
      <c r="D214" t="str">
        <f>_xlfn.XLOOKUP(A214,'2024'!L:L,'2024'!G:G)</f>
        <v>3M</v>
      </c>
      <c r="E214">
        <f>SUMIFS('2024'!$I:$I,'2024'!$L:$L,work!$A214,'2024'!$H:$H,work!E$1)</f>
        <v>0</v>
      </c>
      <c r="F214">
        <f>SUMIFS('2024'!$I:$I,'2024'!$L:$L,work!$A214,'2024'!$H:$H,work!F$1)</f>
        <v>0</v>
      </c>
      <c r="G214">
        <f>SUMIFS('2024'!$I:$I,'2024'!$L:$L,work!$A214,'2024'!$H:$H,work!G$1)</f>
        <v>0</v>
      </c>
      <c r="H214">
        <f>SUMIFS('2024'!$I:$I,'2024'!$L:$L,work!$A214,'2024'!$H:$H,work!H$1)</f>
        <v>6</v>
      </c>
      <c r="I214">
        <f>SUMIFS('2024'!$I:$I,'2024'!$L:$L,work!$A214,'2024'!$H:$H,work!I$1)</f>
        <v>0</v>
      </c>
      <c r="J214">
        <f>SUMIFS('2024'!$I:$I,'2024'!$L:$L,work!$A214,'2024'!$H:$H,work!J$1)</f>
        <v>0</v>
      </c>
      <c r="K214">
        <f>SUMIFS('2024'!$I:$I,'2024'!$L:$L,work!$A214,'2024'!$H:$H,work!K$1)</f>
        <v>0</v>
      </c>
      <c r="L214">
        <f>SUMIFS('2024'!$I:$I,'2024'!$L:$L,work!$A214,'2024'!$H:$H,work!L$1)</f>
        <v>0</v>
      </c>
      <c r="M214">
        <f>SUMIFS('2024'!$I:$I,'2024'!$L:$L,work!$A214,'2024'!$H:$H,work!M$1)</f>
        <v>0</v>
      </c>
      <c r="N214">
        <f>SUMIFS('2024'!$I:$I,'2024'!$L:$L,work!$A214,'2024'!$H:$H,work!N$1)</f>
        <v>0</v>
      </c>
      <c r="O214">
        <f>SUMIFS('2024'!$I:$I,'2024'!$L:$L,work!$A214,'2024'!$H:$H,work!O$1)</f>
        <v>0</v>
      </c>
      <c r="P214">
        <f>SUMIFS('2024'!$I:$I,'2024'!$L:$L,work!$A214,'2024'!$H:$H,work!P$1)</f>
        <v>6</v>
      </c>
      <c r="Q214">
        <f>SUMIFS('2024'!$I:$I,'2024'!$L:$L,work!$A214,'2024'!$H:$H,work!Q$1)</f>
        <v>0</v>
      </c>
      <c r="R214">
        <f>SUMIFS('2024'!$I:$I,'2024'!$L:$L,work!$A214,'2024'!$H:$H,work!R$1)</f>
        <v>0</v>
      </c>
      <c r="S214">
        <f>SUMIFS('2024'!$I:$I,'2024'!$L:$L,work!$A214,'2024'!$H:$H,work!S$1)</f>
        <v>0</v>
      </c>
      <c r="T214">
        <f>SUMIFS('2024'!$I:$I,'2024'!$L:$L,work!$A214,'2024'!$H:$H,work!T$1)</f>
        <v>0</v>
      </c>
      <c r="U214">
        <f>SUMIFS('2024'!$I:$I,'2024'!$L:$L,work!$A214,'2024'!$H:$H,work!U$1)</f>
        <v>0</v>
      </c>
      <c r="V214">
        <f>SUMIFS('2024'!$I:$I,'2024'!$L:$L,work!$A214,'2024'!$H:$H,work!V$1)</f>
        <v>0</v>
      </c>
      <c r="W214">
        <f>SUMIFS('2024'!$I:$I,'2024'!$L:$L,work!$A214,'2024'!$H:$H,work!W$1)</f>
        <v>0</v>
      </c>
      <c r="X214">
        <f>SUMIFS('2024'!$I:$I,'2024'!$L:$L,work!$A214,'2024'!$H:$H,work!X$1)</f>
        <v>0</v>
      </c>
      <c r="Y214">
        <f t="shared" si="7"/>
        <v>3</v>
      </c>
      <c r="AL214" t="str">
        <v>NWROC</v>
      </c>
      <c r="AM214" t="str">
        <v>24AA</v>
      </c>
      <c r="AN214" t="str">
        <v>-</v>
      </c>
    </row>
    <row r="215" spans="1:40" x14ac:dyDescent="0.25">
      <c r="A215" t="str">
        <v>2191B-21FLA   20030146</v>
      </c>
      <c r="B215" t="str">
        <f>_xlfn.XLOOKUP(A215,'2024'!L:L,'2024'!A:A)</f>
        <v>NEROC</v>
      </c>
      <c r="C215" t="str">
        <f>_xlfn.XLOOKUP(A215,'2024'!L:L,'2024'!F:F)</f>
        <v>ESTUARY</v>
      </c>
      <c r="D215" t="str">
        <f>_xlfn.XLOOKUP(A215,'2024'!L:L,'2024'!G:G)</f>
        <v>3M</v>
      </c>
      <c r="E215">
        <f>SUMIFS('2024'!$I:$I,'2024'!$L:$L,work!$A215,'2024'!$H:$H,work!E$1)</f>
        <v>0</v>
      </c>
      <c r="F215">
        <f>SUMIFS('2024'!$I:$I,'2024'!$L:$L,work!$A215,'2024'!$H:$H,work!F$1)</f>
        <v>0</v>
      </c>
      <c r="G215">
        <f>SUMIFS('2024'!$I:$I,'2024'!$L:$L,work!$A215,'2024'!$H:$H,work!G$1)</f>
        <v>0</v>
      </c>
      <c r="H215">
        <f>SUMIFS('2024'!$I:$I,'2024'!$L:$L,work!$A215,'2024'!$H:$H,work!H$1)</f>
        <v>6</v>
      </c>
      <c r="I215">
        <f>SUMIFS('2024'!$I:$I,'2024'!$L:$L,work!$A215,'2024'!$H:$H,work!I$1)</f>
        <v>0</v>
      </c>
      <c r="J215">
        <f>SUMIFS('2024'!$I:$I,'2024'!$L:$L,work!$A215,'2024'!$H:$H,work!J$1)</f>
        <v>0</v>
      </c>
      <c r="K215">
        <f>SUMIFS('2024'!$I:$I,'2024'!$L:$L,work!$A215,'2024'!$H:$H,work!K$1)</f>
        <v>0</v>
      </c>
      <c r="L215">
        <f>SUMIFS('2024'!$I:$I,'2024'!$L:$L,work!$A215,'2024'!$H:$H,work!L$1)</f>
        <v>0</v>
      </c>
      <c r="M215">
        <f>SUMIFS('2024'!$I:$I,'2024'!$L:$L,work!$A215,'2024'!$H:$H,work!M$1)</f>
        <v>0</v>
      </c>
      <c r="N215">
        <f>SUMIFS('2024'!$I:$I,'2024'!$L:$L,work!$A215,'2024'!$H:$H,work!N$1)</f>
        <v>0</v>
      </c>
      <c r="O215">
        <f>SUMIFS('2024'!$I:$I,'2024'!$L:$L,work!$A215,'2024'!$H:$H,work!O$1)</f>
        <v>0</v>
      </c>
      <c r="P215">
        <f>SUMIFS('2024'!$I:$I,'2024'!$L:$L,work!$A215,'2024'!$H:$H,work!P$1)</f>
        <v>6</v>
      </c>
      <c r="Q215">
        <f>SUMIFS('2024'!$I:$I,'2024'!$L:$L,work!$A215,'2024'!$H:$H,work!Q$1)</f>
        <v>0</v>
      </c>
      <c r="R215">
        <f>SUMIFS('2024'!$I:$I,'2024'!$L:$L,work!$A215,'2024'!$H:$H,work!R$1)</f>
        <v>0</v>
      </c>
      <c r="S215">
        <f>SUMIFS('2024'!$I:$I,'2024'!$L:$L,work!$A215,'2024'!$H:$H,work!S$1)</f>
        <v>0</v>
      </c>
      <c r="T215">
        <f>SUMIFS('2024'!$I:$I,'2024'!$L:$L,work!$A215,'2024'!$H:$H,work!T$1)</f>
        <v>0</v>
      </c>
      <c r="U215">
        <f>SUMIFS('2024'!$I:$I,'2024'!$L:$L,work!$A215,'2024'!$H:$H,work!U$1)</f>
        <v>0</v>
      </c>
      <c r="V215">
        <f>SUMIFS('2024'!$I:$I,'2024'!$L:$L,work!$A215,'2024'!$H:$H,work!V$1)</f>
        <v>0</v>
      </c>
      <c r="W215">
        <f>SUMIFS('2024'!$I:$I,'2024'!$L:$L,work!$A215,'2024'!$H:$H,work!W$1)</f>
        <v>0</v>
      </c>
      <c r="X215">
        <f>SUMIFS('2024'!$I:$I,'2024'!$L:$L,work!$A215,'2024'!$H:$H,work!X$1)</f>
        <v>0</v>
      </c>
      <c r="Y215">
        <f t="shared" si="7"/>
        <v>3</v>
      </c>
      <c r="AL215" t="str">
        <v>NWROC</v>
      </c>
      <c r="AM215" t="str">
        <v>92</v>
      </c>
      <c r="AN215" t="str">
        <v>-</v>
      </c>
    </row>
    <row r="216" spans="1:40" x14ac:dyDescent="0.25">
      <c r="A216" t="str">
        <v>2203AENRBB121FLA   20030121</v>
      </c>
      <c r="B216" t="str">
        <f>_xlfn.XLOOKUP(A216,'2024'!L:L,'2024'!A:A)</f>
        <v>NEROC</v>
      </c>
      <c r="C216" t="str">
        <f>_xlfn.XLOOKUP(A216,'2024'!L:L,'2024'!F:F)</f>
        <v>ESTUARY</v>
      </c>
      <c r="D216" t="str">
        <f>_xlfn.XLOOKUP(A216,'2024'!L:L,'2024'!G:G)</f>
        <v>3M</v>
      </c>
      <c r="E216">
        <f>SUMIFS('2024'!$I:$I,'2024'!$L:$L,work!$A216,'2024'!$H:$H,work!E$1)</f>
        <v>6</v>
      </c>
      <c r="F216">
        <f>SUMIFS('2024'!$I:$I,'2024'!$L:$L,work!$A216,'2024'!$H:$H,work!F$1)</f>
        <v>0</v>
      </c>
      <c r="G216">
        <f>SUMIFS('2024'!$I:$I,'2024'!$L:$L,work!$A216,'2024'!$H:$H,work!G$1)</f>
        <v>0</v>
      </c>
      <c r="H216">
        <f>SUMIFS('2024'!$I:$I,'2024'!$L:$L,work!$A216,'2024'!$H:$H,work!H$1)</f>
        <v>6</v>
      </c>
      <c r="I216">
        <f>SUMIFS('2024'!$I:$I,'2024'!$L:$L,work!$A216,'2024'!$H:$H,work!I$1)</f>
        <v>0</v>
      </c>
      <c r="J216">
        <f>SUMIFS('2024'!$I:$I,'2024'!$L:$L,work!$A216,'2024'!$H:$H,work!J$1)</f>
        <v>0</v>
      </c>
      <c r="K216">
        <f>SUMIFS('2024'!$I:$I,'2024'!$L:$L,work!$A216,'2024'!$H:$H,work!K$1)</f>
        <v>0</v>
      </c>
      <c r="L216">
        <f>SUMIFS('2024'!$I:$I,'2024'!$L:$L,work!$A216,'2024'!$H:$H,work!L$1)</f>
        <v>0</v>
      </c>
      <c r="M216">
        <f>SUMIFS('2024'!$I:$I,'2024'!$L:$L,work!$A216,'2024'!$H:$H,work!M$1)</f>
        <v>0</v>
      </c>
      <c r="N216">
        <f>SUMIFS('2024'!$I:$I,'2024'!$L:$L,work!$A216,'2024'!$H:$H,work!N$1)</f>
        <v>0</v>
      </c>
      <c r="O216">
        <f>SUMIFS('2024'!$I:$I,'2024'!$L:$L,work!$A216,'2024'!$H:$H,work!O$1)</f>
        <v>0</v>
      </c>
      <c r="P216">
        <f>SUMIFS('2024'!$I:$I,'2024'!$L:$L,work!$A216,'2024'!$H:$H,work!P$1)</f>
        <v>0</v>
      </c>
      <c r="Q216">
        <f>SUMIFS('2024'!$I:$I,'2024'!$L:$L,work!$A216,'2024'!$H:$H,work!Q$1)</f>
        <v>0</v>
      </c>
      <c r="R216">
        <f>SUMIFS('2024'!$I:$I,'2024'!$L:$L,work!$A216,'2024'!$H:$H,work!R$1)</f>
        <v>0</v>
      </c>
      <c r="S216">
        <f>SUMIFS('2024'!$I:$I,'2024'!$L:$L,work!$A216,'2024'!$H:$H,work!S$1)</f>
        <v>0</v>
      </c>
      <c r="T216">
        <f>SUMIFS('2024'!$I:$I,'2024'!$L:$L,work!$A216,'2024'!$H:$H,work!T$1)</f>
        <v>0</v>
      </c>
      <c r="U216">
        <f>SUMIFS('2024'!$I:$I,'2024'!$L:$L,work!$A216,'2024'!$H:$H,work!U$1)</f>
        <v>0</v>
      </c>
      <c r="V216">
        <f>SUMIFS('2024'!$I:$I,'2024'!$L:$L,work!$A216,'2024'!$H:$H,work!V$1)</f>
        <v>0</v>
      </c>
      <c r="W216">
        <f>SUMIFS('2024'!$I:$I,'2024'!$L:$L,work!$A216,'2024'!$H:$H,work!W$1)</f>
        <v>0</v>
      </c>
      <c r="X216">
        <f>SUMIFS('2024'!$I:$I,'2024'!$L:$L,work!$A216,'2024'!$H:$H,work!X$1)</f>
        <v>0</v>
      </c>
      <c r="Y216">
        <f t="shared" si="7"/>
        <v>3</v>
      </c>
      <c r="AL216" t="str">
        <v>NWROC</v>
      </c>
      <c r="AM216" t="str">
        <v>246</v>
      </c>
      <c r="AN216" t="str">
        <v>-</v>
      </c>
    </row>
    <row r="217" spans="1:40" x14ac:dyDescent="0.25">
      <c r="A217" t="str">
        <v>2203D-21FLA   20030025</v>
      </c>
      <c r="B217" t="str">
        <f>_xlfn.XLOOKUP(A217,'2024'!L:L,'2024'!A:A)</f>
        <v>NEROC</v>
      </c>
      <c r="C217" t="str">
        <f>_xlfn.XLOOKUP(A217,'2024'!L:L,'2024'!F:F)</f>
        <v>ESTUARY</v>
      </c>
      <c r="D217" t="str">
        <f>_xlfn.XLOOKUP(A217,'2024'!L:L,'2024'!G:G)</f>
        <v>3M</v>
      </c>
      <c r="E217">
        <f>SUMIFS('2024'!$I:$I,'2024'!$L:$L,work!$A217,'2024'!$H:$H,work!E$1)</f>
        <v>6</v>
      </c>
      <c r="F217">
        <f>SUMIFS('2024'!$I:$I,'2024'!$L:$L,work!$A217,'2024'!$H:$H,work!F$1)</f>
        <v>0</v>
      </c>
      <c r="G217">
        <f>SUMIFS('2024'!$I:$I,'2024'!$L:$L,work!$A217,'2024'!$H:$H,work!G$1)</f>
        <v>0</v>
      </c>
      <c r="H217">
        <f>SUMIFS('2024'!$I:$I,'2024'!$L:$L,work!$A217,'2024'!$H:$H,work!H$1)</f>
        <v>6</v>
      </c>
      <c r="I217">
        <f>SUMIFS('2024'!$I:$I,'2024'!$L:$L,work!$A217,'2024'!$H:$H,work!I$1)</f>
        <v>0</v>
      </c>
      <c r="J217">
        <f>SUMIFS('2024'!$I:$I,'2024'!$L:$L,work!$A217,'2024'!$H:$H,work!J$1)</f>
        <v>0</v>
      </c>
      <c r="K217">
        <f>SUMIFS('2024'!$I:$I,'2024'!$L:$L,work!$A217,'2024'!$H:$H,work!K$1)</f>
        <v>0</v>
      </c>
      <c r="L217">
        <f>SUMIFS('2024'!$I:$I,'2024'!$L:$L,work!$A217,'2024'!$H:$H,work!L$1)</f>
        <v>0</v>
      </c>
      <c r="M217">
        <f>SUMIFS('2024'!$I:$I,'2024'!$L:$L,work!$A217,'2024'!$H:$H,work!M$1)</f>
        <v>0</v>
      </c>
      <c r="N217">
        <f>SUMIFS('2024'!$I:$I,'2024'!$L:$L,work!$A217,'2024'!$H:$H,work!N$1)</f>
        <v>0</v>
      </c>
      <c r="O217">
        <f>SUMIFS('2024'!$I:$I,'2024'!$L:$L,work!$A217,'2024'!$H:$H,work!O$1)</f>
        <v>0</v>
      </c>
      <c r="P217">
        <f>SUMIFS('2024'!$I:$I,'2024'!$L:$L,work!$A217,'2024'!$H:$H,work!P$1)</f>
        <v>0</v>
      </c>
      <c r="Q217">
        <f>SUMIFS('2024'!$I:$I,'2024'!$L:$L,work!$A217,'2024'!$H:$H,work!Q$1)</f>
        <v>0</v>
      </c>
      <c r="R217">
        <f>SUMIFS('2024'!$I:$I,'2024'!$L:$L,work!$A217,'2024'!$H:$H,work!R$1)</f>
        <v>0</v>
      </c>
      <c r="S217">
        <f>SUMIFS('2024'!$I:$I,'2024'!$L:$L,work!$A217,'2024'!$H:$H,work!S$1)</f>
        <v>0</v>
      </c>
      <c r="T217">
        <f>SUMIFS('2024'!$I:$I,'2024'!$L:$L,work!$A217,'2024'!$H:$H,work!T$1)</f>
        <v>0</v>
      </c>
      <c r="U217">
        <f>SUMIFS('2024'!$I:$I,'2024'!$L:$L,work!$A217,'2024'!$H:$H,work!U$1)</f>
        <v>0</v>
      </c>
      <c r="V217">
        <f>SUMIFS('2024'!$I:$I,'2024'!$L:$L,work!$A217,'2024'!$H:$H,work!V$1)</f>
        <v>0</v>
      </c>
      <c r="W217">
        <f>SUMIFS('2024'!$I:$I,'2024'!$L:$L,work!$A217,'2024'!$H:$H,work!W$1)</f>
        <v>0</v>
      </c>
      <c r="X217">
        <f>SUMIFS('2024'!$I:$I,'2024'!$L:$L,work!$A217,'2024'!$H:$H,work!X$1)</f>
        <v>0</v>
      </c>
      <c r="Y217">
        <f t="shared" si="7"/>
        <v>3</v>
      </c>
      <c r="AL217" t="str">
        <v>NWROC</v>
      </c>
      <c r="AM217" t="str">
        <v>281</v>
      </c>
      <c r="AN217" t="str">
        <v>-</v>
      </c>
    </row>
    <row r="218" spans="1:40" x14ac:dyDescent="0.25">
      <c r="A218" t="str">
        <v>2203E-21FLA   G2NE1207</v>
      </c>
      <c r="B218" t="str">
        <f>_xlfn.XLOOKUP(A218,'2024'!L:L,'2024'!A:A)</f>
        <v>NEROC</v>
      </c>
      <c r="C218" t="str">
        <f>_xlfn.XLOOKUP(A218,'2024'!L:L,'2024'!F:F)</f>
        <v>ESTUARY11</v>
      </c>
      <c r="D218" t="str">
        <f>_xlfn.XLOOKUP(A218,'2024'!L:L,'2024'!G:G)</f>
        <v>3M</v>
      </c>
      <c r="E218">
        <f>SUMIFS('2024'!$I:$I,'2024'!$L:$L,work!$A218,'2024'!$H:$H,work!E$1)</f>
        <v>6</v>
      </c>
      <c r="F218">
        <f>SUMIFS('2024'!$I:$I,'2024'!$L:$L,work!$A218,'2024'!$H:$H,work!F$1)</f>
        <v>0</v>
      </c>
      <c r="G218">
        <f>SUMIFS('2024'!$I:$I,'2024'!$L:$L,work!$A218,'2024'!$H:$H,work!G$1)</f>
        <v>0</v>
      </c>
      <c r="H218">
        <f>SUMIFS('2024'!$I:$I,'2024'!$L:$L,work!$A218,'2024'!$H:$H,work!H$1)</f>
        <v>6</v>
      </c>
      <c r="I218">
        <f>SUMIFS('2024'!$I:$I,'2024'!$L:$L,work!$A218,'2024'!$H:$H,work!I$1)</f>
        <v>0</v>
      </c>
      <c r="J218">
        <f>SUMIFS('2024'!$I:$I,'2024'!$L:$L,work!$A218,'2024'!$H:$H,work!J$1)</f>
        <v>0</v>
      </c>
      <c r="K218">
        <f>SUMIFS('2024'!$I:$I,'2024'!$L:$L,work!$A218,'2024'!$H:$H,work!K$1)</f>
        <v>0</v>
      </c>
      <c r="L218">
        <f>SUMIFS('2024'!$I:$I,'2024'!$L:$L,work!$A218,'2024'!$H:$H,work!L$1)</f>
        <v>0</v>
      </c>
      <c r="M218">
        <f>SUMIFS('2024'!$I:$I,'2024'!$L:$L,work!$A218,'2024'!$H:$H,work!M$1)</f>
        <v>0</v>
      </c>
      <c r="N218">
        <f>SUMIFS('2024'!$I:$I,'2024'!$L:$L,work!$A218,'2024'!$H:$H,work!N$1)</f>
        <v>0</v>
      </c>
      <c r="O218">
        <f>SUMIFS('2024'!$I:$I,'2024'!$L:$L,work!$A218,'2024'!$H:$H,work!O$1)</f>
        <v>0</v>
      </c>
      <c r="P218">
        <f>SUMIFS('2024'!$I:$I,'2024'!$L:$L,work!$A218,'2024'!$H:$H,work!P$1)</f>
        <v>0</v>
      </c>
      <c r="Q218">
        <f>SUMIFS('2024'!$I:$I,'2024'!$L:$L,work!$A218,'2024'!$H:$H,work!Q$1)</f>
        <v>0</v>
      </c>
      <c r="R218">
        <f>SUMIFS('2024'!$I:$I,'2024'!$L:$L,work!$A218,'2024'!$H:$H,work!R$1)</f>
        <v>0</v>
      </c>
      <c r="S218">
        <f>SUMIFS('2024'!$I:$I,'2024'!$L:$L,work!$A218,'2024'!$H:$H,work!S$1)</f>
        <v>0</v>
      </c>
      <c r="T218">
        <f>SUMIFS('2024'!$I:$I,'2024'!$L:$L,work!$A218,'2024'!$H:$H,work!T$1)</f>
        <v>0</v>
      </c>
      <c r="U218">
        <f>SUMIFS('2024'!$I:$I,'2024'!$L:$L,work!$A218,'2024'!$H:$H,work!U$1)</f>
        <v>0</v>
      </c>
      <c r="V218">
        <f>SUMIFS('2024'!$I:$I,'2024'!$L:$L,work!$A218,'2024'!$H:$H,work!V$1)</f>
        <v>0</v>
      </c>
      <c r="W218">
        <f>SUMIFS('2024'!$I:$I,'2024'!$L:$L,work!$A218,'2024'!$H:$H,work!W$1)</f>
        <v>0</v>
      </c>
      <c r="X218">
        <f>SUMIFS('2024'!$I:$I,'2024'!$L:$L,work!$A218,'2024'!$H:$H,work!X$1)</f>
        <v>0</v>
      </c>
      <c r="Y218">
        <f t="shared" si="7"/>
        <v>3</v>
      </c>
      <c r="AL218" t="str">
        <v>NWROC</v>
      </c>
      <c r="AM218" t="str">
        <v>712</v>
      </c>
      <c r="AN218" t="str">
        <v>-</v>
      </c>
    </row>
    <row r="219" spans="1:40" x14ac:dyDescent="0.25">
      <c r="A219" t="str">
        <v>2203F-21FLA   G2NE1208</v>
      </c>
      <c r="B219" t="str">
        <f>_xlfn.XLOOKUP(A219,'2024'!L:L,'2024'!A:A)</f>
        <v>NEROC</v>
      </c>
      <c r="C219" t="str">
        <f>_xlfn.XLOOKUP(A219,'2024'!L:L,'2024'!F:F)</f>
        <v>STREAM</v>
      </c>
      <c r="D219" t="str">
        <f>_xlfn.XLOOKUP(A219,'2024'!L:L,'2024'!G:G)</f>
        <v>3F</v>
      </c>
      <c r="E219">
        <f>SUMIFS('2024'!$I:$I,'2024'!$L:$L,work!$A219,'2024'!$H:$H,work!E$1)</f>
        <v>6</v>
      </c>
      <c r="F219">
        <f>SUMIFS('2024'!$I:$I,'2024'!$L:$L,work!$A219,'2024'!$H:$H,work!F$1)</f>
        <v>0</v>
      </c>
      <c r="G219">
        <f>SUMIFS('2024'!$I:$I,'2024'!$L:$L,work!$A219,'2024'!$H:$H,work!G$1)</f>
        <v>0</v>
      </c>
      <c r="H219">
        <f>SUMIFS('2024'!$I:$I,'2024'!$L:$L,work!$A219,'2024'!$H:$H,work!H$1)</f>
        <v>0</v>
      </c>
      <c r="I219">
        <f>SUMIFS('2024'!$I:$I,'2024'!$L:$L,work!$A219,'2024'!$H:$H,work!I$1)</f>
        <v>6</v>
      </c>
      <c r="J219">
        <f>SUMIFS('2024'!$I:$I,'2024'!$L:$L,work!$A219,'2024'!$H:$H,work!J$1)</f>
        <v>0</v>
      </c>
      <c r="K219">
        <f>SUMIFS('2024'!$I:$I,'2024'!$L:$L,work!$A219,'2024'!$H:$H,work!K$1)</f>
        <v>0</v>
      </c>
      <c r="L219">
        <f>SUMIFS('2024'!$I:$I,'2024'!$L:$L,work!$A219,'2024'!$H:$H,work!L$1)</f>
        <v>0</v>
      </c>
      <c r="M219">
        <f>SUMIFS('2024'!$I:$I,'2024'!$L:$L,work!$A219,'2024'!$H:$H,work!M$1)</f>
        <v>0</v>
      </c>
      <c r="N219">
        <f>SUMIFS('2024'!$I:$I,'2024'!$L:$L,work!$A219,'2024'!$H:$H,work!N$1)</f>
        <v>0</v>
      </c>
      <c r="O219">
        <f>SUMIFS('2024'!$I:$I,'2024'!$L:$L,work!$A219,'2024'!$H:$H,work!O$1)</f>
        <v>0</v>
      </c>
      <c r="P219">
        <f>SUMIFS('2024'!$I:$I,'2024'!$L:$L,work!$A219,'2024'!$H:$H,work!P$1)</f>
        <v>0</v>
      </c>
      <c r="Q219">
        <f>SUMIFS('2024'!$I:$I,'2024'!$L:$L,work!$A219,'2024'!$H:$H,work!Q$1)</f>
        <v>0</v>
      </c>
      <c r="R219">
        <f>SUMIFS('2024'!$I:$I,'2024'!$L:$L,work!$A219,'2024'!$H:$H,work!R$1)</f>
        <v>0</v>
      </c>
      <c r="S219">
        <f>SUMIFS('2024'!$I:$I,'2024'!$L:$L,work!$A219,'2024'!$H:$H,work!S$1)</f>
        <v>0</v>
      </c>
      <c r="T219">
        <f>SUMIFS('2024'!$I:$I,'2024'!$L:$L,work!$A219,'2024'!$H:$H,work!T$1)</f>
        <v>0</v>
      </c>
      <c r="U219">
        <f>SUMIFS('2024'!$I:$I,'2024'!$L:$L,work!$A219,'2024'!$H:$H,work!U$1)</f>
        <v>0</v>
      </c>
      <c r="V219">
        <f>SUMIFS('2024'!$I:$I,'2024'!$L:$L,work!$A219,'2024'!$H:$H,work!V$1)</f>
        <v>0</v>
      </c>
      <c r="W219">
        <f>SUMIFS('2024'!$I:$I,'2024'!$L:$L,work!$A219,'2024'!$H:$H,work!W$1)</f>
        <v>0</v>
      </c>
      <c r="X219">
        <f>SUMIFS('2024'!$I:$I,'2024'!$L:$L,work!$A219,'2024'!$H:$H,work!X$1)</f>
        <v>0</v>
      </c>
      <c r="Y219">
        <f t="shared" si="7"/>
        <v>3</v>
      </c>
      <c r="AL219" t="str">
        <v>NWROC</v>
      </c>
      <c r="AM219" t="str">
        <v>751</v>
      </c>
      <c r="AN219" t="str">
        <v>-</v>
      </c>
    </row>
    <row r="220" spans="1:40" x14ac:dyDescent="0.25">
      <c r="A220" t="str">
        <v>2204-21FLA   20030653</v>
      </c>
      <c r="B220" t="str">
        <f>_xlfn.XLOOKUP(A220,'2024'!L:L,'2024'!A:A)</f>
        <v>NEROC</v>
      </c>
      <c r="C220" t="str">
        <f>_xlfn.XLOOKUP(A220,'2024'!L:L,'2024'!F:F)</f>
        <v>STREAM</v>
      </c>
      <c r="D220" t="str">
        <f>_xlfn.XLOOKUP(A220,'2024'!L:L,'2024'!G:G)</f>
        <v>3F</v>
      </c>
      <c r="E220">
        <f>SUMIFS('2024'!$I:$I,'2024'!$L:$L,work!$A220,'2024'!$H:$H,work!E$1)</f>
        <v>0</v>
      </c>
      <c r="F220">
        <f>SUMIFS('2024'!$I:$I,'2024'!$L:$L,work!$A220,'2024'!$H:$H,work!F$1)</f>
        <v>6</v>
      </c>
      <c r="G220">
        <f>SUMIFS('2024'!$I:$I,'2024'!$L:$L,work!$A220,'2024'!$H:$H,work!G$1)</f>
        <v>0</v>
      </c>
      <c r="H220">
        <f>SUMIFS('2024'!$I:$I,'2024'!$L:$L,work!$A220,'2024'!$H:$H,work!H$1)</f>
        <v>0</v>
      </c>
      <c r="I220">
        <f>SUMIFS('2024'!$I:$I,'2024'!$L:$L,work!$A220,'2024'!$H:$H,work!I$1)</f>
        <v>6</v>
      </c>
      <c r="J220">
        <f>SUMIFS('2024'!$I:$I,'2024'!$L:$L,work!$A220,'2024'!$H:$H,work!J$1)</f>
        <v>0</v>
      </c>
      <c r="K220">
        <f>SUMIFS('2024'!$I:$I,'2024'!$L:$L,work!$A220,'2024'!$H:$H,work!K$1)</f>
        <v>0</v>
      </c>
      <c r="L220">
        <f>SUMIFS('2024'!$I:$I,'2024'!$L:$L,work!$A220,'2024'!$H:$H,work!L$1)</f>
        <v>0</v>
      </c>
      <c r="M220">
        <f>SUMIFS('2024'!$I:$I,'2024'!$L:$L,work!$A220,'2024'!$H:$H,work!M$1)</f>
        <v>0</v>
      </c>
      <c r="N220">
        <f>SUMIFS('2024'!$I:$I,'2024'!$L:$L,work!$A220,'2024'!$H:$H,work!N$1)</f>
        <v>0</v>
      </c>
      <c r="O220">
        <f>SUMIFS('2024'!$I:$I,'2024'!$L:$L,work!$A220,'2024'!$H:$H,work!O$1)</f>
        <v>0</v>
      </c>
      <c r="P220">
        <f>SUMIFS('2024'!$I:$I,'2024'!$L:$L,work!$A220,'2024'!$H:$H,work!P$1)</f>
        <v>0</v>
      </c>
      <c r="Q220">
        <f>SUMIFS('2024'!$I:$I,'2024'!$L:$L,work!$A220,'2024'!$H:$H,work!Q$1)</f>
        <v>0</v>
      </c>
      <c r="R220">
        <f>SUMIFS('2024'!$I:$I,'2024'!$L:$L,work!$A220,'2024'!$H:$H,work!R$1)</f>
        <v>0</v>
      </c>
      <c r="S220">
        <f>SUMIFS('2024'!$I:$I,'2024'!$L:$L,work!$A220,'2024'!$H:$H,work!S$1)</f>
        <v>0</v>
      </c>
      <c r="T220">
        <f>SUMIFS('2024'!$I:$I,'2024'!$L:$L,work!$A220,'2024'!$H:$H,work!T$1)</f>
        <v>0</v>
      </c>
      <c r="U220">
        <f>SUMIFS('2024'!$I:$I,'2024'!$L:$L,work!$A220,'2024'!$H:$H,work!U$1)</f>
        <v>0</v>
      </c>
      <c r="V220">
        <f>SUMIFS('2024'!$I:$I,'2024'!$L:$L,work!$A220,'2024'!$H:$H,work!V$1)</f>
        <v>0</v>
      </c>
      <c r="W220">
        <f>SUMIFS('2024'!$I:$I,'2024'!$L:$L,work!$A220,'2024'!$H:$H,work!W$1)</f>
        <v>0</v>
      </c>
      <c r="X220">
        <f>SUMIFS('2024'!$I:$I,'2024'!$L:$L,work!$A220,'2024'!$H:$H,work!X$1)</f>
        <v>0</v>
      </c>
      <c r="Y220">
        <f t="shared" si="7"/>
        <v>3</v>
      </c>
      <c r="AL220" t="str">
        <v>NWROC</v>
      </c>
      <c r="AM220" t="str">
        <v>881</v>
      </c>
      <c r="AN220" t="str">
        <v>-</v>
      </c>
    </row>
    <row r="221" spans="1:40" x14ac:dyDescent="0.25">
      <c r="A221" t="str">
        <v>2204A-21FLA   G2NE1154</v>
      </c>
      <c r="B221" t="str">
        <f>_xlfn.XLOOKUP(A221,'2024'!L:L,'2024'!A:A)</f>
        <v>NEROC</v>
      </c>
      <c r="C221" t="str">
        <f>_xlfn.XLOOKUP(A221,'2024'!L:L,'2024'!F:F)</f>
        <v>ESTUARY</v>
      </c>
      <c r="D221" t="str">
        <f>_xlfn.XLOOKUP(A221,'2024'!L:L,'2024'!G:G)</f>
        <v>3M</v>
      </c>
      <c r="E221">
        <f>SUMIFS('2024'!$I:$I,'2024'!$L:$L,work!$A221,'2024'!$H:$H,work!E$1)</f>
        <v>0</v>
      </c>
      <c r="F221">
        <f>SUMIFS('2024'!$I:$I,'2024'!$L:$L,work!$A221,'2024'!$H:$H,work!F$1)</f>
        <v>6</v>
      </c>
      <c r="G221">
        <f>SUMIFS('2024'!$I:$I,'2024'!$L:$L,work!$A221,'2024'!$H:$H,work!G$1)</f>
        <v>0</v>
      </c>
      <c r="H221">
        <f>SUMIFS('2024'!$I:$I,'2024'!$L:$L,work!$A221,'2024'!$H:$H,work!H$1)</f>
        <v>0</v>
      </c>
      <c r="I221">
        <f>SUMIFS('2024'!$I:$I,'2024'!$L:$L,work!$A221,'2024'!$H:$H,work!I$1)</f>
        <v>0</v>
      </c>
      <c r="J221">
        <f>SUMIFS('2024'!$I:$I,'2024'!$L:$L,work!$A221,'2024'!$H:$H,work!J$1)</f>
        <v>0</v>
      </c>
      <c r="K221">
        <f>SUMIFS('2024'!$I:$I,'2024'!$L:$L,work!$A221,'2024'!$H:$H,work!K$1)</f>
        <v>0</v>
      </c>
      <c r="L221">
        <f>SUMIFS('2024'!$I:$I,'2024'!$L:$L,work!$A221,'2024'!$H:$H,work!L$1)</f>
        <v>0</v>
      </c>
      <c r="M221">
        <f>SUMIFS('2024'!$I:$I,'2024'!$L:$L,work!$A221,'2024'!$H:$H,work!M$1)</f>
        <v>0</v>
      </c>
      <c r="N221">
        <f>SUMIFS('2024'!$I:$I,'2024'!$L:$L,work!$A221,'2024'!$H:$H,work!N$1)</f>
        <v>0</v>
      </c>
      <c r="O221">
        <f>SUMIFS('2024'!$I:$I,'2024'!$L:$L,work!$A221,'2024'!$H:$H,work!O$1)</f>
        <v>0</v>
      </c>
      <c r="P221">
        <f>SUMIFS('2024'!$I:$I,'2024'!$L:$L,work!$A221,'2024'!$H:$H,work!P$1)</f>
        <v>0</v>
      </c>
      <c r="Q221">
        <f>SUMIFS('2024'!$I:$I,'2024'!$L:$L,work!$A221,'2024'!$H:$H,work!Q$1)</f>
        <v>0</v>
      </c>
      <c r="R221">
        <f>SUMIFS('2024'!$I:$I,'2024'!$L:$L,work!$A221,'2024'!$H:$H,work!R$1)</f>
        <v>0</v>
      </c>
      <c r="S221">
        <f>SUMIFS('2024'!$I:$I,'2024'!$L:$L,work!$A221,'2024'!$H:$H,work!S$1)</f>
        <v>0</v>
      </c>
      <c r="T221">
        <f>SUMIFS('2024'!$I:$I,'2024'!$L:$L,work!$A221,'2024'!$H:$H,work!T$1)</f>
        <v>0</v>
      </c>
      <c r="U221">
        <f>SUMIFS('2024'!$I:$I,'2024'!$L:$L,work!$A221,'2024'!$H:$H,work!U$1)</f>
        <v>0</v>
      </c>
      <c r="V221">
        <f>SUMIFS('2024'!$I:$I,'2024'!$L:$L,work!$A221,'2024'!$H:$H,work!V$1)</f>
        <v>0</v>
      </c>
      <c r="W221">
        <f>SUMIFS('2024'!$I:$I,'2024'!$L:$L,work!$A221,'2024'!$H:$H,work!W$1)</f>
        <v>0</v>
      </c>
      <c r="X221">
        <f>SUMIFS('2024'!$I:$I,'2024'!$L:$L,work!$A221,'2024'!$H:$H,work!X$1)</f>
        <v>0</v>
      </c>
      <c r="Y221">
        <f t="shared" si="7"/>
        <v>3</v>
      </c>
      <c r="AL221" t="str">
        <v>NWROC</v>
      </c>
      <c r="AM221" t="str">
        <v>943</v>
      </c>
      <c r="AN221" t="str">
        <v>-</v>
      </c>
    </row>
    <row r="222" spans="1:40" x14ac:dyDescent="0.25">
      <c r="A222" t="str">
        <v>2206-21FLA   20030739</v>
      </c>
      <c r="B222" t="str">
        <f>_xlfn.XLOOKUP(A222,'2024'!L:L,'2024'!A:A)</f>
        <v>NEROC</v>
      </c>
      <c r="C222" t="str">
        <f>_xlfn.XLOOKUP(A222,'2024'!L:L,'2024'!F:F)</f>
        <v>ESTUARY11</v>
      </c>
      <c r="D222" t="str">
        <f>_xlfn.XLOOKUP(A222,'2024'!L:L,'2024'!G:G)</f>
        <v>3M</v>
      </c>
      <c r="E222">
        <f>SUMIFS('2024'!$I:$I,'2024'!$L:$L,work!$A222,'2024'!$H:$H,work!E$1)</f>
        <v>6</v>
      </c>
      <c r="F222">
        <f>SUMIFS('2024'!$I:$I,'2024'!$L:$L,work!$A222,'2024'!$H:$H,work!F$1)</f>
        <v>0</v>
      </c>
      <c r="G222">
        <f>SUMIFS('2024'!$I:$I,'2024'!$L:$L,work!$A222,'2024'!$H:$H,work!G$1)</f>
        <v>0</v>
      </c>
      <c r="H222">
        <f>SUMIFS('2024'!$I:$I,'2024'!$L:$L,work!$A222,'2024'!$H:$H,work!H$1)</f>
        <v>6</v>
      </c>
      <c r="I222">
        <f>SUMIFS('2024'!$I:$I,'2024'!$L:$L,work!$A222,'2024'!$H:$H,work!I$1)</f>
        <v>0</v>
      </c>
      <c r="J222">
        <f>SUMIFS('2024'!$I:$I,'2024'!$L:$L,work!$A222,'2024'!$H:$H,work!J$1)</f>
        <v>0</v>
      </c>
      <c r="K222">
        <f>SUMIFS('2024'!$I:$I,'2024'!$L:$L,work!$A222,'2024'!$H:$H,work!K$1)</f>
        <v>0</v>
      </c>
      <c r="L222">
        <f>SUMIFS('2024'!$I:$I,'2024'!$L:$L,work!$A222,'2024'!$H:$H,work!L$1)</f>
        <v>0</v>
      </c>
      <c r="M222">
        <f>SUMIFS('2024'!$I:$I,'2024'!$L:$L,work!$A222,'2024'!$H:$H,work!M$1)</f>
        <v>0</v>
      </c>
      <c r="N222">
        <f>SUMIFS('2024'!$I:$I,'2024'!$L:$L,work!$A222,'2024'!$H:$H,work!N$1)</f>
        <v>0</v>
      </c>
      <c r="O222">
        <f>SUMIFS('2024'!$I:$I,'2024'!$L:$L,work!$A222,'2024'!$H:$H,work!O$1)</f>
        <v>0</v>
      </c>
      <c r="P222">
        <f>SUMIFS('2024'!$I:$I,'2024'!$L:$L,work!$A222,'2024'!$H:$H,work!P$1)</f>
        <v>0</v>
      </c>
      <c r="Q222">
        <f>SUMIFS('2024'!$I:$I,'2024'!$L:$L,work!$A222,'2024'!$H:$H,work!Q$1)</f>
        <v>0</v>
      </c>
      <c r="R222">
        <f>SUMIFS('2024'!$I:$I,'2024'!$L:$L,work!$A222,'2024'!$H:$H,work!R$1)</f>
        <v>0</v>
      </c>
      <c r="S222">
        <f>SUMIFS('2024'!$I:$I,'2024'!$L:$L,work!$A222,'2024'!$H:$H,work!S$1)</f>
        <v>0</v>
      </c>
      <c r="T222">
        <f>SUMIFS('2024'!$I:$I,'2024'!$L:$L,work!$A222,'2024'!$H:$H,work!T$1)</f>
        <v>0</v>
      </c>
      <c r="U222">
        <f>SUMIFS('2024'!$I:$I,'2024'!$L:$L,work!$A222,'2024'!$H:$H,work!U$1)</f>
        <v>0</v>
      </c>
      <c r="V222">
        <f>SUMIFS('2024'!$I:$I,'2024'!$L:$L,work!$A222,'2024'!$H:$H,work!V$1)</f>
        <v>0</v>
      </c>
      <c r="W222">
        <f>SUMIFS('2024'!$I:$I,'2024'!$L:$L,work!$A222,'2024'!$H:$H,work!W$1)</f>
        <v>0</v>
      </c>
      <c r="X222">
        <f>SUMIFS('2024'!$I:$I,'2024'!$L:$L,work!$A222,'2024'!$H:$H,work!X$1)</f>
        <v>0</v>
      </c>
      <c r="Y222">
        <f t="shared" si="7"/>
        <v>3</v>
      </c>
      <c r="AL222" t="str">
        <v>NWROC</v>
      </c>
      <c r="AM222" t="str">
        <v>951</v>
      </c>
      <c r="AN222" t="str">
        <v>-</v>
      </c>
    </row>
    <row r="223" spans="1:40" x14ac:dyDescent="0.25">
      <c r="A223" t="str">
        <v>2207B-21FLA   G2NE1180</v>
      </c>
      <c r="B223" t="str">
        <f>_xlfn.XLOOKUP(A223,'2024'!L:L,'2024'!A:A)</f>
        <v>NEROC</v>
      </c>
      <c r="C223" t="str">
        <f>_xlfn.XLOOKUP(A223,'2024'!L:L,'2024'!F:F)</f>
        <v>ESTUARY11</v>
      </c>
      <c r="D223" t="str">
        <f>_xlfn.XLOOKUP(A223,'2024'!L:L,'2024'!G:G)</f>
        <v>3M</v>
      </c>
      <c r="E223">
        <f>SUMIFS('2024'!$I:$I,'2024'!$L:$L,work!$A223,'2024'!$H:$H,work!E$1)</f>
        <v>6</v>
      </c>
      <c r="F223">
        <f>SUMIFS('2024'!$I:$I,'2024'!$L:$L,work!$A223,'2024'!$H:$H,work!F$1)</f>
        <v>0</v>
      </c>
      <c r="G223">
        <f>SUMIFS('2024'!$I:$I,'2024'!$L:$L,work!$A223,'2024'!$H:$H,work!G$1)</f>
        <v>0</v>
      </c>
      <c r="H223">
        <f>SUMIFS('2024'!$I:$I,'2024'!$L:$L,work!$A223,'2024'!$H:$H,work!H$1)</f>
        <v>6</v>
      </c>
      <c r="I223">
        <f>SUMIFS('2024'!$I:$I,'2024'!$L:$L,work!$A223,'2024'!$H:$H,work!I$1)</f>
        <v>0</v>
      </c>
      <c r="J223">
        <f>SUMIFS('2024'!$I:$I,'2024'!$L:$L,work!$A223,'2024'!$H:$H,work!J$1)</f>
        <v>0</v>
      </c>
      <c r="K223">
        <f>SUMIFS('2024'!$I:$I,'2024'!$L:$L,work!$A223,'2024'!$H:$H,work!K$1)</f>
        <v>6</v>
      </c>
      <c r="L223">
        <f>SUMIFS('2024'!$I:$I,'2024'!$L:$L,work!$A223,'2024'!$H:$H,work!L$1)</f>
        <v>6</v>
      </c>
      <c r="M223">
        <f>SUMIFS('2024'!$I:$I,'2024'!$L:$L,work!$A223,'2024'!$H:$H,work!M$1)</f>
        <v>6</v>
      </c>
      <c r="N223">
        <f>SUMIFS('2024'!$I:$I,'2024'!$L:$L,work!$A223,'2024'!$H:$H,work!N$1)</f>
        <v>0</v>
      </c>
      <c r="O223">
        <f>SUMIFS('2024'!$I:$I,'2024'!$L:$L,work!$A223,'2024'!$H:$H,work!O$1)</f>
        <v>0</v>
      </c>
      <c r="P223">
        <f>SUMIFS('2024'!$I:$I,'2024'!$L:$L,work!$A223,'2024'!$H:$H,work!P$1)</f>
        <v>0</v>
      </c>
      <c r="Q223">
        <f>SUMIFS('2024'!$I:$I,'2024'!$L:$L,work!$A223,'2024'!$H:$H,work!Q$1)</f>
        <v>0</v>
      </c>
      <c r="R223">
        <f>SUMIFS('2024'!$I:$I,'2024'!$L:$L,work!$A223,'2024'!$H:$H,work!R$1)</f>
        <v>0</v>
      </c>
      <c r="S223">
        <f>SUMIFS('2024'!$I:$I,'2024'!$L:$L,work!$A223,'2024'!$H:$H,work!S$1)</f>
        <v>0</v>
      </c>
      <c r="T223">
        <f>SUMIFS('2024'!$I:$I,'2024'!$L:$L,work!$A223,'2024'!$H:$H,work!T$1)</f>
        <v>0</v>
      </c>
      <c r="U223">
        <f>SUMIFS('2024'!$I:$I,'2024'!$L:$L,work!$A223,'2024'!$H:$H,work!U$1)</f>
        <v>0</v>
      </c>
      <c r="V223">
        <f>SUMIFS('2024'!$I:$I,'2024'!$L:$L,work!$A223,'2024'!$H:$H,work!V$1)</f>
        <v>0</v>
      </c>
      <c r="W223">
        <f>SUMIFS('2024'!$I:$I,'2024'!$L:$L,work!$A223,'2024'!$H:$H,work!W$1)</f>
        <v>0</v>
      </c>
      <c r="X223">
        <f>SUMIFS('2024'!$I:$I,'2024'!$L:$L,work!$A223,'2024'!$H:$H,work!X$1)</f>
        <v>0</v>
      </c>
      <c r="Y223">
        <f t="shared" si="7"/>
        <v>3</v>
      </c>
      <c r="AL223" t="str">
        <v>NWROC</v>
      </c>
      <c r="AM223" t="str">
        <v>167A</v>
      </c>
      <c r="AN223" t="str">
        <v>-</v>
      </c>
    </row>
    <row r="224" spans="1:40" x14ac:dyDescent="0.25">
      <c r="A224" t="str">
        <v>2213C-21FLA   G2NE1231</v>
      </c>
      <c r="B224" t="str">
        <f>_xlfn.XLOOKUP(A224,'2024'!L:L,'2024'!A:A)</f>
        <v>NEROC</v>
      </c>
      <c r="C224" t="str">
        <f>_xlfn.XLOOKUP(A224,'2024'!L:L,'2024'!F:F)</f>
        <v>ESTUARY</v>
      </c>
      <c r="D224" t="str">
        <f>_xlfn.XLOOKUP(A224,'2024'!L:L,'2024'!G:G)</f>
        <v>3M</v>
      </c>
      <c r="E224">
        <f>SUMIFS('2024'!$I:$I,'2024'!$L:$L,work!$A224,'2024'!$H:$H,work!E$1)</f>
        <v>6</v>
      </c>
      <c r="F224">
        <f>SUMIFS('2024'!$I:$I,'2024'!$L:$L,work!$A224,'2024'!$H:$H,work!F$1)</f>
        <v>6</v>
      </c>
      <c r="G224">
        <f>SUMIFS('2024'!$I:$I,'2024'!$L:$L,work!$A224,'2024'!$H:$H,work!G$1)</f>
        <v>0</v>
      </c>
      <c r="H224">
        <f>SUMIFS('2024'!$I:$I,'2024'!$L:$L,work!$A224,'2024'!$H:$H,work!H$1)</f>
        <v>6</v>
      </c>
      <c r="I224">
        <f>SUMIFS('2024'!$I:$I,'2024'!$L:$L,work!$A224,'2024'!$H:$H,work!I$1)</f>
        <v>0</v>
      </c>
      <c r="J224">
        <f>SUMIFS('2024'!$I:$I,'2024'!$L:$L,work!$A224,'2024'!$H:$H,work!J$1)</f>
        <v>0</v>
      </c>
      <c r="K224">
        <f>SUMIFS('2024'!$I:$I,'2024'!$L:$L,work!$A224,'2024'!$H:$H,work!K$1)</f>
        <v>0</v>
      </c>
      <c r="L224">
        <f>SUMIFS('2024'!$I:$I,'2024'!$L:$L,work!$A224,'2024'!$H:$H,work!L$1)</f>
        <v>0</v>
      </c>
      <c r="M224">
        <f>SUMIFS('2024'!$I:$I,'2024'!$L:$L,work!$A224,'2024'!$H:$H,work!M$1)</f>
        <v>0</v>
      </c>
      <c r="N224">
        <f>SUMIFS('2024'!$I:$I,'2024'!$L:$L,work!$A224,'2024'!$H:$H,work!N$1)</f>
        <v>0</v>
      </c>
      <c r="O224">
        <f>SUMIFS('2024'!$I:$I,'2024'!$L:$L,work!$A224,'2024'!$H:$H,work!O$1)</f>
        <v>0</v>
      </c>
      <c r="P224">
        <f>SUMIFS('2024'!$I:$I,'2024'!$L:$L,work!$A224,'2024'!$H:$H,work!P$1)</f>
        <v>0</v>
      </c>
      <c r="Q224">
        <f>SUMIFS('2024'!$I:$I,'2024'!$L:$L,work!$A224,'2024'!$H:$H,work!Q$1)</f>
        <v>0</v>
      </c>
      <c r="R224">
        <f>SUMIFS('2024'!$I:$I,'2024'!$L:$L,work!$A224,'2024'!$H:$H,work!R$1)</f>
        <v>0</v>
      </c>
      <c r="S224">
        <f>SUMIFS('2024'!$I:$I,'2024'!$L:$L,work!$A224,'2024'!$H:$H,work!S$1)</f>
        <v>0</v>
      </c>
      <c r="T224">
        <f>SUMIFS('2024'!$I:$I,'2024'!$L:$L,work!$A224,'2024'!$H:$H,work!T$1)</f>
        <v>0</v>
      </c>
      <c r="U224">
        <f>SUMIFS('2024'!$I:$I,'2024'!$L:$L,work!$A224,'2024'!$H:$H,work!U$1)</f>
        <v>0</v>
      </c>
      <c r="V224">
        <f>SUMIFS('2024'!$I:$I,'2024'!$L:$L,work!$A224,'2024'!$H:$H,work!V$1)</f>
        <v>0</v>
      </c>
      <c r="W224">
        <f>SUMIFS('2024'!$I:$I,'2024'!$L:$L,work!$A224,'2024'!$H:$H,work!W$1)</f>
        <v>0</v>
      </c>
      <c r="X224">
        <f>SUMIFS('2024'!$I:$I,'2024'!$L:$L,work!$A224,'2024'!$H:$H,work!X$1)</f>
        <v>0</v>
      </c>
      <c r="Y224">
        <f t="shared" si="7"/>
        <v>3</v>
      </c>
      <c r="AL224" t="str">
        <v>NWROC</v>
      </c>
      <c r="AM224" t="str">
        <v>226A</v>
      </c>
      <c r="AN224" t="str">
        <v>-</v>
      </c>
    </row>
    <row r="225" spans="1:40" x14ac:dyDescent="0.25">
      <c r="A225" t="str">
        <v>2213EA-21FLA   20030740</v>
      </c>
      <c r="B225" t="str">
        <f>_xlfn.XLOOKUP(A225,'2024'!L:L,'2024'!A:A)</f>
        <v>NEROC</v>
      </c>
      <c r="C225" t="str">
        <f>_xlfn.XLOOKUP(A225,'2024'!L:L,'2024'!F:F)</f>
        <v>ESTUARY11</v>
      </c>
      <c r="D225" t="str">
        <f>_xlfn.XLOOKUP(A225,'2024'!L:L,'2024'!G:G)</f>
        <v>3M</v>
      </c>
      <c r="E225">
        <f>SUMIFS('2024'!$I:$I,'2024'!$L:$L,work!$A225,'2024'!$H:$H,work!E$1)</f>
        <v>0</v>
      </c>
      <c r="F225">
        <f>SUMIFS('2024'!$I:$I,'2024'!$L:$L,work!$A225,'2024'!$H:$H,work!F$1)</f>
        <v>0</v>
      </c>
      <c r="G225">
        <f>SUMIFS('2024'!$I:$I,'2024'!$L:$L,work!$A225,'2024'!$H:$H,work!G$1)</f>
        <v>0</v>
      </c>
      <c r="H225">
        <f>SUMIFS('2024'!$I:$I,'2024'!$L:$L,work!$A225,'2024'!$H:$H,work!H$1)</f>
        <v>6</v>
      </c>
      <c r="I225">
        <f>SUMIFS('2024'!$I:$I,'2024'!$L:$L,work!$A225,'2024'!$H:$H,work!I$1)</f>
        <v>0</v>
      </c>
      <c r="J225">
        <f>SUMIFS('2024'!$I:$I,'2024'!$L:$L,work!$A225,'2024'!$H:$H,work!J$1)</f>
        <v>0</v>
      </c>
      <c r="K225">
        <f>SUMIFS('2024'!$I:$I,'2024'!$L:$L,work!$A225,'2024'!$H:$H,work!K$1)</f>
        <v>0</v>
      </c>
      <c r="L225">
        <f>SUMIFS('2024'!$I:$I,'2024'!$L:$L,work!$A225,'2024'!$H:$H,work!L$1)</f>
        <v>0</v>
      </c>
      <c r="M225">
        <f>SUMIFS('2024'!$I:$I,'2024'!$L:$L,work!$A225,'2024'!$H:$H,work!M$1)</f>
        <v>0</v>
      </c>
      <c r="N225">
        <f>SUMIFS('2024'!$I:$I,'2024'!$L:$L,work!$A225,'2024'!$H:$H,work!N$1)</f>
        <v>0</v>
      </c>
      <c r="O225">
        <f>SUMIFS('2024'!$I:$I,'2024'!$L:$L,work!$A225,'2024'!$H:$H,work!O$1)</f>
        <v>0</v>
      </c>
      <c r="P225">
        <f>SUMIFS('2024'!$I:$I,'2024'!$L:$L,work!$A225,'2024'!$H:$H,work!P$1)</f>
        <v>0</v>
      </c>
      <c r="Q225">
        <f>SUMIFS('2024'!$I:$I,'2024'!$L:$L,work!$A225,'2024'!$H:$H,work!Q$1)</f>
        <v>0</v>
      </c>
      <c r="R225">
        <f>SUMIFS('2024'!$I:$I,'2024'!$L:$L,work!$A225,'2024'!$H:$H,work!R$1)</f>
        <v>0</v>
      </c>
      <c r="S225">
        <f>SUMIFS('2024'!$I:$I,'2024'!$L:$L,work!$A225,'2024'!$H:$H,work!S$1)</f>
        <v>0</v>
      </c>
      <c r="T225">
        <f>SUMIFS('2024'!$I:$I,'2024'!$L:$L,work!$A225,'2024'!$H:$H,work!T$1)</f>
        <v>0</v>
      </c>
      <c r="U225">
        <f>SUMIFS('2024'!$I:$I,'2024'!$L:$L,work!$A225,'2024'!$H:$H,work!U$1)</f>
        <v>0</v>
      </c>
      <c r="V225">
        <f>SUMIFS('2024'!$I:$I,'2024'!$L:$L,work!$A225,'2024'!$H:$H,work!V$1)</f>
        <v>0</v>
      </c>
      <c r="W225">
        <f>SUMIFS('2024'!$I:$I,'2024'!$L:$L,work!$A225,'2024'!$H:$H,work!W$1)</f>
        <v>0</v>
      </c>
      <c r="X225">
        <f>SUMIFS('2024'!$I:$I,'2024'!$L:$L,work!$A225,'2024'!$H:$H,work!X$1)</f>
        <v>0</v>
      </c>
      <c r="Y225">
        <f t="shared" si="7"/>
        <v>3</v>
      </c>
      <c r="AL225" t="str">
        <v>NWROC</v>
      </c>
      <c r="AM225" t="str">
        <v>49E</v>
      </c>
      <c r="AN225" t="str">
        <v>-</v>
      </c>
    </row>
    <row r="226" spans="1:40" x14ac:dyDescent="0.25">
      <c r="A226" t="str">
        <v>2213EA-21FLA   20030761</v>
      </c>
      <c r="B226" t="str">
        <f>_xlfn.XLOOKUP(A226,'2024'!L:L,'2024'!A:A)</f>
        <v>NEROC</v>
      </c>
      <c r="C226" t="str">
        <f>_xlfn.XLOOKUP(A226,'2024'!L:L,'2024'!F:F)</f>
        <v>ESTUARY11</v>
      </c>
      <c r="D226" t="str">
        <f>_xlfn.XLOOKUP(A226,'2024'!L:L,'2024'!G:G)</f>
        <v>3M</v>
      </c>
      <c r="E226">
        <f>SUMIFS('2024'!$I:$I,'2024'!$L:$L,work!$A226,'2024'!$H:$H,work!E$1)</f>
        <v>0</v>
      </c>
      <c r="F226">
        <f>SUMIFS('2024'!$I:$I,'2024'!$L:$L,work!$A226,'2024'!$H:$H,work!F$1)</f>
        <v>0</v>
      </c>
      <c r="G226">
        <f>SUMIFS('2024'!$I:$I,'2024'!$L:$L,work!$A226,'2024'!$H:$H,work!G$1)</f>
        <v>0</v>
      </c>
      <c r="H226">
        <f>SUMIFS('2024'!$I:$I,'2024'!$L:$L,work!$A226,'2024'!$H:$H,work!H$1)</f>
        <v>6</v>
      </c>
      <c r="I226">
        <f>SUMIFS('2024'!$I:$I,'2024'!$L:$L,work!$A226,'2024'!$H:$H,work!I$1)</f>
        <v>0</v>
      </c>
      <c r="J226">
        <f>SUMIFS('2024'!$I:$I,'2024'!$L:$L,work!$A226,'2024'!$H:$H,work!J$1)</f>
        <v>0</v>
      </c>
      <c r="K226">
        <f>SUMIFS('2024'!$I:$I,'2024'!$L:$L,work!$A226,'2024'!$H:$H,work!K$1)</f>
        <v>0</v>
      </c>
      <c r="L226">
        <f>SUMIFS('2024'!$I:$I,'2024'!$L:$L,work!$A226,'2024'!$H:$H,work!L$1)</f>
        <v>0</v>
      </c>
      <c r="M226">
        <f>SUMIFS('2024'!$I:$I,'2024'!$L:$L,work!$A226,'2024'!$H:$H,work!M$1)</f>
        <v>0</v>
      </c>
      <c r="N226">
        <f>SUMIFS('2024'!$I:$I,'2024'!$L:$L,work!$A226,'2024'!$H:$H,work!N$1)</f>
        <v>0</v>
      </c>
      <c r="O226">
        <f>SUMIFS('2024'!$I:$I,'2024'!$L:$L,work!$A226,'2024'!$H:$H,work!O$1)</f>
        <v>0</v>
      </c>
      <c r="P226">
        <f>SUMIFS('2024'!$I:$I,'2024'!$L:$L,work!$A226,'2024'!$H:$H,work!P$1)</f>
        <v>6</v>
      </c>
      <c r="Q226">
        <f>SUMIFS('2024'!$I:$I,'2024'!$L:$L,work!$A226,'2024'!$H:$H,work!Q$1)</f>
        <v>0</v>
      </c>
      <c r="R226">
        <f>SUMIFS('2024'!$I:$I,'2024'!$L:$L,work!$A226,'2024'!$H:$H,work!R$1)</f>
        <v>0</v>
      </c>
      <c r="S226">
        <f>SUMIFS('2024'!$I:$I,'2024'!$L:$L,work!$A226,'2024'!$H:$H,work!S$1)</f>
        <v>0</v>
      </c>
      <c r="T226">
        <f>SUMIFS('2024'!$I:$I,'2024'!$L:$L,work!$A226,'2024'!$H:$H,work!T$1)</f>
        <v>0</v>
      </c>
      <c r="U226">
        <f>SUMIFS('2024'!$I:$I,'2024'!$L:$L,work!$A226,'2024'!$H:$H,work!U$1)</f>
        <v>0</v>
      </c>
      <c r="V226">
        <f>SUMIFS('2024'!$I:$I,'2024'!$L:$L,work!$A226,'2024'!$H:$H,work!V$1)</f>
        <v>0</v>
      </c>
      <c r="W226">
        <f>SUMIFS('2024'!$I:$I,'2024'!$L:$L,work!$A226,'2024'!$H:$H,work!W$1)</f>
        <v>0</v>
      </c>
      <c r="X226">
        <f>SUMIFS('2024'!$I:$I,'2024'!$L:$L,work!$A226,'2024'!$H:$H,work!X$1)</f>
        <v>0</v>
      </c>
      <c r="Y226">
        <f t="shared" si="7"/>
        <v>3</v>
      </c>
      <c r="AL226" t="str">
        <v>SEROC</v>
      </c>
      <c r="AM226" t="str">
        <v>3107A</v>
      </c>
      <c r="AN226" t="str">
        <v>-</v>
      </c>
    </row>
    <row r="227" spans="1:40" x14ac:dyDescent="0.25">
      <c r="A227" t="str">
        <v>2220B-21FLA   20030749</v>
      </c>
      <c r="B227" t="str">
        <f>_xlfn.XLOOKUP(A227,'2024'!L:L,'2024'!A:A)</f>
        <v>NEROC</v>
      </c>
      <c r="C227" t="str">
        <f>_xlfn.XLOOKUP(A227,'2024'!L:L,'2024'!F:F)</f>
        <v>ESTUARY11</v>
      </c>
      <c r="D227" t="str">
        <f>_xlfn.XLOOKUP(A227,'2024'!L:L,'2024'!G:G)</f>
        <v>3M</v>
      </c>
      <c r="E227">
        <f>SUMIFS('2024'!$I:$I,'2024'!$L:$L,work!$A227,'2024'!$H:$H,work!E$1)</f>
        <v>0</v>
      </c>
      <c r="F227">
        <f>SUMIFS('2024'!$I:$I,'2024'!$L:$L,work!$A227,'2024'!$H:$H,work!F$1)</f>
        <v>0</v>
      </c>
      <c r="G227">
        <f>SUMIFS('2024'!$I:$I,'2024'!$L:$L,work!$A227,'2024'!$H:$H,work!G$1)</f>
        <v>0</v>
      </c>
      <c r="H227">
        <f>SUMIFS('2024'!$I:$I,'2024'!$L:$L,work!$A227,'2024'!$H:$H,work!H$1)</f>
        <v>6</v>
      </c>
      <c r="I227">
        <f>SUMIFS('2024'!$I:$I,'2024'!$L:$L,work!$A227,'2024'!$H:$H,work!I$1)</f>
        <v>0</v>
      </c>
      <c r="J227">
        <f>SUMIFS('2024'!$I:$I,'2024'!$L:$L,work!$A227,'2024'!$H:$H,work!J$1)</f>
        <v>0</v>
      </c>
      <c r="K227">
        <f>SUMIFS('2024'!$I:$I,'2024'!$L:$L,work!$A227,'2024'!$H:$H,work!K$1)</f>
        <v>0</v>
      </c>
      <c r="L227">
        <f>SUMIFS('2024'!$I:$I,'2024'!$L:$L,work!$A227,'2024'!$H:$H,work!L$1)</f>
        <v>0</v>
      </c>
      <c r="M227">
        <f>SUMIFS('2024'!$I:$I,'2024'!$L:$L,work!$A227,'2024'!$H:$H,work!M$1)</f>
        <v>0</v>
      </c>
      <c r="N227">
        <f>SUMIFS('2024'!$I:$I,'2024'!$L:$L,work!$A227,'2024'!$H:$H,work!N$1)</f>
        <v>0</v>
      </c>
      <c r="O227">
        <f>SUMIFS('2024'!$I:$I,'2024'!$L:$L,work!$A227,'2024'!$H:$H,work!O$1)</f>
        <v>0</v>
      </c>
      <c r="P227">
        <f>SUMIFS('2024'!$I:$I,'2024'!$L:$L,work!$A227,'2024'!$H:$H,work!P$1)</f>
        <v>0</v>
      </c>
      <c r="Q227">
        <f>SUMIFS('2024'!$I:$I,'2024'!$L:$L,work!$A227,'2024'!$H:$H,work!Q$1)</f>
        <v>0</v>
      </c>
      <c r="R227">
        <f>SUMIFS('2024'!$I:$I,'2024'!$L:$L,work!$A227,'2024'!$H:$H,work!R$1)</f>
        <v>0</v>
      </c>
      <c r="S227">
        <f>SUMIFS('2024'!$I:$I,'2024'!$L:$L,work!$A227,'2024'!$H:$H,work!S$1)</f>
        <v>0</v>
      </c>
      <c r="T227">
        <f>SUMIFS('2024'!$I:$I,'2024'!$L:$L,work!$A227,'2024'!$H:$H,work!T$1)</f>
        <v>0</v>
      </c>
      <c r="U227">
        <f>SUMIFS('2024'!$I:$I,'2024'!$L:$L,work!$A227,'2024'!$H:$H,work!U$1)</f>
        <v>0</v>
      </c>
      <c r="V227">
        <f>SUMIFS('2024'!$I:$I,'2024'!$L:$L,work!$A227,'2024'!$H:$H,work!V$1)</f>
        <v>0</v>
      </c>
      <c r="W227">
        <f>SUMIFS('2024'!$I:$I,'2024'!$L:$L,work!$A227,'2024'!$H:$H,work!W$1)</f>
        <v>0</v>
      </c>
      <c r="X227">
        <f>SUMIFS('2024'!$I:$I,'2024'!$L:$L,work!$A227,'2024'!$H:$H,work!X$1)</f>
        <v>0</v>
      </c>
      <c r="Y227">
        <f t="shared" si="7"/>
        <v>3</v>
      </c>
      <c r="AL227" t="str">
        <v>SEROC</v>
      </c>
      <c r="AM227" t="str">
        <v>5003C1</v>
      </c>
      <c r="AN227" t="str">
        <v>ENRAA5</v>
      </c>
    </row>
    <row r="228" spans="1:40" x14ac:dyDescent="0.25">
      <c r="A228" t="str">
        <v>2220B-21FLA   20030780</v>
      </c>
      <c r="B228" t="str">
        <f>_xlfn.XLOOKUP(A228,'2024'!L:L,'2024'!A:A)</f>
        <v>NEROC</v>
      </c>
      <c r="C228" t="str">
        <f>_xlfn.XLOOKUP(A228,'2024'!L:L,'2024'!F:F)</f>
        <v>ESTUARY11</v>
      </c>
      <c r="D228" t="str">
        <f>_xlfn.XLOOKUP(A228,'2024'!L:L,'2024'!G:G)</f>
        <v>3M</v>
      </c>
      <c r="E228">
        <f>SUMIFS('2024'!$I:$I,'2024'!$L:$L,work!$A228,'2024'!$H:$H,work!E$1)</f>
        <v>0</v>
      </c>
      <c r="F228">
        <f>SUMIFS('2024'!$I:$I,'2024'!$L:$L,work!$A228,'2024'!$H:$H,work!F$1)</f>
        <v>0</v>
      </c>
      <c r="G228">
        <f>SUMIFS('2024'!$I:$I,'2024'!$L:$L,work!$A228,'2024'!$H:$H,work!G$1)</f>
        <v>0</v>
      </c>
      <c r="H228">
        <f>SUMIFS('2024'!$I:$I,'2024'!$L:$L,work!$A228,'2024'!$H:$H,work!H$1)</f>
        <v>6</v>
      </c>
      <c r="I228">
        <f>SUMIFS('2024'!$I:$I,'2024'!$L:$L,work!$A228,'2024'!$H:$H,work!I$1)</f>
        <v>0</v>
      </c>
      <c r="J228">
        <f>SUMIFS('2024'!$I:$I,'2024'!$L:$L,work!$A228,'2024'!$H:$H,work!J$1)</f>
        <v>0</v>
      </c>
      <c r="K228">
        <f>SUMIFS('2024'!$I:$I,'2024'!$L:$L,work!$A228,'2024'!$H:$H,work!K$1)</f>
        <v>0</v>
      </c>
      <c r="L228">
        <f>SUMIFS('2024'!$I:$I,'2024'!$L:$L,work!$A228,'2024'!$H:$H,work!L$1)</f>
        <v>0</v>
      </c>
      <c r="M228">
        <f>SUMIFS('2024'!$I:$I,'2024'!$L:$L,work!$A228,'2024'!$H:$H,work!M$1)</f>
        <v>0</v>
      </c>
      <c r="N228">
        <f>SUMIFS('2024'!$I:$I,'2024'!$L:$L,work!$A228,'2024'!$H:$H,work!N$1)</f>
        <v>0</v>
      </c>
      <c r="O228">
        <f>SUMIFS('2024'!$I:$I,'2024'!$L:$L,work!$A228,'2024'!$H:$H,work!O$1)</f>
        <v>0</v>
      </c>
      <c r="P228">
        <f>SUMIFS('2024'!$I:$I,'2024'!$L:$L,work!$A228,'2024'!$H:$H,work!P$1)</f>
        <v>0</v>
      </c>
      <c r="Q228">
        <f>SUMIFS('2024'!$I:$I,'2024'!$L:$L,work!$A228,'2024'!$H:$H,work!Q$1)</f>
        <v>0</v>
      </c>
      <c r="R228">
        <f>SUMIFS('2024'!$I:$I,'2024'!$L:$L,work!$A228,'2024'!$H:$H,work!R$1)</f>
        <v>0</v>
      </c>
      <c r="S228">
        <f>SUMIFS('2024'!$I:$I,'2024'!$L:$L,work!$A228,'2024'!$H:$H,work!S$1)</f>
        <v>0</v>
      </c>
      <c r="T228">
        <f>SUMIFS('2024'!$I:$I,'2024'!$L:$L,work!$A228,'2024'!$H:$H,work!T$1)</f>
        <v>0</v>
      </c>
      <c r="U228">
        <f>SUMIFS('2024'!$I:$I,'2024'!$L:$L,work!$A228,'2024'!$H:$H,work!U$1)</f>
        <v>0</v>
      </c>
      <c r="V228">
        <f>SUMIFS('2024'!$I:$I,'2024'!$L:$L,work!$A228,'2024'!$H:$H,work!V$1)</f>
        <v>0</v>
      </c>
      <c r="W228">
        <f>SUMIFS('2024'!$I:$I,'2024'!$L:$L,work!$A228,'2024'!$H:$H,work!W$1)</f>
        <v>0</v>
      </c>
      <c r="X228">
        <f>SUMIFS('2024'!$I:$I,'2024'!$L:$L,work!$A228,'2024'!$H:$H,work!X$1)</f>
        <v>0</v>
      </c>
      <c r="Y228">
        <f t="shared" si="7"/>
        <v>3</v>
      </c>
      <c r="AL228" t="str">
        <v>SEROC</v>
      </c>
      <c r="AM228" t="str">
        <v>3098A</v>
      </c>
      <c r="AN228" t="str">
        <v>-</v>
      </c>
    </row>
    <row r="229" spans="1:40" x14ac:dyDescent="0.25">
      <c r="A229" t="str">
        <v>2224AENRBB121FLA   G2NE1161</v>
      </c>
      <c r="B229" t="str">
        <f>_xlfn.XLOOKUP(A229,'2024'!L:L,'2024'!A:A)</f>
        <v>NEROC</v>
      </c>
      <c r="C229" t="str">
        <f>_xlfn.XLOOKUP(A229,'2024'!L:L,'2024'!F:F)</f>
        <v>ESTUARY</v>
      </c>
      <c r="D229" t="str">
        <f>_xlfn.XLOOKUP(A229,'2024'!L:L,'2024'!G:G)</f>
        <v>3M</v>
      </c>
      <c r="E229">
        <f>SUMIFS('2024'!$I:$I,'2024'!$L:$L,work!$A229,'2024'!$H:$H,work!E$1)</f>
        <v>6</v>
      </c>
      <c r="F229">
        <f>SUMIFS('2024'!$I:$I,'2024'!$L:$L,work!$A229,'2024'!$H:$H,work!F$1)</f>
        <v>0</v>
      </c>
      <c r="G229">
        <f>SUMIFS('2024'!$I:$I,'2024'!$L:$L,work!$A229,'2024'!$H:$H,work!G$1)</f>
        <v>0</v>
      </c>
      <c r="H229">
        <f>SUMIFS('2024'!$I:$I,'2024'!$L:$L,work!$A229,'2024'!$H:$H,work!H$1)</f>
        <v>0</v>
      </c>
      <c r="I229">
        <f>SUMIFS('2024'!$I:$I,'2024'!$L:$L,work!$A229,'2024'!$H:$H,work!I$1)</f>
        <v>0</v>
      </c>
      <c r="J229">
        <f>SUMIFS('2024'!$I:$I,'2024'!$L:$L,work!$A229,'2024'!$H:$H,work!J$1)</f>
        <v>0</v>
      </c>
      <c r="K229">
        <f>SUMIFS('2024'!$I:$I,'2024'!$L:$L,work!$A229,'2024'!$H:$H,work!K$1)</f>
        <v>0</v>
      </c>
      <c r="L229">
        <f>SUMIFS('2024'!$I:$I,'2024'!$L:$L,work!$A229,'2024'!$H:$H,work!L$1)</f>
        <v>0</v>
      </c>
      <c r="M229">
        <f>SUMIFS('2024'!$I:$I,'2024'!$L:$L,work!$A229,'2024'!$H:$H,work!M$1)</f>
        <v>0</v>
      </c>
      <c r="N229">
        <f>SUMIFS('2024'!$I:$I,'2024'!$L:$L,work!$A229,'2024'!$H:$H,work!N$1)</f>
        <v>0</v>
      </c>
      <c r="O229">
        <f>SUMIFS('2024'!$I:$I,'2024'!$L:$L,work!$A229,'2024'!$H:$H,work!O$1)</f>
        <v>0</v>
      </c>
      <c r="P229">
        <f>SUMIFS('2024'!$I:$I,'2024'!$L:$L,work!$A229,'2024'!$H:$H,work!P$1)</f>
        <v>0</v>
      </c>
      <c r="Q229">
        <f>SUMIFS('2024'!$I:$I,'2024'!$L:$L,work!$A229,'2024'!$H:$H,work!Q$1)</f>
        <v>0</v>
      </c>
      <c r="R229">
        <f>SUMIFS('2024'!$I:$I,'2024'!$L:$L,work!$A229,'2024'!$H:$H,work!R$1)</f>
        <v>0</v>
      </c>
      <c r="S229">
        <f>SUMIFS('2024'!$I:$I,'2024'!$L:$L,work!$A229,'2024'!$H:$H,work!S$1)</f>
        <v>0</v>
      </c>
      <c r="T229">
        <f>SUMIFS('2024'!$I:$I,'2024'!$L:$L,work!$A229,'2024'!$H:$H,work!T$1)</f>
        <v>0</v>
      </c>
      <c r="U229">
        <f>SUMIFS('2024'!$I:$I,'2024'!$L:$L,work!$A229,'2024'!$H:$H,work!U$1)</f>
        <v>0</v>
      </c>
      <c r="V229">
        <f>SUMIFS('2024'!$I:$I,'2024'!$L:$L,work!$A229,'2024'!$H:$H,work!V$1)</f>
        <v>0</v>
      </c>
      <c r="W229">
        <f>SUMIFS('2024'!$I:$I,'2024'!$L:$L,work!$A229,'2024'!$H:$H,work!W$1)</f>
        <v>0</v>
      </c>
      <c r="X229">
        <f>SUMIFS('2024'!$I:$I,'2024'!$L:$L,work!$A229,'2024'!$H:$H,work!X$1)</f>
        <v>0</v>
      </c>
      <c r="Y229">
        <f t="shared" si="7"/>
        <v>3</v>
      </c>
      <c r="AL229" t="str">
        <v>CEROC</v>
      </c>
      <c r="AM229" t="str">
        <v>3085A</v>
      </c>
      <c r="AN229" t="str">
        <v>-</v>
      </c>
    </row>
    <row r="230" spans="1:40" x14ac:dyDescent="0.25">
      <c r="A230" t="str">
        <v>2224B-21FLA   20030133</v>
      </c>
      <c r="B230" t="str">
        <f>_xlfn.XLOOKUP(A230,'2024'!L:L,'2024'!A:A)</f>
        <v>NEROC</v>
      </c>
      <c r="C230" t="str">
        <f>_xlfn.XLOOKUP(A230,'2024'!L:L,'2024'!F:F)</f>
        <v>ESTUARY11</v>
      </c>
      <c r="D230" t="str">
        <f>_xlfn.XLOOKUP(A230,'2024'!L:L,'2024'!G:G)</f>
        <v>3M</v>
      </c>
      <c r="E230">
        <f>SUMIFS('2024'!$I:$I,'2024'!$L:$L,work!$A230,'2024'!$H:$H,work!E$1)</f>
        <v>6</v>
      </c>
      <c r="F230">
        <f>SUMIFS('2024'!$I:$I,'2024'!$L:$L,work!$A230,'2024'!$H:$H,work!F$1)</f>
        <v>6</v>
      </c>
      <c r="G230">
        <f>SUMIFS('2024'!$I:$I,'2024'!$L:$L,work!$A230,'2024'!$H:$H,work!G$1)</f>
        <v>0</v>
      </c>
      <c r="H230">
        <f>SUMIFS('2024'!$I:$I,'2024'!$L:$L,work!$A230,'2024'!$H:$H,work!H$1)</f>
        <v>6</v>
      </c>
      <c r="I230">
        <f>SUMIFS('2024'!$I:$I,'2024'!$L:$L,work!$A230,'2024'!$H:$H,work!I$1)</f>
        <v>0</v>
      </c>
      <c r="J230">
        <f>SUMIFS('2024'!$I:$I,'2024'!$L:$L,work!$A230,'2024'!$H:$H,work!J$1)</f>
        <v>0</v>
      </c>
      <c r="K230">
        <f>SUMIFS('2024'!$I:$I,'2024'!$L:$L,work!$A230,'2024'!$H:$H,work!K$1)</f>
        <v>0</v>
      </c>
      <c r="L230">
        <f>SUMIFS('2024'!$I:$I,'2024'!$L:$L,work!$A230,'2024'!$H:$H,work!L$1)</f>
        <v>0</v>
      </c>
      <c r="M230">
        <f>SUMIFS('2024'!$I:$I,'2024'!$L:$L,work!$A230,'2024'!$H:$H,work!M$1)</f>
        <v>0</v>
      </c>
      <c r="N230">
        <f>SUMIFS('2024'!$I:$I,'2024'!$L:$L,work!$A230,'2024'!$H:$H,work!N$1)</f>
        <v>0</v>
      </c>
      <c r="O230">
        <f>SUMIFS('2024'!$I:$I,'2024'!$L:$L,work!$A230,'2024'!$H:$H,work!O$1)</f>
        <v>0</v>
      </c>
      <c r="P230">
        <f>SUMIFS('2024'!$I:$I,'2024'!$L:$L,work!$A230,'2024'!$H:$H,work!P$1)</f>
        <v>0</v>
      </c>
      <c r="Q230">
        <f>SUMIFS('2024'!$I:$I,'2024'!$L:$L,work!$A230,'2024'!$H:$H,work!Q$1)</f>
        <v>0</v>
      </c>
      <c r="R230">
        <f>SUMIFS('2024'!$I:$I,'2024'!$L:$L,work!$A230,'2024'!$H:$H,work!R$1)</f>
        <v>0</v>
      </c>
      <c r="S230">
        <f>SUMIFS('2024'!$I:$I,'2024'!$L:$L,work!$A230,'2024'!$H:$H,work!S$1)</f>
        <v>0</v>
      </c>
      <c r="T230">
        <f>SUMIFS('2024'!$I:$I,'2024'!$L:$L,work!$A230,'2024'!$H:$H,work!T$1)</f>
        <v>0</v>
      </c>
      <c r="U230">
        <f>SUMIFS('2024'!$I:$I,'2024'!$L:$L,work!$A230,'2024'!$H:$H,work!U$1)</f>
        <v>0</v>
      </c>
      <c r="V230">
        <f>SUMIFS('2024'!$I:$I,'2024'!$L:$L,work!$A230,'2024'!$H:$H,work!V$1)</f>
        <v>0</v>
      </c>
      <c r="W230">
        <f>SUMIFS('2024'!$I:$I,'2024'!$L:$L,work!$A230,'2024'!$H:$H,work!W$1)</f>
        <v>0</v>
      </c>
      <c r="X230">
        <f>SUMIFS('2024'!$I:$I,'2024'!$L:$L,work!$A230,'2024'!$H:$H,work!X$1)</f>
        <v>0</v>
      </c>
      <c r="Y230">
        <f t="shared" si="7"/>
        <v>3</v>
      </c>
      <c r="AL230" t="str">
        <v>SEROC</v>
      </c>
      <c r="AM230" t="str">
        <v>3098C</v>
      </c>
      <c r="AN230" t="str">
        <v>-</v>
      </c>
    </row>
    <row r="231" spans="1:40" x14ac:dyDescent="0.25">
      <c r="A231" t="str">
        <v>2225-21FLA   G4NE0297</v>
      </c>
      <c r="B231" t="str">
        <f>_xlfn.XLOOKUP(A231,'2024'!L:L,'2024'!A:A)</f>
        <v>NEROC</v>
      </c>
      <c r="C231" t="str">
        <f>_xlfn.XLOOKUP(A231,'2024'!L:L,'2024'!F:F)</f>
        <v>STREAM</v>
      </c>
      <c r="D231" t="str">
        <f>_xlfn.XLOOKUP(A231,'2024'!L:L,'2024'!G:G)</f>
        <v>3F</v>
      </c>
      <c r="E231">
        <f>SUMIFS('2024'!$I:$I,'2024'!$L:$L,work!$A231,'2024'!$H:$H,work!E$1)</f>
        <v>0</v>
      </c>
      <c r="F231">
        <f>SUMIFS('2024'!$I:$I,'2024'!$L:$L,work!$A231,'2024'!$H:$H,work!F$1)</f>
        <v>6</v>
      </c>
      <c r="G231">
        <f>SUMIFS('2024'!$I:$I,'2024'!$L:$L,work!$A231,'2024'!$H:$H,work!G$1)</f>
        <v>0</v>
      </c>
      <c r="H231">
        <f>SUMIFS('2024'!$I:$I,'2024'!$L:$L,work!$A231,'2024'!$H:$H,work!H$1)</f>
        <v>0</v>
      </c>
      <c r="I231">
        <f>SUMIFS('2024'!$I:$I,'2024'!$L:$L,work!$A231,'2024'!$H:$H,work!I$1)</f>
        <v>0</v>
      </c>
      <c r="J231">
        <f>SUMIFS('2024'!$I:$I,'2024'!$L:$L,work!$A231,'2024'!$H:$H,work!J$1)</f>
        <v>0</v>
      </c>
      <c r="K231">
        <f>SUMIFS('2024'!$I:$I,'2024'!$L:$L,work!$A231,'2024'!$H:$H,work!K$1)</f>
        <v>0</v>
      </c>
      <c r="L231">
        <f>SUMIFS('2024'!$I:$I,'2024'!$L:$L,work!$A231,'2024'!$H:$H,work!L$1)</f>
        <v>0</v>
      </c>
      <c r="M231">
        <f>SUMIFS('2024'!$I:$I,'2024'!$L:$L,work!$A231,'2024'!$H:$H,work!M$1)</f>
        <v>0</v>
      </c>
      <c r="N231">
        <f>SUMIFS('2024'!$I:$I,'2024'!$L:$L,work!$A231,'2024'!$H:$H,work!N$1)</f>
        <v>0</v>
      </c>
      <c r="O231">
        <f>SUMIFS('2024'!$I:$I,'2024'!$L:$L,work!$A231,'2024'!$H:$H,work!O$1)</f>
        <v>0</v>
      </c>
      <c r="P231">
        <f>SUMIFS('2024'!$I:$I,'2024'!$L:$L,work!$A231,'2024'!$H:$H,work!P$1)</f>
        <v>0</v>
      </c>
      <c r="Q231">
        <f>SUMIFS('2024'!$I:$I,'2024'!$L:$L,work!$A231,'2024'!$H:$H,work!Q$1)</f>
        <v>0</v>
      </c>
      <c r="R231">
        <f>SUMIFS('2024'!$I:$I,'2024'!$L:$L,work!$A231,'2024'!$H:$H,work!R$1)</f>
        <v>0</v>
      </c>
      <c r="S231">
        <f>SUMIFS('2024'!$I:$I,'2024'!$L:$L,work!$A231,'2024'!$H:$H,work!S$1)</f>
        <v>0</v>
      </c>
      <c r="T231">
        <f>SUMIFS('2024'!$I:$I,'2024'!$L:$L,work!$A231,'2024'!$H:$H,work!T$1)</f>
        <v>0</v>
      </c>
      <c r="U231">
        <f>SUMIFS('2024'!$I:$I,'2024'!$L:$L,work!$A231,'2024'!$H:$H,work!U$1)</f>
        <v>0</v>
      </c>
      <c r="V231">
        <f>SUMIFS('2024'!$I:$I,'2024'!$L:$L,work!$A231,'2024'!$H:$H,work!V$1)</f>
        <v>0</v>
      </c>
      <c r="W231">
        <f>SUMIFS('2024'!$I:$I,'2024'!$L:$L,work!$A231,'2024'!$H:$H,work!W$1)</f>
        <v>0</v>
      </c>
      <c r="X231">
        <f>SUMIFS('2024'!$I:$I,'2024'!$L:$L,work!$A231,'2024'!$H:$H,work!X$1)</f>
        <v>0</v>
      </c>
      <c r="Y231">
        <f t="shared" si="7"/>
        <v>3</v>
      </c>
      <c r="AL231" t="str">
        <v>SEROC</v>
      </c>
      <c r="AM231" t="str">
        <v>3129B1</v>
      </c>
      <c r="AN231" t="str">
        <v>ENRAA7</v>
      </c>
    </row>
    <row r="232" spans="1:40" x14ac:dyDescent="0.25">
      <c r="A232" t="str">
        <v>2228AENRBB121FLA   20030114</v>
      </c>
      <c r="B232" t="str">
        <f>_xlfn.XLOOKUP(A232,'2024'!L:L,'2024'!A:A)</f>
        <v>NEROC</v>
      </c>
      <c r="C232" t="str">
        <f>_xlfn.XLOOKUP(A232,'2024'!L:L,'2024'!F:F)</f>
        <v>ESTUARY</v>
      </c>
      <c r="D232" t="str">
        <f>_xlfn.XLOOKUP(A232,'2024'!L:L,'2024'!G:G)</f>
        <v>3M</v>
      </c>
      <c r="E232">
        <f>SUMIFS('2024'!$I:$I,'2024'!$L:$L,work!$A232,'2024'!$H:$H,work!E$1)</f>
        <v>6</v>
      </c>
      <c r="F232">
        <f>SUMIFS('2024'!$I:$I,'2024'!$L:$L,work!$A232,'2024'!$H:$H,work!F$1)</f>
        <v>6</v>
      </c>
      <c r="G232">
        <f>SUMIFS('2024'!$I:$I,'2024'!$L:$L,work!$A232,'2024'!$H:$H,work!G$1)</f>
        <v>0</v>
      </c>
      <c r="H232">
        <f>SUMIFS('2024'!$I:$I,'2024'!$L:$L,work!$A232,'2024'!$H:$H,work!H$1)</f>
        <v>6</v>
      </c>
      <c r="I232">
        <f>SUMIFS('2024'!$I:$I,'2024'!$L:$L,work!$A232,'2024'!$H:$H,work!I$1)</f>
        <v>0</v>
      </c>
      <c r="J232">
        <f>SUMIFS('2024'!$I:$I,'2024'!$L:$L,work!$A232,'2024'!$H:$H,work!J$1)</f>
        <v>0</v>
      </c>
      <c r="K232">
        <f>SUMIFS('2024'!$I:$I,'2024'!$L:$L,work!$A232,'2024'!$H:$H,work!K$1)</f>
        <v>6</v>
      </c>
      <c r="L232">
        <f>SUMIFS('2024'!$I:$I,'2024'!$L:$L,work!$A232,'2024'!$H:$H,work!L$1)</f>
        <v>6</v>
      </c>
      <c r="M232">
        <f>SUMIFS('2024'!$I:$I,'2024'!$L:$L,work!$A232,'2024'!$H:$H,work!M$1)</f>
        <v>6</v>
      </c>
      <c r="N232">
        <f>SUMIFS('2024'!$I:$I,'2024'!$L:$L,work!$A232,'2024'!$H:$H,work!N$1)</f>
        <v>6</v>
      </c>
      <c r="O232">
        <f>SUMIFS('2024'!$I:$I,'2024'!$L:$L,work!$A232,'2024'!$H:$H,work!O$1)</f>
        <v>6</v>
      </c>
      <c r="P232">
        <f>SUMIFS('2024'!$I:$I,'2024'!$L:$L,work!$A232,'2024'!$H:$H,work!P$1)</f>
        <v>6</v>
      </c>
      <c r="Q232">
        <f>SUMIFS('2024'!$I:$I,'2024'!$L:$L,work!$A232,'2024'!$H:$H,work!Q$1)</f>
        <v>0</v>
      </c>
      <c r="R232">
        <f>SUMIFS('2024'!$I:$I,'2024'!$L:$L,work!$A232,'2024'!$H:$H,work!R$1)</f>
        <v>0</v>
      </c>
      <c r="S232">
        <f>SUMIFS('2024'!$I:$I,'2024'!$L:$L,work!$A232,'2024'!$H:$H,work!S$1)</f>
        <v>0</v>
      </c>
      <c r="T232">
        <f>SUMIFS('2024'!$I:$I,'2024'!$L:$L,work!$A232,'2024'!$H:$H,work!T$1)</f>
        <v>0</v>
      </c>
      <c r="U232">
        <f>SUMIFS('2024'!$I:$I,'2024'!$L:$L,work!$A232,'2024'!$H:$H,work!U$1)</f>
        <v>0</v>
      </c>
      <c r="V232">
        <f>SUMIFS('2024'!$I:$I,'2024'!$L:$L,work!$A232,'2024'!$H:$H,work!V$1)</f>
        <v>0</v>
      </c>
      <c r="W232">
        <f>SUMIFS('2024'!$I:$I,'2024'!$L:$L,work!$A232,'2024'!$H:$H,work!W$1)</f>
        <v>0</v>
      </c>
      <c r="X232">
        <f>SUMIFS('2024'!$I:$I,'2024'!$L:$L,work!$A232,'2024'!$H:$H,work!X$1)</f>
        <v>0</v>
      </c>
      <c r="Y232">
        <f t="shared" si="7"/>
        <v>3</v>
      </c>
      <c r="AL232" t="str">
        <v>SEROC</v>
      </c>
      <c r="AM232" t="str">
        <v>3226F4</v>
      </c>
      <c r="AN232" t="str">
        <v>ENRY5</v>
      </c>
    </row>
    <row r="233" spans="1:40" x14ac:dyDescent="0.25">
      <c r="A233" t="str">
        <v>2233-21FLA   G2NE0165</v>
      </c>
      <c r="B233" t="str">
        <f>_xlfn.XLOOKUP(A233,'2024'!L:L,'2024'!A:A)</f>
        <v>NEROC</v>
      </c>
      <c r="C233" t="str">
        <f>_xlfn.XLOOKUP(A233,'2024'!L:L,'2024'!F:F)</f>
        <v>ESTUARY11</v>
      </c>
      <c r="D233" t="str">
        <f>_xlfn.XLOOKUP(A233,'2024'!L:L,'2024'!G:G)</f>
        <v>3M</v>
      </c>
      <c r="E233">
        <f>SUMIFS('2024'!$I:$I,'2024'!$L:$L,work!$A233,'2024'!$H:$H,work!E$1)</f>
        <v>0</v>
      </c>
      <c r="F233">
        <f>SUMIFS('2024'!$I:$I,'2024'!$L:$L,work!$A233,'2024'!$H:$H,work!F$1)</f>
        <v>6</v>
      </c>
      <c r="G233">
        <f>SUMIFS('2024'!$I:$I,'2024'!$L:$L,work!$A233,'2024'!$H:$H,work!G$1)</f>
        <v>0</v>
      </c>
      <c r="H233">
        <f>SUMIFS('2024'!$I:$I,'2024'!$L:$L,work!$A233,'2024'!$H:$H,work!H$1)</f>
        <v>6</v>
      </c>
      <c r="I233">
        <f>SUMIFS('2024'!$I:$I,'2024'!$L:$L,work!$A233,'2024'!$H:$H,work!I$1)</f>
        <v>0</v>
      </c>
      <c r="J233">
        <f>SUMIFS('2024'!$I:$I,'2024'!$L:$L,work!$A233,'2024'!$H:$H,work!J$1)</f>
        <v>0</v>
      </c>
      <c r="K233">
        <f>SUMIFS('2024'!$I:$I,'2024'!$L:$L,work!$A233,'2024'!$H:$H,work!K$1)</f>
        <v>0</v>
      </c>
      <c r="L233">
        <f>SUMIFS('2024'!$I:$I,'2024'!$L:$L,work!$A233,'2024'!$H:$H,work!L$1)</f>
        <v>0</v>
      </c>
      <c r="M233">
        <f>SUMIFS('2024'!$I:$I,'2024'!$L:$L,work!$A233,'2024'!$H:$H,work!M$1)</f>
        <v>0</v>
      </c>
      <c r="N233">
        <f>SUMIFS('2024'!$I:$I,'2024'!$L:$L,work!$A233,'2024'!$H:$H,work!N$1)</f>
        <v>0</v>
      </c>
      <c r="O233">
        <f>SUMIFS('2024'!$I:$I,'2024'!$L:$L,work!$A233,'2024'!$H:$H,work!O$1)</f>
        <v>0</v>
      </c>
      <c r="P233">
        <f>SUMIFS('2024'!$I:$I,'2024'!$L:$L,work!$A233,'2024'!$H:$H,work!P$1)</f>
        <v>0</v>
      </c>
      <c r="Q233">
        <f>SUMIFS('2024'!$I:$I,'2024'!$L:$L,work!$A233,'2024'!$H:$H,work!Q$1)</f>
        <v>0</v>
      </c>
      <c r="R233">
        <f>SUMIFS('2024'!$I:$I,'2024'!$L:$L,work!$A233,'2024'!$H:$H,work!R$1)</f>
        <v>0</v>
      </c>
      <c r="S233">
        <f>SUMIFS('2024'!$I:$I,'2024'!$L:$L,work!$A233,'2024'!$H:$H,work!S$1)</f>
        <v>0</v>
      </c>
      <c r="T233">
        <f>SUMIFS('2024'!$I:$I,'2024'!$L:$L,work!$A233,'2024'!$H:$H,work!T$1)</f>
        <v>0</v>
      </c>
      <c r="U233">
        <f>SUMIFS('2024'!$I:$I,'2024'!$L:$L,work!$A233,'2024'!$H:$H,work!U$1)</f>
        <v>0</v>
      </c>
      <c r="V233">
        <f>SUMIFS('2024'!$I:$I,'2024'!$L:$L,work!$A233,'2024'!$H:$H,work!V$1)</f>
        <v>0</v>
      </c>
      <c r="W233">
        <f>SUMIFS('2024'!$I:$I,'2024'!$L:$L,work!$A233,'2024'!$H:$H,work!W$1)</f>
        <v>0</v>
      </c>
      <c r="X233">
        <f>SUMIFS('2024'!$I:$I,'2024'!$L:$L,work!$A233,'2024'!$H:$H,work!X$1)</f>
        <v>0</v>
      </c>
      <c r="Y233">
        <f t="shared" si="7"/>
        <v>3</v>
      </c>
      <c r="AL233" t="str">
        <v>SEROC</v>
      </c>
      <c r="AM233" t="str">
        <v>3210A</v>
      </c>
      <c r="AN233" t="str">
        <v>ENRZ5</v>
      </c>
    </row>
    <row r="234" spans="1:40" x14ac:dyDescent="0.25">
      <c r="A234" t="str">
        <v>2236-21FLA   19010125</v>
      </c>
      <c r="B234" t="str">
        <f>_xlfn.XLOOKUP(A234,'2024'!L:L,'2024'!A:A)</f>
        <v>NEROC</v>
      </c>
      <c r="C234" t="str">
        <f>_xlfn.XLOOKUP(A234,'2024'!L:L,'2024'!F:F)</f>
        <v>STREAM</v>
      </c>
      <c r="D234" t="str">
        <f>_xlfn.XLOOKUP(A234,'2024'!L:L,'2024'!G:G)</f>
        <v>3F</v>
      </c>
      <c r="E234">
        <f>SUMIFS('2024'!$I:$I,'2024'!$L:$L,work!$A234,'2024'!$H:$H,work!E$1)</f>
        <v>6</v>
      </c>
      <c r="F234">
        <f>SUMIFS('2024'!$I:$I,'2024'!$L:$L,work!$A234,'2024'!$H:$H,work!F$1)</f>
        <v>6</v>
      </c>
      <c r="G234">
        <f>SUMIFS('2024'!$I:$I,'2024'!$L:$L,work!$A234,'2024'!$H:$H,work!G$1)</f>
        <v>0</v>
      </c>
      <c r="H234">
        <f>SUMIFS('2024'!$I:$I,'2024'!$L:$L,work!$A234,'2024'!$H:$H,work!H$1)</f>
        <v>0</v>
      </c>
      <c r="I234">
        <f>SUMIFS('2024'!$I:$I,'2024'!$L:$L,work!$A234,'2024'!$H:$H,work!I$1)</f>
        <v>6</v>
      </c>
      <c r="J234">
        <f>SUMIFS('2024'!$I:$I,'2024'!$L:$L,work!$A234,'2024'!$H:$H,work!J$1)</f>
        <v>0</v>
      </c>
      <c r="K234">
        <f>SUMIFS('2024'!$I:$I,'2024'!$L:$L,work!$A234,'2024'!$H:$H,work!K$1)</f>
        <v>0</v>
      </c>
      <c r="L234">
        <f>SUMIFS('2024'!$I:$I,'2024'!$L:$L,work!$A234,'2024'!$H:$H,work!L$1)</f>
        <v>0</v>
      </c>
      <c r="M234">
        <f>SUMIFS('2024'!$I:$I,'2024'!$L:$L,work!$A234,'2024'!$H:$H,work!M$1)</f>
        <v>0</v>
      </c>
      <c r="N234">
        <f>SUMIFS('2024'!$I:$I,'2024'!$L:$L,work!$A234,'2024'!$H:$H,work!N$1)</f>
        <v>0</v>
      </c>
      <c r="O234">
        <f>SUMIFS('2024'!$I:$I,'2024'!$L:$L,work!$A234,'2024'!$H:$H,work!O$1)</f>
        <v>0</v>
      </c>
      <c r="P234">
        <f>SUMIFS('2024'!$I:$I,'2024'!$L:$L,work!$A234,'2024'!$H:$H,work!P$1)</f>
        <v>0</v>
      </c>
      <c r="Q234">
        <f>SUMIFS('2024'!$I:$I,'2024'!$L:$L,work!$A234,'2024'!$H:$H,work!Q$1)</f>
        <v>0</v>
      </c>
      <c r="R234">
        <f>SUMIFS('2024'!$I:$I,'2024'!$L:$L,work!$A234,'2024'!$H:$H,work!R$1)</f>
        <v>0</v>
      </c>
      <c r="S234">
        <f>SUMIFS('2024'!$I:$I,'2024'!$L:$L,work!$A234,'2024'!$H:$H,work!S$1)</f>
        <v>0</v>
      </c>
      <c r="T234">
        <f>SUMIFS('2024'!$I:$I,'2024'!$L:$L,work!$A234,'2024'!$H:$H,work!T$1)</f>
        <v>0</v>
      </c>
      <c r="U234">
        <f>SUMIFS('2024'!$I:$I,'2024'!$L:$L,work!$A234,'2024'!$H:$H,work!U$1)</f>
        <v>0</v>
      </c>
      <c r="V234">
        <f>SUMIFS('2024'!$I:$I,'2024'!$L:$L,work!$A234,'2024'!$H:$H,work!V$1)</f>
        <v>0</v>
      </c>
      <c r="W234">
        <f>SUMIFS('2024'!$I:$I,'2024'!$L:$L,work!$A234,'2024'!$H:$H,work!W$1)</f>
        <v>0</v>
      </c>
      <c r="X234">
        <f>SUMIFS('2024'!$I:$I,'2024'!$L:$L,work!$A234,'2024'!$H:$H,work!X$1)</f>
        <v>0</v>
      </c>
      <c r="Y234">
        <f t="shared" si="7"/>
        <v>3</v>
      </c>
      <c r="AL234" t="str">
        <v>SEROC</v>
      </c>
      <c r="AM234" t="str">
        <v>3226G4</v>
      </c>
      <c r="AN234" t="str">
        <v>-</v>
      </c>
    </row>
    <row r="235" spans="1:40" x14ac:dyDescent="0.25">
      <c r="A235" t="str">
        <v>2245-21FLA   19010085</v>
      </c>
      <c r="B235" t="str">
        <f>_xlfn.XLOOKUP(A235,'2024'!L:L,'2024'!A:A)</f>
        <v>NEROC</v>
      </c>
      <c r="C235" t="str">
        <f>_xlfn.XLOOKUP(A235,'2024'!L:L,'2024'!F:F)</f>
        <v>STREAM</v>
      </c>
      <c r="D235" t="str">
        <f>_xlfn.XLOOKUP(A235,'2024'!L:L,'2024'!G:G)</f>
        <v>3F</v>
      </c>
      <c r="E235">
        <f>SUMIFS('2024'!$I:$I,'2024'!$L:$L,work!$A235,'2024'!$H:$H,work!E$1)</f>
        <v>6</v>
      </c>
      <c r="F235">
        <f>SUMIFS('2024'!$I:$I,'2024'!$L:$L,work!$A235,'2024'!$H:$H,work!F$1)</f>
        <v>6</v>
      </c>
      <c r="G235">
        <f>SUMIFS('2024'!$I:$I,'2024'!$L:$L,work!$A235,'2024'!$H:$H,work!G$1)</f>
        <v>0</v>
      </c>
      <c r="H235">
        <f>SUMIFS('2024'!$I:$I,'2024'!$L:$L,work!$A235,'2024'!$H:$H,work!H$1)</f>
        <v>0</v>
      </c>
      <c r="I235">
        <f>SUMIFS('2024'!$I:$I,'2024'!$L:$L,work!$A235,'2024'!$H:$H,work!I$1)</f>
        <v>0</v>
      </c>
      <c r="J235">
        <f>SUMIFS('2024'!$I:$I,'2024'!$L:$L,work!$A235,'2024'!$H:$H,work!J$1)</f>
        <v>0</v>
      </c>
      <c r="K235">
        <f>SUMIFS('2024'!$I:$I,'2024'!$L:$L,work!$A235,'2024'!$H:$H,work!K$1)</f>
        <v>0</v>
      </c>
      <c r="L235">
        <f>SUMIFS('2024'!$I:$I,'2024'!$L:$L,work!$A235,'2024'!$H:$H,work!L$1)</f>
        <v>0</v>
      </c>
      <c r="M235">
        <f>SUMIFS('2024'!$I:$I,'2024'!$L:$L,work!$A235,'2024'!$H:$H,work!M$1)</f>
        <v>0</v>
      </c>
      <c r="N235">
        <f>SUMIFS('2024'!$I:$I,'2024'!$L:$L,work!$A235,'2024'!$H:$H,work!N$1)</f>
        <v>0</v>
      </c>
      <c r="O235">
        <f>SUMIFS('2024'!$I:$I,'2024'!$L:$L,work!$A235,'2024'!$H:$H,work!O$1)</f>
        <v>0</v>
      </c>
      <c r="P235">
        <f>SUMIFS('2024'!$I:$I,'2024'!$L:$L,work!$A235,'2024'!$H:$H,work!P$1)</f>
        <v>0</v>
      </c>
      <c r="Q235">
        <f>SUMIFS('2024'!$I:$I,'2024'!$L:$L,work!$A235,'2024'!$H:$H,work!Q$1)</f>
        <v>0</v>
      </c>
      <c r="R235">
        <f>SUMIFS('2024'!$I:$I,'2024'!$L:$L,work!$A235,'2024'!$H:$H,work!R$1)</f>
        <v>0</v>
      </c>
      <c r="S235">
        <f>SUMIFS('2024'!$I:$I,'2024'!$L:$L,work!$A235,'2024'!$H:$H,work!S$1)</f>
        <v>0</v>
      </c>
      <c r="T235">
        <f>SUMIFS('2024'!$I:$I,'2024'!$L:$L,work!$A235,'2024'!$H:$H,work!T$1)</f>
        <v>0</v>
      </c>
      <c r="U235">
        <f>SUMIFS('2024'!$I:$I,'2024'!$L:$L,work!$A235,'2024'!$H:$H,work!U$1)</f>
        <v>0</v>
      </c>
      <c r="V235">
        <f>SUMIFS('2024'!$I:$I,'2024'!$L:$L,work!$A235,'2024'!$H:$H,work!V$1)</f>
        <v>0</v>
      </c>
      <c r="W235">
        <f>SUMIFS('2024'!$I:$I,'2024'!$L:$L,work!$A235,'2024'!$H:$H,work!W$1)</f>
        <v>0</v>
      </c>
      <c r="X235">
        <f>SUMIFS('2024'!$I:$I,'2024'!$L:$L,work!$A235,'2024'!$H:$H,work!X$1)</f>
        <v>0</v>
      </c>
      <c r="Y235">
        <f t="shared" si="7"/>
        <v>3</v>
      </c>
      <c r="AL235" t="str">
        <v>SEROC</v>
      </c>
      <c r="AM235" t="str">
        <v>1938</v>
      </c>
      <c r="AN235" t="str">
        <v>-</v>
      </c>
    </row>
    <row r="236" spans="1:40" x14ac:dyDescent="0.25">
      <c r="A236" t="str">
        <v>2252-21FLA   20030692</v>
      </c>
      <c r="B236" t="str">
        <f>_xlfn.XLOOKUP(A236,'2024'!L:L,'2024'!A:A)</f>
        <v>NEROC</v>
      </c>
      <c r="C236" t="str">
        <f>_xlfn.XLOOKUP(A236,'2024'!L:L,'2024'!F:F)</f>
        <v>STREAM</v>
      </c>
      <c r="D236" t="str">
        <f>_xlfn.XLOOKUP(A236,'2024'!L:L,'2024'!G:G)</f>
        <v>3F</v>
      </c>
      <c r="E236">
        <f>SUMIFS('2024'!$I:$I,'2024'!$L:$L,work!$A236,'2024'!$H:$H,work!E$1)</f>
        <v>0</v>
      </c>
      <c r="F236">
        <f>SUMIFS('2024'!$I:$I,'2024'!$L:$L,work!$A236,'2024'!$H:$H,work!F$1)</f>
        <v>0</v>
      </c>
      <c r="G236">
        <f>SUMIFS('2024'!$I:$I,'2024'!$L:$L,work!$A236,'2024'!$H:$H,work!G$1)</f>
        <v>0</v>
      </c>
      <c r="H236">
        <f>SUMIFS('2024'!$I:$I,'2024'!$L:$L,work!$A236,'2024'!$H:$H,work!H$1)</f>
        <v>0</v>
      </c>
      <c r="I236">
        <f>SUMIFS('2024'!$I:$I,'2024'!$L:$L,work!$A236,'2024'!$H:$H,work!I$1)</f>
        <v>0</v>
      </c>
      <c r="J236">
        <f>SUMIFS('2024'!$I:$I,'2024'!$L:$L,work!$A236,'2024'!$H:$H,work!J$1)</f>
        <v>0</v>
      </c>
      <c r="K236">
        <f>SUMIFS('2024'!$I:$I,'2024'!$L:$L,work!$A236,'2024'!$H:$H,work!K$1)</f>
        <v>6</v>
      </c>
      <c r="L236">
        <f>SUMIFS('2024'!$I:$I,'2024'!$L:$L,work!$A236,'2024'!$H:$H,work!L$1)</f>
        <v>6</v>
      </c>
      <c r="M236">
        <f>SUMIFS('2024'!$I:$I,'2024'!$L:$L,work!$A236,'2024'!$H:$H,work!M$1)</f>
        <v>6</v>
      </c>
      <c r="N236">
        <f>SUMIFS('2024'!$I:$I,'2024'!$L:$L,work!$A236,'2024'!$H:$H,work!N$1)</f>
        <v>0</v>
      </c>
      <c r="O236">
        <f>SUMIFS('2024'!$I:$I,'2024'!$L:$L,work!$A236,'2024'!$H:$H,work!O$1)</f>
        <v>0</v>
      </c>
      <c r="P236">
        <f>SUMIFS('2024'!$I:$I,'2024'!$L:$L,work!$A236,'2024'!$H:$H,work!P$1)</f>
        <v>0</v>
      </c>
      <c r="Q236">
        <f>SUMIFS('2024'!$I:$I,'2024'!$L:$L,work!$A236,'2024'!$H:$H,work!Q$1)</f>
        <v>0</v>
      </c>
      <c r="R236">
        <f>SUMIFS('2024'!$I:$I,'2024'!$L:$L,work!$A236,'2024'!$H:$H,work!R$1)</f>
        <v>0</v>
      </c>
      <c r="S236">
        <f>SUMIFS('2024'!$I:$I,'2024'!$L:$L,work!$A236,'2024'!$H:$H,work!S$1)</f>
        <v>0</v>
      </c>
      <c r="T236">
        <f>SUMIFS('2024'!$I:$I,'2024'!$L:$L,work!$A236,'2024'!$H:$H,work!T$1)</f>
        <v>0</v>
      </c>
      <c r="U236">
        <f>SUMIFS('2024'!$I:$I,'2024'!$L:$L,work!$A236,'2024'!$H:$H,work!U$1)</f>
        <v>0</v>
      </c>
      <c r="V236">
        <f>SUMIFS('2024'!$I:$I,'2024'!$L:$L,work!$A236,'2024'!$H:$H,work!V$1)</f>
        <v>0</v>
      </c>
      <c r="W236">
        <f>SUMIFS('2024'!$I:$I,'2024'!$L:$L,work!$A236,'2024'!$H:$H,work!W$1)</f>
        <v>0</v>
      </c>
      <c r="X236">
        <f>SUMIFS('2024'!$I:$I,'2024'!$L:$L,work!$A236,'2024'!$H:$H,work!X$1)</f>
        <v>0</v>
      </c>
      <c r="Y236">
        <f t="shared" si="7"/>
        <v>3</v>
      </c>
      <c r="AL236" t="str">
        <v>SEROC</v>
      </c>
      <c r="AM236" t="str">
        <v>1813B</v>
      </c>
      <c r="AN236" t="str">
        <v>-</v>
      </c>
    </row>
    <row r="237" spans="1:40" x14ac:dyDescent="0.25">
      <c r="A237" t="str">
        <v>2254-21FLA   20030674</v>
      </c>
      <c r="B237" t="str">
        <f>_xlfn.XLOOKUP(A237,'2024'!L:L,'2024'!A:A)</f>
        <v>NEROC</v>
      </c>
      <c r="C237" t="str">
        <f>_xlfn.XLOOKUP(A237,'2024'!L:L,'2024'!F:F)</f>
        <v>STREAM</v>
      </c>
      <c r="D237" t="str">
        <f>_xlfn.XLOOKUP(A237,'2024'!L:L,'2024'!G:G)</f>
        <v>3F</v>
      </c>
      <c r="E237">
        <f>SUMIFS('2024'!$I:$I,'2024'!$L:$L,work!$A237,'2024'!$H:$H,work!E$1)</f>
        <v>0</v>
      </c>
      <c r="F237">
        <f>SUMIFS('2024'!$I:$I,'2024'!$L:$L,work!$A237,'2024'!$H:$H,work!F$1)</f>
        <v>6</v>
      </c>
      <c r="G237">
        <f>SUMIFS('2024'!$I:$I,'2024'!$L:$L,work!$A237,'2024'!$H:$H,work!G$1)</f>
        <v>0</v>
      </c>
      <c r="H237">
        <f>SUMIFS('2024'!$I:$I,'2024'!$L:$L,work!$A237,'2024'!$H:$H,work!H$1)</f>
        <v>0</v>
      </c>
      <c r="I237">
        <f>SUMIFS('2024'!$I:$I,'2024'!$L:$L,work!$A237,'2024'!$H:$H,work!I$1)</f>
        <v>6</v>
      </c>
      <c r="J237">
        <f>SUMIFS('2024'!$I:$I,'2024'!$L:$L,work!$A237,'2024'!$H:$H,work!J$1)</f>
        <v>0</v>
      </c>
      <c r="K237">
        <f>SUMIFS('2024'!$I:$I,'2024'!$L:$L,work!$A237,'2024'!$H:$H,work!K$1)</f>
        <v>0</v>
      </c>
      <c r="L237">
        <f>SUMIFS('2024'!$I:$I,'2024'!$L:$L,work!$A237,'2024'!$H:$H,work!L$1)</f>
        <v>0</v>
      </c>
      <c r="M237">
        <f>SUMIFS('2024'!$I:$I,'2024'!$L:$L,work!$A237,'2024'!$H:$H,work!M$1)</f>
        <v>0</v>
      </c>
      <c r="N237">
        <f>SUMIFS('2024'!$I:$I,'2024'!$L:$L,work!$A237,'2024'!$H:$H,work!N$1)</f>
        <v>0</v>
      </c>
      <c r="O237">
        <f>SUMIFS('2024'!$I:$I,'2024'!$L:$L,work!$A237,'2024'!$H:$H,work!O$1)</f>
        <v>0</v>
      </c>
      <c r="P237">
        <f>SUMIFS('2024'!$I:$I,'2024'!$L:$L,work!$A237,'2024'!$H:$H,work!P$1)</f>
        <v>0</v>
      </c>
      <c r="Q237">
        <f>SUMIFS('2024'!$I:$I,'2024'!$L:$L,work!$A237,'2024'!$H:$H,work!Q$1)</f>
        <v>0</v>
      </c>
      <c r="R237">
        <f>SUMIFS('2024'!$I:$I,'2024'!$L:$L,work!$A237,'2024'!$H:$H,work!R$1)</f>
        <v>0</v>
      </c>
      <c r="S237">
        <f>SUMIFS('2024'!$I:$I,'2024'!$L:$L,work!$A237,'2024'!$H:$H,work!S$1)</f>
        <v>0</v>
      </c>
      <c r="T237">
        <f>SUMIFS('2024'!$I:$I,'2024'!$L:$L,work!$A237,'2024'!$H:$H,work!T$1)</f>
        <v>0</v>
      </c>
      <c r="U237">
        <f>SUMIFS('2024'!$I:$I,'2024'!$L:$L,work!$A237,'2024'!$H:$H,work!U$1)</f>
        <v>0</v>
      </c>
      <c r="V237">
        <f>SUMIFS('2024'!$I:$I,'2024'!$L:$L,work!$A237,'2024'!$H:$H,work!V$1)</f>
        <v>0</v>
      </c>
      <c r="W237">
        <f>SUMIFS('2024'!$I:$I,'2024'!$L:$L,work!$A237,'2024'!$H:$H,work!W$1)</f>
        <v>0</v>
      </c>
      <c r="X237">
        <f>SUMIFS('2024'!$I:$I,'2024'!$L:$L,work!$A237,'2024'!$H:$H,work!X$1)</f>
        <v>0</v>
      </c>
      <c r="Y237">
        <f t="shared" si="7"/>
        <v>3</v>
      </c>
      <c r="AL237" t="str">
        <v>SEROC</v>
      </c>
      <c r="AM237" t="str">
        <v>1813F</v>
      </c>
      <c r="AN237" t="str">
        <v>-</v>
      </c>
    </row>
    <row r="238" spans="1:40" x14ac:dyDescent="0.25">
      <c r="A238" t="str">
        <v>2256-21FLA   20030792</v>
      </c>
      <c r="B238" t="str">
        <f>_xlfn.XLOOKUP(A238,'2024'!L:L,'2024'!A:A)</f>
        <v>NEROC</v>
      </c>
      <c r="C238" t="str">
        <f>_xlfn.XLOOKUP(A238,'2024'!L:L,'2024'!F:F)</f>
        <v>ESTUARY11</v>
      </c>
      <c r="D238" t="str">
        <f>_xlfn.XLOOKUP(A238,'2024'!L:L,'2024'!G:G)</f>
        <v>3M</v>
      </c>
      <c r="E238">
        <f>SUMIFS('2024'!$I:$I,'2024'!$L:$L,work!$A238,'2024'!$H:$H,work!E$1)</f>
        <v>0</v>
      </c>
      <c r="F238">
        <f>SUMIFS('2024'!$I:$I,'2024'!$L:$L,work!$A238,'2024'!$H:$H,work!F$1)</f>
        <v>6</v>
      </c>
      <c r="G238">
        <f>SUMIFS('2024'!$I:$I,'2024'!$L:$L,work!$A238,'2024'!$H:$H,work!G$1)</f>
        <v>0</v>
      </c>
      <c r="H238">
        <f>SUMIFS('2024'!$I:$I,'2024'!$L:$L,work!$A238,'2024'!$H:$H,work!H$1)</f>
        <v>6</v>
      </c>
      <c r="I238">
        <f>SUMIFS('2024'!$I:$I,'2024'!$L:$L,work!$A238,'2024'!$H:$H,work!I$1)</f>
        <v>0</v>
      </c>
      <c r="J238">
        <f>SUMIFS('2024'!$I:$I,'2024'!$L:$L,work!$A238,'2024'!$H:$H,work!J$1)</f>
        <v>0</v>
      </c>
      <c r="K238">
        <f>SUMIFS('2024'!$I:$I,'2024'!$L:$L,work!$A238,'2024'!$H:$H,work!K$1)</f>
        <v>0</v>
      </c>
      <c r="L238">
        <f>SUMIFS('2024'!$I:$I,'2024'!$L:$L,work!$A238,'2024'!$H:$H,work!L$1)</f>
        <v>0</v>
      </c>
      <c r="M238">
        <f>SUMIFS('2024'!$I:$I,'2024'!$L:$L,work!$A238,'2024'!$H:$H,work!M$1)</f>
        <v>0</v>
      </c>
      <c r="N238">
        <f>SUMIFS('2024'!$I:$I,'2024'!$L:$L,work!$A238,'2024'!$H:$H,work!N$1)</f>
        <v>0</v>
      </c>
      <c r="O238">
        <f>SUMIFS('2024'!$I:$I,'2024'!$L:$L,work!$A238,'2024'!$H:$H,work!O$1)</f>
        <v>0</v>
      </c>
      <c r="P238">
        <f>SUMIFS('2024'!$I:$I,'2024'!$L:$L,work!$A238,'2024'!$H:$H,work!P$1)</f>
        <v>6</v>
      </c>
      <c r="Q238">
        <f>SUMIFS('2024'!$I:$I,'2024'!$L:$L,work!$A238,'2024'!$H:$H,work!Q$1)</f>
        <v>6</v>
      </c>
      <c r="R238">
        <f>SUMIFS('2024'!$I:$I,'2024'!$L:$L,work!$A238,'2024'!$H:$H,work!R$1)</f>
        <v>0</v>
      </c>
      <c r="S238">
        <f>SUMIFS('2024'!$I:$I,'2024'!$L:$L,work!$A238,'2024'!$H:$H,work!S$1)</f>
        <v>0</v>
      </c>
      <c r="T238">
        <f>SUMIFS('2024'!$I:$I,'2024'!$L:$L,work!$A238,'2024'!$H:$H,work!T$1)</f>
        <v>0</v>
      </c>
      <c r="U238">
        <f>SUMIFS('2024'!$I:$I,'2024'!$L:$L,work!$A238,'2024'!$H:$H,work!U$1)</f>
        <v>0</v>
      </c>
      <c r="V238">
        <f>SUMIFS('2024'!$I:$I,'2024'!$L:$L,work!$A238,'2024'!$H:$H,work!V$1)</f>
        <v>0</v>
      </c>
      <c r="W238">
        <f>SUMIFS('2024'!$I:$I,'2024'!$L:$L,work!$A238,'2024'!$H:$H,work!W$1)</f>
        <v>0</v>
      </c>
      <c r="X238">
        <f>SUMIFS('2024'!$I:$I,'2024'!$L:$L,work!$A238,'2024'!$H:$H,work!X$1)</f>
        <v>0</v>
      </c>
      <c r="Y238">
        <f t="shared" si="7"/>
        <v>3</v>
      </c>
      <c r="AL238" t="str">
        <v>SEROC</v>
      </c>
      <c r="AM238" t="str">
        <v>1842B</v>
      </c>
      <c r="AN238" t="str">
        <v>-</v>
      </c>
    </row>
    <row r="239" spans="1:40" x14ac:dyDescent="0.25">
      <c r="A239" t="str">
        <v>2265DENRBB121FLA   20030067</v>
      </c>
      <c r="B239" t="str">
        <f>_xlfn.XLOOKUP(A239,'2024'!L:L,'2024'!A:A)</f>
        <v>NEROC</v>
      </c>
      <c r="C239" t="str">
        <f>_xlfn.XLOOKUP(A239,'2024'!L:L,'2024'!F:F)</f>
        <v>ESTUARY</v>
      </c>
      <c r="D239" t="str">
        <f>_xlfn.XLOOKUP(A239,'2024'!L:L,'2024'!G:G)</f>
        <v>3M</v>
      </c>
      <c r="E239">
        <f>SUMIFS('2024'!$I:$I,'2024'!$L:$L,work!$A239,'2024'!$H:$H,work!E$1)</f>
        <v>0</v>
      </c>
      <c r="F239">
        <f>SUMIFS('2024'!$I:$I,'2024'!$L:$L,work!$A239,'2024'!$H:$H,work!F$1)</f>
        <v>6</v>
      </c>
      <c r="G239">
        <f>SUMIFS('2024'!$I:$I,'2024'!$L:$L,work!$A239,'2024'!$H:$H,work!G$1)</f>
        <v>0</v>
      </c>
      <c r="H239">
        <f>SUMIFS('2024'!$I:$I,'2024'!$L:$L,work!$A239,'2024'!$H:$H,work!H$1)</f>
        <v>6</v>
      </c>
      <c r="I239">
        <f>SUMIFS('2024'!$I:$I,'2024'!$L:$L,work!$A239,'2024'!$H:$H,work!I$1)</f>
        <v>0</v>
      </c>
      <c r="J239">
        <f>SUMIFS('2024'!$I:$I,'2024'!$L:$L,work!$A239,'2024'!$H:$H,work!J$1)</f>
        <v>0</v>
      </c>
      <c r="K239">
        <f>SUMIFS('2024'!$I:$I,'2024'!$L:$L,work!$A239,'2024'!$H:$H,work!K$1)</f>
        <v>0</v>
      </c>
      <c r="L239">
        <f>SUMIFS('2024'!$I:$I,'2024'!$L:$L,work!$A239,'2024'!$H:$H,work!L$1)</f>
        <v>0</v>
      </c>
      <c r="M239">
        <f>SUMIFS('2024'!$I:$I,'2024'!$L:$L,work!$A239,'2024'!$H:$H,work!M$1)</f>
        <v>0</v>
      </c>
      <c r="N239">
        <f>SUMIFS('2024'!$I:$I,'2024'!$L:$L,work!$A239,'2024'!$H:$H,work!N$1)</f>
        <v>0</v>
      </c>
      <c r="O239">
        <f>SUMIFS('2024'!$I:$I,'2024'!$L:$L,work!$A239,'2024'!$H:$H,work!O$1)</f>
        <v>0</v>
      </c>
      <c r="P239">
        <f>SUMIFS('2024'!$I:$I,'2024'!$L:$L,work!$A239,'2024'!$H:$H,work!P$1)</f>
        <v>0</v>
      </c>
      <c r="Q239">
        <f>SUMIFS('2024'!$I:$I,'2024'!$L:$L,work!$A239,'2024'!$H:$H,work!Q$1)</f>
        <v>0</v>
      </c>
      <c r="R239">
        <f>SUMIFS('2024'!$I:$I,'2024'!$L:$L,work!$A239,'2024'!$H:$H,work!R$1)</f>
        <v>0</v>
      </c>
      <c r="S239">
        <f>SUMIFS('2024'!$I:$I,'2024'!$L:$L,work!$A239,'2024'!$H:$H,work!S$1)</f>
        <v>0</v>
      </c>
      <c r="T239">
        <f>SUMIFS('2024'!$I:$I,'2024'!$L:$L,work!$A239,'2024'!$H:$H,work!T$1)</f>
        <v>0</v>
      </c>
      <c r="U239">
        <f>SUMIFS('2024'!$I:$I,'2024'!$L:$L,work!$A239,'2024'!$H:$H,work!U$1)</f>
        <v>0</v>
      </c>
      <c r="V239">
        <f>SUMIFS('2024'!$I:$I,'2024'!$L:$L,work!$A239,'2024'!$H:$H,work!V$1)</f>
        <v>0</v>
      </c>
      <c r="W239">
        <f>SUMIFS('2024'!$I:$I,'2024'!$L:$L,work!$A239,'2024'!$H:$H,work!W$1)</f>
        <v>0</v>
      </c>
      <c r="X239">
        <f>SUMIFS('2024'!$I:$I,'2024'!$L:$L,work!$A239,'2024'!$H:$H,work!X$1)</f>
        <v>0</v>
      </c>
      <c r="Y239">
        <f t="shared" si="7"/>
        <v>3</v>
      </c>
      <c r="AL239" t="str">
        <v>SEROC</v>
      </c>
      <c r="AM239" t="str">
        <v>1860G</v>
      </c>
      <c r="AN239" t="str">
        <v>-</v>
      </c>
    </row>
    <row r="240" spans="1:40" x14ac:dyDescent="0.25">
      <c r="A240" t="str">
        <v>2266-21FLA   20030698</v>
      </c>
      <c r="B240" t="str">
        <f>_xlfn.XLOOKUP(A240,'2024'!L:L,'2024'!A:A)</f>
        <v>NEROC</v>
      </c>
      <c r="C240" t="str">
        <f>_xlfn.XLOOKUP(A240,'2024'!L:L,'2024'!F:F)</f>
        <v>ESTUARY11</v>
      </c>
      <c r="D240" t="str">
        <f>_xlfn.XLOOKUP(A240,'2024'!L:L,'2024'!G:G)</f>
        <v>3M</v>
      </c>
      <c r="E240">
        <f>SUMIFS('2024'!$I:$I,'2024'!$L:$L,work!$A240,'2024'!$H:$H,work!E$1)</f>
        <v>6</v>
      </c>
      <c r="F240">
        <f>SUMIFS('2024'!$I:$I,'2024'!$L:$L,work!$A240,'2024'!$H:$H,work!F$1)</f>
        <v>6</v>
      </c>
      <c r="G240">
        <f>SUMIFS('2024'!$I:$I,'2024'!$L:$L,work!$A240,'2024'!$H:$H,work!G$1)</f>
        <v>0</v>
      </c>
      <c r="H240">
        <f>SUMIFS('2024'!$I:$I,'2024'!$L:$L,work!$A240,'2024'!$H:$H,work!H$1)</f>
        <v>0</v>
      </c>
      <c r="I240">
        <f>SUMIFS('2024'!$I:$I,'2024'!$L:$L,work!$A240,'2024'!$H:$H,work!I$1)</f>
        <v>0</v>
      </c>
      <c r="J240">
        <f>SUMIFS('2024'!$I:$I,'2024'!$L:$L,work!$A240,'2024'!$H:$H,work!J$1)</f>
        <v>0</v>
      </c>
      <c r="K240">
        <f>SUMIFS('2024'!$I:$I,'2024'!$L:$L,work!$A240,'2024'!$H:$H,work!K$1)</f>
        <v>0</v>
      </c>
      <c r="L240">
        <f>SUMIFS('2024'!$I:$I,'2024'!$L:$L,work!$A240,'2024'!$H:$H,work!L$1)</f>
        <v>0</v>
      </c>
      <c r="M240">
        <f>SUMIFS('2024'!$I:$I,'2024'!$L:$L,work!$A240,'2024'!$H:$H,work!M$1)</f>
        <v>0</v>
      </c>
      <c r="N240">
        <f>SUMIFS('2024'!$I:$I,'2024'!$L:$L,work!$A240,'2024'!$H:$H,work!N$1)</f>
        <v>0</v>
      </c>
      <c r="O240">
        <f>SUMIFS('2024'!$I:$I,'2024'!$L:$L,work!$A240,'2024'!$H:$H,work!O$1)</f>
        <v>0</v>
      </c>
      <c r="P240">
        <f>SUMIFS('2024'!$I:$I,'2024'!$L:$L,work!$A240,'2024'!$H:$H,work!P$1)</f>
        <v>0</v>
      </c>
      <c r="Q240">
        <f>SUMIFS('2024'!$I:$I,'2024'!$L:$L,work!$A240,'2024'!$H:$H,work!Q$1)</f>
        <v>0</v>
      </c>
      <c r="R240">
        <f>SUMIFS('2024'!$I:$I,'2024'!$L:$L,work!$A240,'2024'!$H:$H,work!R$1)</f>
        <v>0</v>
      </c>
      <c r="S240">
        <f>SUMIFS('2024'!$I:$I,'2024'!$L:$L,work!$A240,'2024'!$H:$H,work!S$1)</f>
        <v>0</v>
      </c>
      <c r="T240">
        <f>SUMIFS('2024'!$I:$I,'2024'!$L:$L,work!$A240,'2024'!$H:$H,work!T$1)</f>
        <v>0</v>
      </c>
      <c r="U240">
        <f>SUMIFS('2024'!$I:$I,'2024'!$L:$L,work!$A240,'2024'!$H:$H,work!U$1)</f>
        <v>0</v>
      </c>
      <c r="V240">
        <f>SUMIFS('2024'!$I:$I,'2024'!$L:$L,work!$A240,'2024'!$H:$H,work!V$1)</f>
        <v>0</v>
      </c>
      <c r="W240">
        <f>SUMIFS('2024'!$I:$I,'2024'!$L:$L,work!$A240,'2024'!$H:$H,work!W$1)</f>
        <v>0</v>
      </c>
      <c r="X240">
        <f>SUMIFS('2024'!$I:$I,'2024'!$L:$L,work!$A240,'2024'!$H:$H,work!X$1)</f>
        <v>0</v>
      </c>
      <c r="Y240">
        <f t="shared" si="7"/>
        <v>3</v>
      </c>
      <c r="AL240" t="str">
        <v>SEROC</v>
      </c>
      <c r="AM240" t="str">
        <v>1932A</v>
      </c>
      <c r="AN240" t="str">
        <v>-</v>
      </c>
    </row>
    <row r="241" spans="1:40" x14ac:dyDescent="0.25">
      <c r="A241" t="str">
        <v>226A-21FLPNS G3NW0224</v>
      </c>
      <c r="B241" t="str">
        <f>_xlfn.XLOOKUP(A241,'2024'!L:L,'2024'!A:A)</f>
        <v>NWROC</v>
      </c>
      <c r="C241" t="str">
        <f>_xlfn.XLOOKUP(A241,'2024'!L:L,'2024'!F:F)</f>
        <v>STREAM</v>
      </c>
      <c r="D241" t="str">
        <f>_xlfn.XLOOKUP(A241,'2024'!L:L,'2024'!G:G)</f>
        <v>3F</v>
      </c>
      <c r="E241">
        <f>SUMIFS('2024'!$I:$I,'2024'!$L:$L,work!$A241,'2024'!$H:$H,work!E$1)</f>
        <v>6</v>
      </c>
      <c r="F241">
        <f>SUMIFS('2024'!$I:$I,'2024'!$L:$L,work!$A241,'2024'!$H:$H,work!F$1)</f>
        <v>0</v>
      </c>
      <c r="G241">
        <f>SUMIFS('2024'!$I:$I,'2024'!$L:$L,work!$A241,'2024'!$H:$H,work!G$1)</f>
        <v>0</v>
      </c>
      <c r="H241">
        <f>SUMIFS('2024'!$I:$I,'2024'!$L:$L,work!$A241,'2024'!$H:$H,work!H$1)</f>
        <v>0</v>
      </c>
      <c r="I241">
        <f>SUMIFS('2024'!$I:$I,'2024'!$L:$L,work!$A241,'2024'!$H:$H,work!I$1)</f>
        <v>6</v>
      </c>
      <c r="J241">
        <f>SUMIFS('2024'!$I:$I,'2024'!$L:$L,work!$A241,'2024'!$H:$H,work!J$1)</f>
        <v>0</v>
      </c>
      <c r="K241">
        <f>SUMIFS('2024'!$I:$I,'2024'!$L:$L,work!$A241,'2024'!$H:$H,work!K$1)</f>
        <v>0</v>
      </c>
      <c r="L241">
        <f>SUMIFS('2024'!$I:$I,'2024'!$L:$L,work!$A241,'2024'!$H:$H,work!L$1)</f>
        <v>0</v>
      </c>
      <c r="M241">
        <f>SUMIFS('2024'!$I:$I,'2024'!$L:$L,work!$A241,'2024'!$H:$H,work!M$1)</f>
        <v>0</v>
      </c>
      <c r="N241">
        <f>SUMIFS('2024'!$I:$I,'2024'!$L:$L,work!$A241,'2024'!$H:$H,work!N$1)</f>
        <v>0</v>
      </c>
      <c r="O241">
        <f>SUMIFS('2024'!$I:$I,'2024'!$L:$L,work!$A241,'2024'!$H:$H,work!O$1)</f>
        <v>0</v>
      </c>
      <c r="P241">
        <f>SUMIFS('2024'!$I:$I,'2024'!$L:$L,work!$A241,'2024'!$H:$H,work!P$1)</f>
        <v>0</v>
      </c>
      <c r="Q241">
        <f>SUMIFS('2024'!$I:$I,'2024'!$L:$L,work!$A241,'2024'!$H:$H,work!Q$1)</f>
        <v>0</v>
      </c>
      <c r="R241">
        <f>SUMIFS('2024'!$I:$I,'2024'!$L:$L,work!$A241,'2024'!$H:$H,work!R$1)</f>
        <v>0</v>
      </c>
      <c r="S241">
        <f>SUMIFS('2024'!$I:$I,'2024'!$L:$L,work!$A241,'2024'!$H:$H,work!S$1)</f>
        <v>0</v>
      </c>
      <c r="T241">
        <f>SUMIFS('2024'!$I:$I,'2024'!$L:$L,work!$A241,'2024'!$H:$H,work!T$1)</f>
        <v>0</v>
      </c>
      <c r="U241">
        <f>SUMIFS('2024'!$I:$I,'2024'!$L:$L,work!$A241,'2024'!$H:$H,work!U$1)</f>
        <v>0</v>
      </c>
      <c r="V241">
        <f>SUMIFS('2024'!$I:$I,'2024'!$L:$L,work!$A241,'2024'!$H:$H,work!V$1)</f>
        <v>0</v>
      </c>
      <c r="W241">
        <f>SUMIFS('2024'!$I:$I,'2024'!$L:$L,work!$A241,'2024'!$H:$H,work!W$1)</f>
        <v>0</v>
      </c>
      <c r="X241">
        <f>SUMIFS('2024'!$I:$I,'2024'!$L:$L,work!$A241,'2024'!$H:$H,work!X$1)</f>
        <v>0</v>
      </c>
      <c r="Y241">
        <f t="shared" si="7"/>
        <v>3</v>
      </c>
      <c r="AL241" t="str">
        <v>SEROC</v>
      </c>
      <c r="AM241" t="str">
        <v>1932G</v>
      </c>
      <c r="AN241" t="str">
        <v>-</v>
      </c>
    </row>
    <row r="242" spans="1:40" x14ac:dyDescent="0.25">
      <c r="A242" t="str">
        <v>2270A-21FLA   20030696</v>
      </c>
      <c r="B242" t="str">
        <f>_xlfn.XLOOKUP(A242,'2024'!L:L,'2024'!A:A)</f>
        <v>NEROC</v>
      </c>
      <c r="C242" t="str">
        <f>_xlfn.XLOOKUP(A242,'2024'!L:L,'2024'!F:F)</f>
        <v>ESTUARY11</v>
      </c>
      <c r="D242" t="str">
        <f>_xlfn.XLOOKUP(A242,'2024'!L:L,'2024'!G:G)</f>
        <v>3M</v>
      </c>
      <c r="E242">
        <f>SUMIFS('2024'!$I:$I,'2024'!$L:$L,work!$A242,'2024'!$H:$H,work!E$1)</f>
        <v>6</v>
      </c>
      <c r="F242">
        <f>SUMIFS('2024'!$I:$I,'2024'!$L:$L,work!$A242,'2024'!$H:$H,work!F$1)</f>
        <v>0</v>
      </c>
      <c r="G242">
        <f>SUMIFS('2024'!$I:$I,'2024'!$L:$L,work!$A242,'2024'!$H:$H,work!G$1)</f>
        <v>0</v>
      </c>
      <c r="H242">
        <f>SUMIFS('2024'!$I:$I,'2024'!$L:$L,work!$A242,'2024'!$H:$H,work!H$1)</f>
        <v>6</v>
      </c>
      <c r="I242">
        <f>SUMIFS('2024'!$I:$I,'2024'!$L:$L,work!$A242,'2024'!$H:$H,work!I$1)</f>
        <v>0</v>
      </c>
      <c r="J242">
        <f>SUMIFS('2024'!$I:$I,'2024'!$L:$L,work!$A242,'2024'!$H:$H,work!J$1)</f>
        <v>0</v>
      </c>
      <c r="K242">
        <f>SUMIFS('2024'!$I:$I,'2024'!$L:$L,work!$A242,'2024'!$H:$H,work!K$1)</f>
        <v>0</v>
      </c>
      <c r="L242">
        <f>SUMIFS('2024'!$I:$I,'2024'!$L:$L,work!$A242,'2024'!$H:$H,work!L$1)</f>
        <v>0</v>
      </c>
      <c r="M242">
        <f>SUMIFS('2024'!$I:$I,'2024'!$L:$L,work!$A242,'2024'!$H:$H,work!M$1)</f>
        <v>0</v>
      </c>
      <c r="N242">
        <f>SUMIFS('2024'!$I:$I,'2024'!$L:$L,work!$A242,'2024'!$H:$H,work!N$1)</f>
        <v>0</v>
      </c>
      <c r="O242">
        <f>SUMIFS('2024'!$I:$I,'2024'!$L:$L,work!$A242,'2024'!$H:$H,work!O$1)</f>
        <v>0</v>
      </c>
      <c r="P242">
        <f>SUMIFS('2024'!$I:$I,'2024'!$L:$L,work!$A242,'2024'!$H:$H,work!P$1)</f>
        <v>0</v>
      </c>
      <c r="Q242">
        <f>SUMIFS('2024'!$I:$I,'2024'!$L:$L,work!$A242,'2024'!$H:$H,work!Q$1)</f>
        <v>0</v>
      </c>
      <c r="R242">
        <f>SUMIFS('2024'!$I:$I,'2024'!$L:$L,work!$A242,'2024'!$H:$H,work!R$1)</f>
        <v>0</v>
      </c>
      <c r="S242">
        <f>SUMIFS('2024'!$I:$I,'2024'!$L:$L,work!$A242,'2024'!$H:$H,work!S$1)</f>
        <v>0</v>
      </c>
      <c r="T242">
        <f>SUMIFS('2024'!$I:$I,'2024'!$L:$L,work!$A242,'2024'!$H:$H,work!T$1)</f>
        <v>0</v>
      </c>
      <c r="U242">
        <f>SUMIFS('2024'!$I:$I,'2024'!$L:$L,work!$A242,'2024'!$H:$H,work!U$1)</f>
        <v>0</v>
      </c>
      <c r="V242">
        <f>SUMIFS('2024'!$I:$I,'2024'!$L:$L,work!$A242,'2024'!$H:$H,work!V$1)</f>
        <v>0</v>
      </c>
      <c r="W242">
        <f>SUMIFS('2024'!$I:$I,'2024'!$L:$L,work!$A242,'2024'!$H:$H,work!W$1)</f>
        <v>0</v>
      </c>
      <c r="X242">
        <f>SUMIFS('2024'!$I:$I,'2024'!$L:$L,work!$A242,'2024'!$H:$H,work!X$1)</f>
        <v>0</v>
      </c>
      <c r="Y242">
        <f t="shared" si="7"/>
        <v>3</v>
      </c>
      <c r="AL242" t="str">
        <v>SEROC</v>
      </c>
      <c r="AM242" t="str">
        <v>1932I</v>
      </c>
      <c r="AN242" t="str">
        <v>-</v>
      </c>
    </row>
    <row r="243" spans="1:40" x14ac:dyDescent="0.25">
      <c r="A243" t="str">
        <v>2280B-21FLA   20030139</v>
      </c>
      <c r="B243" t="str">
        <f>_xlfn.XLOOKUP(A243,'2024'!L:L,'2024'!A:A)</f>
        <v>NEROC</v>
      </c>
      <c r="C243" t="str">
        <f>_xlfn.XLOOKUP(A243,'2024'!L:L,'2024'!F:F)</f>
        <v>ESTUARY11</v>
      </c>
      <c r="D243" t="str">
        <f>_xlfn.XLOOKUP(A243,'2024'!L:L,'2024'!G:G)</f>
        <v>3M</v>
      </c>
      <c r="E243">
        <f>SUMIFS('2024'!$I:$I,'2024'!$L:$L,work!$A243,'2024'!$H:$H,work!E$1)</f>
        <v>6</v>
      </c>
      <c r="F243">
        <f>SUMIFS('2024'!$I:$I,'2024'!$L:$L,work!$A243,'2024'!$H:$H,work!F$1)</f>
        <v>6</v>
      </c>
      <c r="G243">
        <f>SUMIFS('2024'!$I:$I,'2024'!$L:$L,work!$A243,'2024'!$H:$H,work!G$1)</f>
        <v>0</v>
      </c>
      <c r="H243">
        <f>SUMIFS('2024'!$I:$I,'2024'!$L:$L,work!$A243,'2024'!$H:$H,work!H$1)</f>
        <v>6</v>
      </c>
      <c r="I243">
        <f>SUMIFS('2024'!$I:$I,'2024'!$L:$L,work!$A243,'2024'!$H:$H,work!I$1)</f>
        <v>0</v>
      </c>
      <c r="J243">
        <f>SUMIFS('2024'!$I:$I,'2024'!$L:$L,work!$A243,'2024'!$H:$H,work!J$1)</f>
        <v>0</v>
      </c>
      <c r="K243">
        <f>SUMIFS('2024'!$I:$I,'2024'!$L:$L,work!$A243,'2024'!$H:$H,work!K$1)</f>
        <v>0</v>
      </c>
      <c r="L243">
        <f>SUMIFS('2024'!$I:$I,'2024'!$L:$L,work!$A243,'2024'!$H:$H,work!L$1)</f>
        <v>0</v>
      </c>
      <c r="M243">
        <f>SUMIFS('2024'!$I:$I,'2024'!$L:$L,work!$A243,'2024'!$H:$H,work!M$1)</f>
        <v>0</v>
      </c>
      <c r="N243">
        <f>SUMIFS('2024'!$I:$I,'2024'!$L:$L,work!$A243,'2024'!$H:$H,work!N$1)</f>
        <v>0</v>
      </c>
      <c r="O243">
        <f>SUMIFS('2024'!$I:$I,'2024'!$L:$L,work!$A243,'2024'!$H:$H,work!O$1)</f>
        <v>0</v>
      </c>
      <c r="P243">
        <f>SUMIFS('2024'!$I:$I,'2024'!$L:$L,work!$A243,'2024'!$H:$H,work!P$1)</f>
        <v>0</v>
      </c>
      <c r="Q243">
        <f>SUMIFS('2024'!$I:$I,'2024'!$L:$L,work!$A243,'2024'!$H:$H,work!Q$1)</f>
        <v>0</v>
      </c>
      <c r="R243">
        <f>SUMIFS('2024'!$I:$I,'2024'!$L:$L,work!$A243,'2024'!$H:$H,work!R$1)</f>
        <v>0</v>
      </c>
      <c r="S243">
        <f>SUMIFS('2024'!$I:$I,'2024'!$L:$L,work!$A243,'2024'!$H:$H,work!S$1)</f>
        <v>0</v>
      </c>
      <c r="T243">
        <f>SUMIFS('2024'!$I:$I,'2024'!$L:$L,work!$A243,'2024'!$H:$H,work!T$1)</f>
        <v>0</v>
      </c>
      <c r="U243">
        <f>SUMIFS('2024'!$I:$I,'2024'!$L:$L,work!$A243,'2024'!$H:$H,work!U$1)</f>
        <v>0</v>
      </c>
      <c r="V243">
        <f>SUMIFS('2024'!$I:$I,'2024'!$L:$L,work!$A243,'2024'!$H:$H,work!V$1)</f>
        <v>0</v>
      </c>
      <c r="W243">
        <f>SUMIFS('2024'!$I:$I,'2024'!$L:$L,work!$A243,'2024'!$H:$H,work!W$1)</f>
        <v>0</v>
      </c>
      <c r="X243">
        <f>SUMIFS('2024'!$I:$I,'2024'!$L:$L,work!$A243,'2024'!$H:$H,work!X$1)</f>
        <v>0</v>
      </c>
      <c r="Y243">
        <f t="shared" si="7"/>
        <v>3</v>
      </c>
      <c r="AL243" t="str">
        <v>SEROC</v>
      </c>
      <c r="AM243" t="str">
        <v>1932N</v>
      </c>
      <c r="AN243" t="str">
        <v>-</v>
      </c>
    </row>
    <row r="244" spans="1:40" x14ac:dyDescent="0.25">
      <c r="A244" t="str">
        <v>2284AENRBB121FLA   20030679</v>
      </c>
      <c r="B244" t="str">
        <f>_xlfn.XLOOKUP(A244,'2024'!L:L,'2024'!A:A)</f>
        <v>NEROC</v>
      </c>
      <c r="C244" t="str">
        <f>_xlfn.XLOOKUP(A244,'2024'!L:L,'2024'!F:F)</f>
        <v>ESTUARY</v>
      </c>
      <c r="D244" t="str">
        <f>_xlfn.XLOOKUP(A244,'2024'!L:L,'2024'!G:G)</f>
        <v>3M</v>
      </c>
      <c r="E244">
        <f>SUMIFS('2024'!$I:$I,'2024'!$L:$L,work!$A244,'2024'!$H:$H,work!E$1)</f>
        <v>6</v>
      </c>
      <c r="F244">
        <f>SUMIFS('2024'!$I:$I,'2024'!$L:$L,work!$A244,'2024'!$H:$H,work!F$1)</f>
        <v>0</v>
      </c>
      <c r="G244">
        <f>SUMIFS('2024'!$I:$I,'2024'!$L:$L,work!$A244,'2024'!$H:$H,work!G$1)</f>
        <v>0</v>
      </c>
      <c r="H244">
        <f>SUMIFS('2024'!$I:$I,'2024'!$L:$L,work!$A244,'2024'!$H:$H,work!H$1)</f>
        <v>6</v>
      </c>
      <c r="I244">
        <f>SUMIFS('2024'!$I:$I,'2024'!$L:$L,work!$A244,'2024'!$H:$H,work!I$1)</f>
        <v>0</v>
      </c>
      <c r="J244">
        <f>SUMIFS('2024'!$I:$I,'2024'!$L:$L,work!$A244,'2024'!$H:$H,work!J$1)</f>
        <v>0</v>
      </c>
      <c r="K244">
        <f>SUMIFS('2024'!$I:$I,'2024'!$L:$L,work!$A244,'2024'!$H:$H,work!K$1)</f>
        <v>6</v>
      </c>
      <c r="L244">
        <f>SUMIFS('2024'!$I:$I,'2024'!$L:$L,work!$A244,'2024'!$H:$H,work!L$1)</f>
        <v>6</v>
      </c>
      <c r="M244">
        <f>SUMIFS('2024'!$I:$I,'2024'!$L:$L,work!$A244,'2024'!$H:$H,work!M$1)</f>
        <v>6</v>
      </c>
      <c r="N244">
        <f>SUMIFS('2024'!$I:$I,'2024'!$L:$L,work!$A244,'2024'!$H:$H,work!N$1)</f>
        <v>6</v>
      </c>
      <c r="O244">
        <f>SUMIFS('2024'!$I:$I,'2024'!$L:$L,work!$A244,'2024'!$H:$H,work!O$1)</f>
        <v>6</v>
      </c>
      <c r="P244">
        <f>SUMIFS('2024'!$I:$I,'2024'!$L:$L,work!$A244,'2024'!$H:$H,work!P$1)</f>
        <v>6</v>
      </c>
      <c r="Q244">
        <f>SUMIFS('2024'!$I:$I,'2024'!$L:$L,work!$A244,'2024'!$H:$H,work!Q$1)</f>
        <v>0</v>
      </c>
      <c r="R244">
        <f>SUMIFS('2024'!$I:$I,'2024'!$L:$L,work!$A244,'2024'!$H:$H,work!R$1)</f>
        <v>0</v>
      </c>
      <c r="S244">
        <f>SUMIFS('2024'!$I:$I,'2024'!$L:$L,work!$A244,'2024'!$H:$H,work!S$1)</f>
        <v>0</v>
      </c>
      <c r="T244">
        <f>SUMIFS('2024'!$I:$I,'2024'!$L:$L,work!$A244,'2024'!$H:$H,work!T$1)</f>
        <v>0</v>
      </c>
      <c r="U244">
        <f>SUMIFS('2024'!$I:$I,'2024'!$L:$L,work!$A244,'2024'!$H:$H,work!U$1)</f>
        <v>0</v>
      </c>
      <c r="V244">
        <f>SUMIFS('2024'!$I:$I,'2024'!$L:$L,work!$A244,'2024'!$H:$H,work!V$1)</f>
        <v>0</v>
      </c>
      <c r="W244">
        <f>SUMIFS('2024'!$I:$I,'2024'!$L:$L,work!$A244,'2024'!$H:$H,work!W$1)</f>
        <v>0</v>
      </c>
      <c r="X244">
        <f>SUMIFS('2024'!$I:$I,'2024'!$L:$L,work!$A244,'2024'!$H:$H,work!X$1)</f>
        <v>0</v>
      </c>
      <c r="Y244">
        <f t="shared" si="7"/>
        <v>3</v>
      </c>
      <c r="AL244" t="str">
        <v>SEROC</v>
      </c>
      <c r="AM244" t="str">
        <v>1938C</v>
      </c>
      <c r="AN244" t="str">
        <v>-</v>
      </c>
    </row>
    <row r="245" spans="1:40" x14ac:dyDescent="0.25">
      <c r="A245" t="str">
        <v>2288-21FLA   19010123</v>
      </c>
      <c r="B245" t="str">
        <f>_xlfn.XLOOKUP(A245,'2024'!L:L,'2024'!A:A)</f>
        <v>NEROC</v>
      </c>
      <c r="C245" t="str">
        <f>_xlfn.XLOOKUP(A245,'2024'!L:L,'2024'!F:F)</f>
        <v>STREAM</v>
      </c>
      <c r="D245" t="str">
        <f>_xlfn.XLOOKUP(A245,'2024'!L:L,'2024'!G:G)</f>
        <v>3F</v>
      </c>
      <c r="E245">
        <f>SUMIFS('2024'!$I:$I,'2024'!$L:$L,work!$A245,'2024'!$H:$H,work!E$1)</f>
        <v>0</v>
      </c>
      <c r="F245">
        <f>SUMIFS('2024'!$I:$I,'2024'!$L:$L,work!$A245,'2024'!$H:$H,work!F$1)</f>
        <v>6</v>
      </c>
      <c r="G245">
        <f>SUMIFS('2024'!$I:$I,'2024'!$L:$L,work!$A245,'2024'!$H:$H,work!G$1)</f>
        <v>0</v>
      </c>
      <c r="H245">
        <f>SUMIFS('2024'!$I:$I,'2024'!$L:$L,work!$A245,'2024'!$H:$H,work!H$1)</f>
        <v>0</v>
      </c>
      <c r="I245">
        <f>SUMIFS('2024'!$I:$I,'2024'!$L:$L,work!$A245,'2024'!$H:$H,work!I$1)</f>
        <v>6</v>
      </c>
      <c r="J245">
        <f>SUMIFS('2024'!$I:$I,'2024'!$L:$L,work!$A245,'2024'!$H:$H,work!J$1)</f>
        <v>0</v>
      </c>
      <c r="K245">
        <f>SUMIFS('2024'!$I:$I,'2024'!$L:$L,work!$A245,'2024'!$H:$H,work!K$1)</f>
        <v>0</v>
      </c>
      <c r="L245">
        <f>SUMIFS('2024'!$I:$I,'2024'!$L:$L,work!$A245,'2024'!$H:$H,work!L$1)</f>
        <v>0</v>
      </c>
      <c r="M245">
        <f>SUMIFS('2024'!$I:$I,'2024'!$L:$L,work!$A245,'2024'!$H:$H,work!M$1)</f>
        <v>0</v>
      </c>
      <c r="N245">
        <f>SUMIFS('2024'!$I:$I,'2024'!$L:$L,work!$A245,'2024'!$H:$H,work!N$1)</f>
        <v>0</v>
      </c>
      <c r="O245">
        <f>SUMIFS('2024'!$I:$I,'2024'!$L:$L,work!$A245,'2024'!$H:$H,work!O$1)</f>
        <v>0</v>
      </c>
      <c r="P245">
        <f>SUMIFS('2024'!$I:$I,'2024'!$L:$L,work!$A245,'2024'!$H:$H,work!P$1)</f>
        <v>0</v>
      </c>
      <c r="Q245">
        <f>SUMIFS('2024'!$I:$I,'2024'!$L:$L,work!$A245,'2024'!$H:$H,work!Q$1)</f>
        <v>0</v>
      </c>
      <c r="R245">
        <f>SUMIFS('2024'!$I:$I,'2024'!$L:$L,work!$A245,'2024'!$H:$H,work!R$1)</f>
        <v>0</v>
      </c>
      <c r="S245">
        <f>SUMIFS('2024'!$I:$I,'2024'!$L:$L,work!$A245,'2024'!$H:$H,work!S$1)</f>
        <v>0</v>
      </c>
      <c r="T245">
        <f>SUMIFS('2024'!$I:$I,'2024'!$L:$L,work!$A245,'2024'!$H:$H,work!T$1)</f>
        <v>0</v>
      </c>
      <c r="U245">
        <f>SUMIFS('2024'!$I:$I,'2024'!$L:$L,work!$A245,'2024'!$H:$H,work!U$1)</f>
        <v>0</v>
      </c>
      <c r="V245">
        <f>SUMIFS('2024'!$I:$I,'2024'!$L:$L,work!$A245,'2024'!$H:$H,work!V$1)</f>
        <v>0</v>
      </c>
      <c r="W245">
        <f>SUMIFS('2024'!$I:$I,'2024'!$L:$L,work!$A245,'2024'!$H:$H,work!W$1)</f>
        <v>0</v>
      </c>
      <c r="X245">
        <f>SUMIFS('2024'!$I:$I,'2024'!$L:$L,work!$A245,'2024'!$H:$H,work!X$1)</f>
        <v>0</v>
      </c>
      <c r="Y245">
        <f t="shared" si="7"/>
        <v>3</v>
      </c>
      <c r="AL245" t="str">
        <v>SEROC</v>
      </c>
      <c r="AM245" t="str">
        <v>1938D</v>
      </c>
      <c r="AN245" t="str">
        <v>-</v>
      </c>
    </row>
    <row r="246" spans="1:40" x14ac:dyDescent="0.25">
      <c r="A246" t="str">
        <v>231-21FLPNS G4NW0153</v>
      </c>
      <c r="B246" t="str">
        <f>_xlfn.XLOOKUP(A246,'2024'!L:L,'2024'!A:A)</f>
        <v>NWROC</v>
      </c>
      <c r="C246" t="str">
        <f>_xlfn.XLOOKUP(A246,'2024'!L:L,'2024'!F:F)</f>
        <v>STREAM</v>
      </c>
      <c r="D246" t="str">
        <f>_xlfn.XLOOKUP(A246,'2024'!L:L,'2024'!G:G)</f>
        <v>3F</v>
      </c>
      <c r="E246">
        <f>SUMIFS('2024'!$I:$I,'2024'!$L:$L,work!$A246,'2024'!$H:$H,work!E$1)</f>
        <v>0</v>
      </c>
      <c r="F246">
        <f>SUMIFS('2024'!$I:$I,'2024'!$L:$L,work!$A246,'2024'!$H:$H,work!F$1)</f>
        <v>0</v>
      </c>
      <c r="G246">
        <f>SUMIFS('2024'!$I:$I,'2024'!$L:$L,work!$A246,'2024'!$H:$H,work!G$1)</f>
        <v>0</v>
      </c>
      <c r="H246">
        <f>SUMIFS('2024'!$I:$I,'2024'!$L:$L,work!$A246,'2024'!$H:$H,work!H$1)</f>
        <v>0</v>
      </c>
      <c r="I246">
        <f>SUMIFS('2024'!$I:$I,'2024'!$L:$L,work!$A246,'2024'!$H:$H,work!I$1)</f>
        <v>6</v>
      </c>
      <c r="J246">
        <f>SUMIFS('2024'!$I:$I,'2024'!$L:$L,work!$A246,'2024'!$H:$H,work!J$1)</f>
        <v>0</v>
      </c>
      <c r="K246">
        <f>SUMIFS('2024'!$I:$I,'2024'!$L:$L,work!$A246,'2024'!$H:$H,work!K$1)</f>
        <v>0</v>
      </c>
      <c r="L246">
        <f>SUMIFS('2024'!$I:$I,'2024'!$L:$L,work!$A246,'2024'!$H:$H,work!L$1)</f>
        <v>0</v>
      </c>
      <c r="M246">
        <f>SUMIFS('2024'!$I:$I,'2024'!$L:$L,work!$A246,'2024'!$H:$H,work!M$1)</f>
        <v>0</v>
      </c>
      <c r="N246">
        <f>SUMIFS('2024'!$I:$I,'2024'!$L:$L,work!$A246,'2024'!$H:$H,work!N$1)</f>
        <v>0</v>
      </c>
      <c r="O246">
        <f>SUMIFS('2024'!$I:$I,'2024'!$L:$L,work!$A246,'2024'!$H:$H,work!O$1)</f>
        <v>0</v>
      </c>
      <c r="P246">
        <f>SUMIFS('2024'!$I:$I,'2024'!$L:$L,work!$A246,'2024'!$H:$H,work!P$1)</f>
        <v>0</v>
      </c>
      <c r="Q246">
        <f>SUMIFS('2024'!$I:$I,'2024'!$L:$L,work!$A246,'2024'!$H:$H,work!Q$1)</f>
        <v>0</v>
      </c>
      <c r="R246">
        <f>SUMIFS('2024'!$I:$I,'2024'!$L:$L,work!$A246,'2024'!$H:$H,work!R$1)</f>
        <v>0</v>
      </c>
      <c r="S246">
        <f>SUMIFS('2024'!$I:$I,'2024'!$L:$L,work!$A246,'2024'!$H:$H,work!S$1)</f>
        <v>0</v>
      </c>
      <c r="T246">
        <f>SUMIFS('2024'!$I:$I,'2024'!$L:$L,work!$A246,'2024'!$H:$H,work!T$1)</f>
        <v>0</v>
      </c>
      <c r="U246">
        <f>SUMIFS('2024'!$I:$I,'2024'!$L:$L,work!$A246,'2024'!$H:$H,work!U$1)</f>
        <v>0</v>
      </c>
      <c r="V246">
        <f>SUMIFS('2024'!$I:$I,'2024'!$L:$L,work!$A246,'2024'!$H:$H,work!V$1)</f>
        <v>0</v>
      </c>
      <c r="W246">
        <f>SUMIFS('2024'!$I:$I,'2024'!$L:$L,work!$A246,'2024'!$H:$H,work!W$1)</f>
        <v>0</v>
      </c>
      <c r="X246">
        <f>SUMIFS('2024'!$I:$I,'2024'!$L:$L,work!$A246,'2024'!$H:$H,work!X$1)</f>
        <v>0</v>
      </c>
      <c r="Y246">
        <f t="shared" si="7"/>
        <v>3</v>
      </c>
      <c r="AL246" t="str">
        <v>SEROC</v>
      </c>
      <c r="AM246" t="str">
        <v>1938G</v>
      </c>
      <c r="AN246" t="str">
        <v>-</v>
      </c>
    </row>
    <row r="247" spans="1:40" x14ac:dyDescent="0.25">
      <c r="A247" t="str">
        <v>2320B1-21FLA   27010180</v>
      </c>
      <c r="B247" t="str">
        <f>_xlfn.XLOOKUP(A247,'2024'!L:L,'2024'!A:A)</f>
        <v>NEROC</v>
      </c>
      <c r="C247" t="str">
        <f>_xlfn.XLOOKUP(A247,'2024'!L:L,'2024'!F:F)</f>
        <v>LAKE</v>
      </c>
      <c r="D247" t="str">
        <f>_xlfn.XLOOKUP(A247,'2024'!L:L,'2024'!G:G)</f>
        <v>3F</v>
      </c>
      <c r="E247">
        <f>SUMIFS('2024'!$I:$I,'2024'!$L:$L,work!$A247,'2024'!$H:$H,work!E$1)</f>
        <v>6</v>
      </c>
      <c r="F247">
        <f>SUMIFS('2024'!$I:$I,'2024'!$L:$L,work!$A247,'2024'!$H:$H,work!F$1)</f>
        <v>0</v>
      </c>
      <c r="G247">
        <f>SUMIFS('2024'!$I:$I,'2024'!$L:$L,work!$A247,'2024'!$H:$H,work!G$1)</f>
        <v>0</v>
      </c>
      <c r="H247">
        <f>SUMIFS('2024'!$I:$I,'2024'!$L:$L,work!$A247,'2024'!$H:$H,work!H$1)</f>
        <v>0</v>
      </c>
      <c r="I247">
        <f>SUMIFS('2024'!$I:$I,'2024'!$L:$L,work!$A247,'2024'!$H:$H,work!I$1)</f>
        <v>0</v>
      </c>
      <c r="J247">
        <f>SUMIFS('2024'!$I:$I,'2024'!$L:$L,work!$A247,'2024'!$H:$H,work!J$1)</f>
        <v>0</v>
      </c>
      <c r="K247">
        <f>SUMIFS('2024'!$I:$I,'2024'!$L:$L,work!$A247,'2024'!$H:$H,work!K$1)</f>
        <v>0</v>
      </c>
      <c r="L247">
        <f>SUMIFS('2024'!$I:$I,'2024'!$L:$L,work!$A247,'2024'!$H:$H,work!L$1)</f>
        <v>0</v>
      </c>
      <c r="M247">
        <f>SUMIFS('2024'!$I:$I,'2024'!$L:$L,work!$A247,'2024'!$H:$H,work!M$1)</f>
        <v>0</v>
      </c>
      <c r="N247">
        <f>SUMIFS('2024'!$I:$I,'2024'!$L:$L,work!$A247,'2024'!$H:$H,work!N$1)</f>
        <v>0</v>
      </c>
      <c r="O247">
        <f>SUMIFS('2024'!$I:$I,'2024'!$L:$L,work!$A247,'2024'!$H:$H,work!O$1)</f>
        <v>0</v>
      </c>
      <c r="P247">
        <f>SUMIFS('2024'!$I:$I,'2024'!$L:$L,work!$A247,'2024'!$H:$H,work!P$1)</f>
        <v>0</v>
      </c>
      <c r="Q247">
        <f>SUMIFS('2024'!$I:$I,'2024'!$L:$L,work!$A247,'2024'!$H:$H,work!Q$1)</f>
        <v>0</v>
      </c>
      <c r="R247">
        <f>SUMIFS('2024'!$I:$I,'2024'!$L:$L,work!$A247,'2024'!$H:$H,work!R$1)</f>
        <v>0</v>
      </c>
      <c r="S247">
        <f>SUMIFS('2024'!$I:$I,'2024'!$L:$L,work!$A247,'2024'!$H:$H,work!S$1)</f>
        <v>0</v>
      </c>
      <c r="T247">
        <f>SUMIFS('2024'!$I:$I,'2024'!$L:$L,work!$A247,'2024'!$H:$H,work!T$1)</f>
        <v>0</v>
      </c>
      <c r="U247">
        <f>SUMIFS('2024'!$I:$I,'2024'!$L:$L,work!$A247,'2024'!$H:$H,work!U$1)</f>
        <v>0</v>
      </c>
      <c r="V247">
        <f>SUMIFS('2024'!$I:$I,'2024'!$L:$L,work!$A247,'2024'!$H:$H,work!V$1)</f>
        <v>0</v>
      </c>
      <c r="W247">
        <f>SUMIFS('2024'!$I:$I,'2024'!$L:$L,work!$A247,'2024'!$H:$H,work!W$1)</f>
        <v>0</v>
      </c>
      <c r="X247">
        <f>SUMIFS('2024'!$I:$I,'2024'!$L:$L,work!$A247,'2024'!$H:$H,work!X$1)</f>
        <v>0</v>
      </c>
      <c r="Y247">
        <f t="shared" si="7"/>
        <v>3</v>
      </c>
      <c r="AL247" t="str">
        <v>SEROC</v>
      </c>
      <c r="AM247" t="str">
        <v>3201C</v>
      </c>
      <c r="AN247" t="str">
        <v>-</v>
      </c>
    </row>
    <row r="248" spans="1:40" x14ac:dyDescent="0.25">
      <c r="A248" t="str">
        <v>2321-21FLA   20030863</v>
      </c>
      <c r="B248" t="str">
        <f>_xlfn.XLOOKUP(A248,'2024'!L:L,'2024'!A:A)</f>
        <v>NEROC</v>
      </c>
      <c r="C248" t="str">
        <f>_xlfn.XLOOKUP(A248,'2024'!L:L,'2024'!F:F)</f>
        <v>STREAM</v>
      </c>
      <c r="D248" t="str">
        <f>_xlfn.XLOOKUP(A248,'2024'!L:L,'2024'!G:G)</f>
        <v>3F</v>
      </c>
      <c r="E248">
        <f>SUMIFS('2024'!$I:$I,'2024'!$L:$L,work!$A248,'2024'!$H:$H,work!E$1)</f>
        <v>6</v>
      </c>
      <c r="F248">
        <f>SUMIFS('2024'!$I:$I,'2024'!$L:$L,work!$A248,'2024'!$H:$H,work!F$1)</f>
        <v>0</v>
      </c>
      <c r="G248">
        <f>SUMIFS('2024'!$I:$I,'2024'!$L:$L,work!$A248,'2024'!$H:$H,work!G$1)</f>
        <v>0</v>
      </c>
      <c r="H248">
        <f>SUMIFS('2024'!$I:$I,'2024'!$L:$L,work!$A248,'2024'!$H:$H,work!H$1)</f>
        <v>0</v>
      </c>
      <c r="I248">
        <f>SUMIFS('2024'!$I:$I,'2024'!$L:$L,work!$A248,'2024'!$H:$H,work!I$1)</f>
        <v>6</v>
      </c>
      <c r="J248">
        <f>SUMIFS('2024'!$I:$I,'2024'!$L:$L,work!$A248,'2024'!$H:$H,work!J$1)</f>
        <v>0</v>
      </c>
      <c r="K248">
        <f>SUMIFS('2024'!$I:$I,'2024'!$L:$L,work!$A248,'2024'!$H:$H,work!K$1)</f>
        <v>0</v>
      </c>
      <c r="L248">
        <f>SUMIFS('2024'!$I:$I,'2024'!$L:$L,work!$A248,'2024'!$H:$H,work!L$1)</f>
        <v>0</v>
      </c>
      <c r="M248">
        <f>SUMIFS('2024'!$I:$I,'2024'!$L:$L,work!$A248,'2024'!$H:$H,work!M$1)</f>
        <v>0</v>
      </c>
      <c r="N248">
        <f>SUMIFS('2024'!$I:$I,'2024'!$L:$L,work!$A248,'2024'!$H:$H,work!N$1)</f>
        <v>0</v>
      </c>
      <c r="O248">
        <f>SUMIFS('2024'!$I:$I,'2024'!$L:$L,work!$A248,'2024'!$H:$H,work!O$1)</f>
        <v>0</v>
      </c>
      <c r="P248">
        <f>SUMIFS('2024'!$I:$I,'2024'!$L:$L,work!$A248,'2024'!$H:$H,work!P$1)</f>
        <v>0</v>
      </c>
      <c r="Q248">
        <f>SUMIFS('2024'!$I:$I,'2024'!$L:$L,work!$A248,'2024'!$H:$H,work!Q$1)</f>
        <v>0</v>
      </c>
      <c r="R248">
        <f>SUMIFS('2024'!$I:$I,'2024'!$L:$L,work!$A248,'2024'!$H:$H,work!R$1)</f>
        <v>0</v>
      </c>
      <c r="S248">
        <f>SUMIFS('2024'!$I:$I,'2024'!$L:$L,work!$A248,'2024'!$H:$H,work!S$1)</f>
        <v>0</v>
      </c>
      <c r="T248">
        <f>SUMIFS('2024'!$I:$I,'2024'!$L:$L,work!$A248,'2024'!$H:$H,work!T$1)</f>
        <v>0</v>
      </c>
      <c r="U248">
        <f>SUMIFS('2024'!$I:$I,'2024'!$L:$L,work!$A248,'2024'!$H:$H,work!U$1)</f>
        <v>0</v>
      </c>
      <c r="V248">
        <f>SUMIFS('2024'!$I:$I,'2024'!$L:$L,work!$A248,'2024'!$H:$H,work!V$1)</f>
        <v>0</v>
      </c>
      <c r="W248">
        <f>SUMIFS('2024'!$I:$I,'2024'!$L:$L,work!$A248,'2024'!$H:$H,work!W$1)</f>
        <v>0</v>
      </c>
      <c r="X248">
        <f>SUMIFS('2024'!$I:$I,'2024'!$L:$L,work!$A248,'2024'!$H:$H,work!X$1)</f>
        <v>0</v>
      </c>
      <c r="Y248">
        <f t="shared" si="7"/>
        <v>3</v>
      </c>
      <c r="AL248" t="str">
        <v>SEROC</v>
      </c>
      <c r="AM248" t="str">
        <v>3245B</v>
      </c>
      <c r="AN248" t="str">
        <v>-</v>
      </c>
    </row>
    <row r="249" spans="1:40" x14ac:dyDescent="0.25">
      <c r="A249" t="str">
        <v>2363AENRS121FLCEN G5CE0108</v>
      </c>
      <c r="B249" t="str">
        <f>_xlfn.XLOOKUP(A249,'2024'!L:L,'2024'!A:A)</f>
        <v>CEROC</v>
      </c>
      <c r="C249" t="str">
        <f>_xlfn.XLOOKUP(A249,'2024'!L:L,'2024'!F:F)</f>
        <v>ESTUARY</v>
      </c>
      <c r="D249" t="str">
        <f>_xlfn.XLOOKUP(A249,'2024'!L:L,'2024'!G:G)</f>
        <v>3M</v>
      </c>
      <c r="E249">
        <f>SUMIFS('2024'!$I:$I,'2024'!$L:$L,work!$A249,'2024'!$H:$H,work!E$1)</f>
        <v>0</v>
      </c>
      <c r="F249">
        <f>SUMIFS('2024'!$I:$I,'2024'!$L:$L,work!$A249,'2024'!$H:$H,work!F$1)</f>
        <v>6</v>
      </c>
      <c r="G249">
        <f>SUMIFS('2024'!$I:$I,'2024'!$L:$L,work!$A249,'2024'!$H:$H,work!G$1)</f>
        <v>0</v>
      </c>
      <c r="H249">
        <f>SUMIFS('2024'!$I:$I,'2024'!$L:$L,work!$A249,'2024'!$H:$H,work!H$1)</f>
        <v>6</v>
      </c>
      <c r="I249">
        <f>SUMIFS('2024'!$I:$I,'2024'!$L:$L,work!$A249,'2024'!$H:$H,work!I$1)</f>
        <v>0</v>
      </c>
      <c r="J249">
        <f>SUMIFS('2024'!$I:$I,'2024'!$L:$L,work!$A249,'2024'!$H:$H,work!J$1)</f>
        <v>0</v>
      </c>
      <c r="K249">
        <f>SUMIFS('2024'!$I:$I,'2024'!$L:$L,work!$A249,'2024'!$H:$H,work!K$1)</f>
        <v>0</v>
      </c>
      <c r="L249">
        <f>SUMIFS('2024'!$I:$I,'2024'!$L:$L,work!$A249,'2024'!$H:$H,work!L$1)</f>
        <v>0</v>
      </c>
      <c r="M249">
        <f>SUMIFS('2024'!$I:$I,'2024'!$L:$L,work!$A249,'2024'!$H:$H,work!M$1)</f>
        <v>0</v>
      </c>
      <c r="N249">
        <f>SUMIFS('2024'!$I:$I,'2024'!$L:$L,work!$A249,'2024'!$H:$H,work!N$1)</f>
        <v>0</v>
      </c>
      <c r="O249">
        <f>SUMIFS('2024'!$I:$I,'2024'!$L:$L,work!$A249,'2024'!$H:$H,work!O$1)</f>
        <v>0</v>
      </c>
      <c r="P249">
        <f>SUMIFS('2024'!$I:$I,'2024'!$L:$L,work!$A249,'2024'!$H:$H,work!P$1)</f>
        <v>0</v>
      </c>
      <c r="Q249">
        <f>SUMIFS('2024'!$I:$I,'2024'!$L:$L,work!$A249,'2024'!$H:$H,work!Q$1)</f>
        <v>0</v>
      </c>
      <c r="R249">
        <f>SUMIFS('2024'!$I:$I,'2024'!$L:$L,work!$A249,'2024'!$H:$H,work!R$1)</f>
        <v>0</v>
      </c>
      <c r="S249">
        <f>SUMIFS('2024'!$I:$I,'2024'!$L:$L,work!$A249,'2024'!$H:$H,work!S$1)</f>
        <v>0</v>
      </c>
      <c r="T249">
        <f>SUMIFS('2024'!$I:$I,'2024'!$L:$L,work!$A249,'2024'!$H:$H,work!T$1)</f>
        <v>0</v>
      </c>
      <c r="U249">
        <f>SUMIFS('2024'!$I:$I,'2024'!$L:$L,work!$A249,'2024'!$H:$H,work!U$1)</f>
        <v>0</v>
      </c>
      <c r="V249">
        <f>SUMIFS('2024'!$I:$I,'2024'!$L:$L,work!$A249,'2024'!$H:$H,work!V$1)</f>
        <v>0</v>
      </c>
      <c r="W249">
        <f>SUMIFS('2024'!$I:$I,'2024'!$L:$L,work!$A249,'2024'!$H:$H,work!W$1)</f>
        <v>0</v>
      </c>
      <c r="X249">
        <f>SUMIFS('2024'!$I:$I,'2024'!$L:$L,work!$A249,'2024'!$H:$H,work!X$1)</f>
        <v>0</v>
      </c>
      <c r="Y249">
        <f t="shared" si="7"/>
        <v>3</v>
      </c>
      <c r="AL249" t="str">
        <v>CEROC</v>
      </c>
      <c r="AM249" t="str">
        <v>3095</v>
      </c>
      <c r="AN249" t="str">
        <v>-</v>
      </c>
    </row>
    <row r="250" spans="1:40" x14ac:dyDescent="0.25">
      <c r="A250" t="str">
        <v>2363BENRS221FLCEN G5CE0109</v>
      </c>
      <c r="B250" t="str">
        <f>_xlfn.XLOOKUP(A250,'2024'!L:L,'2024'!A:A)</f>
        <v>CEROC</v>
      </c>
      <c r="C250" t="str">
        <f>_xlfn.XLOOKUP(A250,'2024'!L:L,'2024'!F:F)</f>
        <v>ESTUARY</v>
      </c>
      <c r="D250" t="str">
        <f>_xlfn.XLOOKUP(A250,'2024'!L:L,'2024'!G:G)</f>
        <v>3M</v>
      </c>
      <c r="E250">
        <f>SUMIFS('2024'!$I:$I,'2024'!$L:$L,work!$A250,'2024'!$H:$H,work!E$1)</f>
        <v>0</v>
      </c>
      <c r="F250">
        <f>SUMIFS('2024'!$I:$I,'2024'!$L:$L,work!$A250,'2024'!$H:$H,work!F$1)</f>
        <v>6</v>
      </c>
      <c r="G250">
        <f>SUMIFS('2024'!$I:$I,'2024'!$L:$L,work!$A250,'2024'!$H:$H,work!G$1)</f>
        <v>0</v>
      </c>
      <c r="H250">
        <f>SUMIFS('2024'!$I:$I,'2024'!$L:$L,work!$A250,'2024'!$H:$H,work!H$1)</f>
        <v>6</v>
      </c>
      <c r="I250">
        <f>SUMIFS('2024'!$I:$I,'2024'!$L:$L,work!$A250,'2024'!$H:$H,work!I$1)</f>
        <v>0</v>
      </c>
      <c r="J250">
        <f>SUMIFS('2024'!$I:$I,'2024'!$L:$L,work!$A250,'2024'!$H:$H,work!J$1)</f>
        <v>0</v>
      </c>
      <c r="K250">
        <f>SUMIFS('2024'!$I:$I,'2024'!$L:$L,work!$A250,'2024'!$H:$H,work!K$1)</f>
        <v>0</v>
      </c>
      <c r="L250">
        <f>SUMIFS('2024'!$I:$I,'2024'!$L:$L,work!$A250,'2024'!$H:$H,work!L$1)</f>
        <v>0</v>
      </c>
      <c r="M250">
        <f>SUMIFS('2024'!$I:$I,'2024'!$L:$L,work!$A250,'2024'!$H:$H,work!M$1)</f>
        <v>0</v>
      </c>
      <c r="N250">
        <f>SUMIFS('2024'!$I:$I,'2024'!$L:$L,work!$A250,'2024'!$H:$H,work!N$1)</f>
        <v>0</v>
      </c>
      <c r="O250">
        <f>SUMIFS('2024'!$I:$I,'2024'!$L:$L,work!$A250,'2024'!$H:$H,work!O$1)</f>
        <v>0</v>
      </c>
      <c r="P250">
        <f>SUMIFS('2024'!$I:$I,'2024'!$L:$L,work!$A250,'2024'!$H:$H,work!P$1)</f>
        <v>0</v>
      </c>
      <c r="Q250">
        <f>SUMIFS('2024'!$I:$I,'2024'!$L:$L,work!$A250,'2024'!$H:$H,work!Q$1)</f>
        <v>0</v>
      </c>
      <c r="R250">
        <f>SUMIFS('2024'!$I:$I,'2024'!$L:$L,work!$A250,'2024'!$H:$H,work!R$1)</f>
        <v>0</v>
      </c>
      <c r="S250">
        <f>SUMIFS('2024'!$I:$I,'2024'!$L:$L,work!$A250,'2024'!$H:$H,work!S$1)</f>
        <v>0</v>
      </c>
      <c r="T250">
        <f>SUMIFS('2024'!$I:$I,'2024'!$L:$L,work!$A250,'2024'!$H:$H,work!T$1)</f>
        <v>0</v>
      </c>
      <c r="U250">
        <f>SUMIFS('2024'!$I:$I,'2024'!$L:$L,work!$A250,'2024'!$H:$H,work!U$1)</f>
        <v>0</v>
      </c>
      <c r="V250">
        <f>SUMIFS('2024'!$I:$I,'2024'!$L:$L,work!$A250,'2024'!$H:$H,work!V$1)</f>
        <v>0</v>
      </c>
      <c r="W250">
        <f>SUMIFS('2024'!$I:$I,'2024'!$L:$L,work!$A250,'2024'!$H:$H,work!W$1)</f>
        <v>0</v>
      </c>
      <c r="X250">
        <f>SUMIFS('2024'!$I:$I,'2024'!$L:$L,work!$A250,'2024'!$H:$H,work!X$1)</f>
        <v>0</v>
      </c>
      <c r="Y250">
        <f t="shared" si="7"/>
        <v>3</v>
      </c>
      <c r="AL250" t="str">
        <v>SEROC</v>
      </c>
      <c r="AM250" t="str">
        <v>3096</v>
      </c>
      <c r="AN250" t="str">
        <v>-</v>
      </c>
    </row>
    <row r="251" spans="1:40" x14ac:dyDescent="0.25">
      <c r="A251" t="str">
        <v>2363HENRT221FLA   G5NE0587</v>
      </c>
      <c r="B251" t="str">
        <f>_xlfn.XLOOKUP(A251,'2024'!L:L,'2024'!A:A)</f>
        <v>NEROC</v>
      </c>
      <c r="C251" t="str">
        <f>_xlfn.XLOOKUP(A251,'2024'!L:L,'2024'!F:F)</f>
        <v>ESTUARY</v>
      </c>
      <c r="D251" t="str">
        <f>_xlfn.XLOOKUP(A251,'2024'!L:L,'2024'!G:G)</f>
        <v>3M</v>
      </c>
      <c r="E251">
        <f>SUMIFS('2024'!$I:$I,'2024'!$L:$L,work!$A251,'2024'!$H:$H,work!E$1)</f>
        <v>6</v>
      </c>
      <c r="F251">
        <f>SUMIFS('2024'!$I:$I,'2024'!$L:$L,work!$A251,'2024'!$H:$H,work!F$1)</f>
        <v>0</v>
      </c>
      <c r="G251">
        <f>SUMIFS('2024'!$I:$I,'2024'!$L:$L,work!$A251,'2024'!$H:$H,work!G$1)</f>
        <v>0</v>
      </c>
      <c r="H251">
        <f>SUMIFS('2024'!$I:$I,'2024'!$L:$L,work!$A251,'2024'!$H:$H,work!H$1)</f>
        <v>0</v>
      </c>
      <c r="I251">
        <f>SUMIFS('2024'!$I:$I,'2024'!$L:$L,work!$A251,'2024'!$H:$H,work!I$1)</f>
        <v>0</v>
      </c>
      <c r="J251">
        <f>SUMIFS('2024'!$I:$I,'2024'!$L:$L,work!$A251,'2024'!$H:$H,work!J$1)</f>
        <v>0</v>
      </c>
      <c r="K251">
        <f>SUMIFS('2024'!$I:$I,'2024'!$L:$L,work!$A251,'2024'!$H:$H,work!K$1)</f>
        <v>0</v>
      </c>
      <c r="L251">
        <f>SUMIFS('2024'!$I:$I,'2024'!$L:$L,work!$A251,'2024'!$H:$H,work!L$1)</f>
        <v>0</v>
      </c>
      <c r="M251">
        <f>SUMIFS('2024'!$I:$I,'2024'!$L:$L,work!$A251,'2024'!$H:$H,work!M$1)</f>
        <v>0</v>
      </c>
      <c r="N251">
        <f>SUMIFS('2024'!$I:$I,'2024'!$L:$L,work!$A251,'2024'!$H:$H,work!N$1)</f>
        <v>0</v>
      </c>
      <c r="O251">
        <f>SUMIFS('2024'!$I:$I,'2024'!$L:$L,work!$A251,'2024'!$H:$H,work!O$1)</f>
        <v>0</v>
      </c>
      <c r="P251">
        <f>SUMIFS('2024'!$I:$I,'2024'!$L:$L,work!$A251,'2024'!$H:$H,work!P$1)</f>
        <v>0</v>
      </c>
      <c r="Q251">
        <f>SUMIFS('2024'!$I:$I,'2024'!$L:$L,work!$A251,'2024'!$H:$H,work!Q$1)</f>
        <v>0</v>
      </c>
      <c r="R251">
        <f>SUMIFS('2024'!$I:$I,'2024'!$L:$L,work!$A251,'2024'!$H:$H,work!R$1)</f>
        <v>0</v>
      </c>
      <c r="S251">
        <f>SUMIFS('2024'!$I:$I,'2024'!$L:$L,work!$A251,'2024'!$H:$H,work!S$1)</f>
        <v>0</v>
      </c>
      <c r="T251">
        <f>SUMIFS('2024'!$I:$I,'2024'!$L:$L,work!$A251,'2024'!$H:$H,work!T$1)</f>
        <v>0</v>
      </c>
      <c r="U251">
        <f>SUMIFS('2024'!$I:$I,'2024'!$L:$L,work!$A251,'2024'!$H:$H,work!U$1)</f>
        <v>0</v>
      </c>
      <c r="V251">
        <f>SUMIFS('2024'!$I:$I,'2024'!$L:$L,work!$A251,'2024'!$H:$H,work!V$1)</f>
        <v>0</v>
      </c>
      <c r="W251">
        <f>SUMIFS('2024'!$I:$I,'2024'!$L:$L,work!$A251,'2024'!$H:$H,work!W$1)</f>
        <v>0</v>
      </c>
      <c r="X251">
        <f>SUMIFS('2024'!$I:$I,'2024'!$L:$L,work!$A251,'2024'!$H:$H,work!X$1)</f>
        <v>0</v>
      </c>
      <c r="Y251">
        <f t="shared" si="7"/>
        <v>3</v>
      </c>
      <c r="AL251" t="str">
        <v>SEROC</v>
      </c>
      <c r="AM251" t="str">
        <v>3097</v>
      </c>
      <c r="AN251" t="str">
        <v>-</v>
      </c>
    </row>
    <row r="252" spans="1:40" x14ac:dyDescent="0.25">
      <c r="A252" t="str">
        <v>2368-21FLA   20030629</v>
      </c>
      <c r="B252" t="str">
        <f>_xlfn.XLOOKUP(A252,'2024'!L:L,'2024'!A:A)</f>
        <v>NEROC</v>
      </c>
      <c r="C252" t="str">
        <f>_xlfn.XLOOKUP(A252,'2024'!L:L,'2024'!F:F)</f>
        <v>STREAM</v>
      </c>
      <c r="D252" t="str">
        <f>_xlfn.XLOOKUP(A252,'2024'!L:L,'2024'!G:G)</f>
        <v>3F</v>
      </c>
      <c r="E252">
        <f>SUMIFS('2024'!$I:$I,'2024'!$L:$L,work!$A252,'2024'!$H:$H,work!E$1)</f>
        <v>0</v>
      </c>
      <c r="F252">
        <f>SUMIFS('2024'!$I:$I,'2024'!$L:$L,work!$A252,'2024'!$H:$H,work!F$1)</f>
        <v>0</v>
      </c>
      <c r="G252">
        <f>SUMIFS('2024'!$I:$I,'2024'!$L:$L,work!$A252,'2024'!$H:$H,work!G$1)</f>
        <v>0</v>
      </c>
      <c r="H252">
        <f>SUMIFS('2024'!$I:$I,'2024'!$L:$L,work!$A252,'2024'!$H:$H,work!H$1)</f>
        <v>0</v>
      </c>
      <c r="I252">
        <f>SUMIFS('2024'!$I:$I,'2024'!$L:$L,work!$A252,'2024'!$H:$H,work!I$1)</f>
        <v>6</v>
      </c>
      <c r="J252">
        <f>SUMIFS('2024'!$I:$I,'2024'!$L:$L,work!$A252,'2024'!$H:$H,work!J$1)</f>
        <v>0</v>
      </c>
      <c r="K252">
        <f>SUMIFS('2024'!$I:$I,'2024'!$L:$L,work!$A252,'2024'!$H:$H,work!K$1)</f>
        <v>6</v>
      </c>
      <c r="L252">
        <f>SUMIFS('2024'!$I:$I,'2024'!$L:$L,work!$A252,'2024'!$H:$H,work!L$1)</f>
        <v>6</v>
      </c>
      <c r="M252">
        <f>SUMIFS('2024'!$I:$I,'2024'!$L:$L,work!$A252,'2024'!$H:$H,work!M$1)</f>
        <v>6</v>
      </c>
      <c r="N252">
        <f>SUMIFS('2024'!$I:$I,'2024'!$L:$L,work!$A252,'2024'!$H:$H,work!N$1)</f>
        <v>0</v>
      </c>
      <c r="O252">
        <f>SUMIFS('2024'!$I:$I,'2024'!$L:$L,work!$A252,'2024'!$H:$H,work!O$1)</f>
        <v>0</v>
      </c>
      <c r="P252">
        <f>SUMIFS('2024'!$I:$I,'2024'!$L:$L,work!$A252,'2024'!$H:$H,work!P$1)</f>
        <v>0</v>
      </c>
      <c r="Q252">
        <f>SUMIFS('2024'!$I:$I,'2024'!$L:$L,work!$A252,'2024'!$H:$H,work!Q$1)</f>
        <v>0</v>
      </c>
      <c r="R252">
        <f>SUMIFS('2024'!$I:$I,'2024'!$L:$L,work!$A252,'2024'!$H:$H,work!R$1)</f>
        <v>0</v>
      </c>
      <c r="S252">
        <f>SUMIFS('2024'!$I:$I,'2024'!$L:$L,work!$A252,'2024'!$H:$H,work!S$1)</f>
        <v>0</v>
      </c>
      <c r="T252">
        <f>SUMIFS('2024'!$I:$I,'2024'!$L:$L,work!$A252,'2024'!$H:$H,work!T$1)</f>
        <v>0</v>
      </c>
      <c r="U252">
        <f>SUMIFS('2024'!$I:$I,'2024'!$L:$L,work!$A252,'2024'!$H:$H,work!U$1)</f>
        <v>0</v>
      </c>
      <c r="V252">
        <f>SUMIFS('2024'!$I:$I,'2024'!$L:$L,work!$A252,'2024'!$H:$H,work!V$1)</f>
        <v>0</v>
      </c>
      <c r="W252">
        <f>SUMIFS('2024'!$I:$I,'2024'!$L:$L,work!$A252,'2024'!$H:$H,work!W$1)</f>
        <v>0</v>
      </c>
      <c r="X252">
        <f>SUMIFS('2024'!$I:$I,'2024'!$L:$L,work!$A252,'2024'!$H:$H,work!X$1)</f>
        <v>0</v>
      </c>
      <c r="Y252">
        <f t="shared" si="7"/>
        <v>3</v>
      </c>
      <c r="AL252" t="str">
        <v>SEROC</v>
      </c>
      <c r="AM252" t="str">
        <v>3099</v>
      </c>
      <c r="AN252" t="str">
        <v>-</v>
      </c>
    </row>
    <row r="253" spans="1:40" x14ac:dyDescent="0.25">
      <c r="A253" t="str">
        <v>2381-21FLA   20030852</v>
      </c>
      <c r="B253" t="str">
        <f>_xlfn.XLOOKUP(A253,'2024'!L:L,'2024'!A:A)</f>
        <v>NEROC</v>
      </c>
      <c r="C253" t="str">
        <f>_xlfn.XLOOKUP(A253,'2024'!L:L,'2024'!F:F)</f>
        <v>STREAM</v>
      </c>
      <c r="D253" t="str">
        <f>_xlfn.XLOOKUP(A253,'2024'!L:L,'2024'!G:G)</f>
        <v>3F</v>
      </c>
      <c r="E253">
        <f>SUMIFS('2024'!$I:$I,'2024'!$L:$L,work!$A253,'2024'!$H:$H,work!E$1)</f>
        <v>0</v>
      </c>
      <c r="F253">
        <f>SUMIFS('2024'!$I:$I,'2024'!$L:$L,work!$A253,'2024'!$H:$H,work!F$1)</f>
        <v>6</v>
      </c>
      <c r="G253">
        <f>SUMIFS('2024'!$I:$I,'2024'!$L:$L,work!$A253,'2024'!$H:$H,work!G$1)</f>
        <v>0</v>
      </c>
      <c r="H253">
        <f>SUMIFS('2024'!$I:$I,'2024'!$L:$L,work!$A253,'2024'!$H:$H,work!H$1)</f>
        <v>0</v>
      </c>
      <c r="I253">
        <f>SUMIFS('2024'!$I:$I,'2024'!$L:$L,work!$A253,'2024'!$H:$H,work!I$1)</f>
        <v>0</v>
      </c>
      <c r="J253">
        <f>SUMIFS('2024'!$I:$I,'2024'!$L:$L,work!$A253,'2024'!$H:$H,work!J$1)</f>
        <v>0</v>
      </c>
      <c r="K253">
        <f>SUMIFS('2024'!$I:$I,'2024'!$L:$L,work!$A253,'2024'!$H:$H,work!K$1)</f>
        <v>6</v>
      </c>
      <c r="L253">
        <f>SUMIFS('2024'!$I:$I,'2024'!$L:$L,work!$A253,'2024'!$H:$H,work!L$1)</f>
        <v>6</v>
      </c>
      <c r="M253">
        <f>SUMIFS('2024'!$I:$I,'2024'!$L:$L,work!$A253,'2024'!$H:$H,work!M$1)</f>
        <v>6</v>
      </c>
      <c r="N253">
        <f>SUMIFS('2024'!$I:$I,'2024'!$L:$L,work!$A253,'2024'!$H:$H,work!N$1)</f>
        <v>6</v>
      </c>
      <c r="O253">
        <f>SUMIFS('2024'!$I:$I,'2024'!$L:$L,work!$A253,'2024'!$H:$H,work!O$1)</f>
        <v>6</v>
      </c>
      <c r="P253">
        <f>SUMIFS('2024'!$I:$I,'2024'!$L:$L,work!$A253,'2024'!$H:$H,work!P$1)</f>
        <v>6</v>
      </c>
      <c r="Q253">
        <f>SUMIFS('2024'!$I:$I,'2024'!$L:$L,work!$A253,'2024'!$H:$H,work!Q$1)</f>
        <v>0</v>
      </c>
      <c r="R253">
        <f>SUMIFS('2024'!$I:$I,'2024'!$L:$L,work!$A253,'2024'!$H:$H,work!R$1)</f>
        <v>0</v>
      </c>
      <c r="S253">
        <f>SUMIFS('2024'!$I:$I,'2024'!$L:$L,work!$A253,'2024'!$H:$H,work!S$1)</f>
        <v>0</v>
      </c>
      <c r="T253">
        <f>SUMIFS('2024'!$I:$I,'2024'!$L:$L,work!$A253,'2024'!$H:$H,work!T$1)</f>
        <v>0</v>
      </c>
      <c r="U253">
        <f>SUMIFS('2024'!$I:$I,'2024'!$L:$L,work!$A253,'2024'!$H:$H,work!U$1)</f>
        <v>0</v>
      </c>
      <c r="V253">
        <f>SUMIFS('2024'!$I:$I,'2024'!$L:$L,work!$A253,'2024'!$H:$H,work!V$1)</f>
        <v>0</v>
      </c>
      <c r="W253">
        <f>SUMIFS('2024'!$I:$I,'2024'!$L:$L,work!$A253,'2024'!$H:$H,work!W$1)</f>
        <v>0</v>
      </c>
      <c r="X253">
        <f>SUMIFS('2024'!$I:$I,'2024'!$L:$L,work!$A253,'2024'!$H:$H,work!X$1)</f>
        <v>0</v>
      </c>
      <c r="Y253">
        <f t="shared" si="7"/>
        <v>3</v>
      </c>
      <c r="AL253" t="str">
        <v>SEROC</v>
      </c>
      <c r="AM253" t="str">
        <v>3106</v>
      </c>
      <c r="AN253" t="str">
        <v>-</v>
      </c>
    </row>
    <row r="254" spans="1:40" x14ac:dyDescent="0.25">
      <c r="A254" t="str">
        <v>239-21FLPNS G3NW0439</v>
      </c>
      <c r="B254" t="str">
        <f>_xlfn.XLOOKUP(A254,'2024'!L:L,'2024'!A:A)</f>
        <v>NWROC</v>
      </c>
      <c r="C254" t="str">
        <f>_xlfn.XLOOKUP(A254,'2024'!L:L,'2024'!F:F)</f>
        <v>STREAM</v>
      </c>
      <c r="D254" t="str">
        <f>_xlfn.XLOOKUP(A254,'2024'!L:L,'2024'!G:G)</f>
        <v>3F</v>
      </c>
      <c r="E254">
        <f>SUMIFS('2024'!$I:$I,'2024'!$L:$L,work!$A254,'2024'!$H:$H,work!E$1)</f>
        <v>0</v>
      </c>
      <c r="F254">
        <f>SUMIFS('2024'!$I:$I,'2024'!$L:$L,work!$A254,'2024'!$H:$H,work!F$1)</f>
        <v>6</v>
      </c>
      <c r="G254">
        <f>SUMIFS('2024'!$I:$I,'2024'!$L:$L,work!$A254,'2024'!$H:$H,work!G$1)</f>
        <v>0</v>
      </c>
      <c r="H254">
        <f>SUMIFS('2024'!$I:$I,'2024'!$L:$L,work!$A254,'2024'!$H:$H,work!H$1)</f>
        <v>0</v>
      </c>
      <c r="I254">
        <f>SUMIFS('2024'!$I:$I,'2024'!$L:$L,work!$A254,'2024'!$H:$H,work!I$1)</f>
        <v>6</v>
      </c>
      <c r="J254">
        <f>SUMIFS('2024'!$I:$I,'2024'!$L:$L,work!$A254,'2024'!$H:$H,work!J$1)</f>
        <v>0</v>
      </c>
      <c r="K254">
        <f>SUMIFS('2024'!$I:$I,'2024'!$L:$L,work!$A254,'2024'!$H:$H,work!K$1)</f>
        <v>0</v>
      </c>
      <c r="L254">
        <f>SUMIFS('2024'!$I:$I,'2024'!$L:$L,work!$A254,'2024'!$H:$H,work!L$1)</f>
        <v>0</v>
      </c>
      <c r="M254">
        <f>SUMIFS('2024'!$I:$I,'2024'!$L:$L,work!$A254,'2024'!$H:$H,work!M$1)</f>
        <v>0</v>
      </c>
      <c r="N254">
        <f>SUMIFS('2024'!$I:$I,'2024'!$L:$L,work!$A254,'2024'!$H:$H,work!N$1)</f>
        <v>0</v>
      </c>
      <c r="O254">
        <f>SUMIFS('2024'!$I:$I,'2024'!$L:$L,work!$A254,'2024'!$H:$H,work!O$1)</f>
        <v>0</v>
      </c>
      <c r="P254">
        <f>SUMIFS('2024'!$I:$I,'2024'!$L:$L,work!$A254,'2024'!$H:$H,work!P$1)</f>
        <v>0</v>
      </c>
      <c r="Q254">
        <f>SUMIFS('2024'!$I:$I,'2024'!$L:$L,work!$A254,'2024'!$H:$H,work!Q$1)</f>
        <v>0</v>
      </c>
      <c r="R254">
        <f>SUMIFS('2024'!$I:$I,'2024'!$L:$L,work!$A254,'2024'!$H:$H,work!R$1)</f>
        <v>0</v>
      </c>
      <c r="S254">
        <f>SUMIFS('2024'!$I:$I,'2024'!$L:$L,work!$A254,'2024'!$H:$H,work!S$1)</f>
        <v>0</v>
      </c>
      <c r="T254">
        <f>SUMIFS('2024'!$I:$I,'2024'!$L:$L,work!$A254,'2024'!$H:$H,work!T$1)</f>
        <v>0</v>
      </c>
      <c r="U254">
        <f>SUMIFS('2024'!$I:$I,'2024'!$L:$L,work!$A254,'2024'!$H:$H,work!U$1)</f>
        <v>0</v>
      </c>
      <c r="V254">
        <f>SUMIFS('2024'!$I:$I,'2024'!$L:$L,work!$A254,'2024'!$H:$H,work!V$1)</f>
        <v>0</v>
      </c>
      <c r="W254">
        <f>SUMIFS('2024'!$I:$I,'2024'!$L:$L,work!$A254,'2024'!$H:$H,work!W$1)</f>
        <v>0</v>
      </c>
      <c r="X254">
        <f>SUMIFS('2024'!$I:$I,'2024'!$L:$L,work!$A254,'2024'!$H:$H,work!X$1)</f>
        <v>0</v>
      </c>
      <c r="Y254">
        <f t="shared" si="7"/>
        <v>3</v>
      </c>
      <c r="AL254" t="str">
        <v>SEROC</v>
      </c>
      <c r="AM254" t="str">
        <v>3119</v>
      </c>
      <c r="AN254" t="str">
        <v>-</v>
      </c>
    </row>
    <row r="255" spans="1:40" x14ac:dyDescent="0.25">
      <c r="A255" t="str">
        <v>239-21FLPNS G3NW0452</v>
      </c>
      <c r="B255" t="str">
        <f>_xlfn.XLOOKUP(A255,'2024'!L:L,'2024'!A:A)</f>
        <v>NWROC</v>
      </c>
      <c r="C255" t="str">
        <f>_xlfn.XLOOKUP(A255,'2024'!L:L,'2024'!F:F)</f>
        <v>STREAM</v>
      </c>
      <c r="D255" t="str">
        <f>_xlfn.XLOOKUP(A255,'2024'!L:L,'2024'!G:G)</f>
        <v>3F</v>
      </c>
      <c r="E255">
        <f>SUMIFS('2024'!$I:$I,'2024'!$L:$L,work!$A255,'2024'!$H:$H,work!E$1)</f>
        <v>0</v>
      </c>
      <c r="F255">
        <f>SUMIFS('2024'!$I:$I,'2024'!$L:$L,work!$A255,'2024'!$H:$H,work!F$1)</f>
        <v>6</v>
      </c>
      <c r="G255">
        <f>SUMIFS('2024'!$I:$I,'2024'!$L:$L,work!$A255,'2024'!$H:$H,work!G$1)</f>
        <v>0</v>
      </c>
      <c r="H255">
        <f>SUMIFS('2024'!$I:$I,'2024'!$L:$L,work!$A255,'2024'!$H:$H,work!H$1)</f>
        <v>0</v>
      </c>
      <c r="I255">
        <f>SUMIFS('2024'!$I:$I,'2024'!$L:$L,work!$A255,'2024'!$H:$H,work!I$1)</f>
        <v>6</v>
      </c>
      <c r="J255">
        <f>SUMIFS('2024'!$I:$I,'2024'!$L:$L,work!$A255,'2024'!$H:$H,work!J$1)</f>
        <v>0</v>
      </c>
      <c r="K255">
        <f>SUMIFS('2024'!$I:$I,'2024'!$L:$L,work!$A255,'2024'!$H:$H,work!K$1)</f>
        <v>0</v>
      </c>
      <c r="L255">
        <f>SUMIFS('2024'!$I:$I,'2024'!$L:$L,work!$A255,'2024'!$H:$H,work!L$1)</f>
        <v>0</v>
      </c>
      <c r="M255">
        <f>SUMIFS('2024'!$I:$I,'2024'!$L:$L,work!$A255,'2024'!$H:$H,work!M$1)</f>
        <v>0</v>
      </c>
      <c r="N255">
        <f>SUMIFS('2024'!$I:$I,'2024'!$L:$L,work!$A255,'2024'!$H:$H,work!N$1)</f>
        <v>0</v>
      </c>
      <c r="O255">
        <f>SUMIFS('2024'!$I:$I,'2024'!$L:$L,work!$A255,'2024'!$H:$H,work!O$1)</f>
        <v>0</v>
      </c>
      <c r="P255">
        <f>SUMIFS('2024'!$I:$I,'2024'!$L:$L,work!$A255,'2024'!$H:$H,work!P$1)</f>
        <v>0</v>
      </c>
      <c r="Q255">
        <f>SUMIFS('2024'!$I:$I,'2024'!$L:$L,work!$A255,'2024'!$H:$H,work!Q$1)</f>
        <v>0</v>
      </c>
      <c r="R255">
        <f>SUMIFS('2024'!$I:$I,'2024'!$L:$L,work!$A255,'2024'!$H:$H,work!R$1)</f>
        <v>0</v>
      </c>
      <c r="S255">
        <f>SUMIFS('2024'!$I:$I,'2024'!$L:$L,work!$A255,'2024'!$H:$H,work!S$1)</f>
        <v>0</v>
      </c>
      <c r="T255">
        <f>SUMIFS('2024'!$I:$I,'2024'!$L:$L,work!$A255,'2024'!$H:$H,work!T$1)</f>
        <v>0</v>
      </c>
      <c r="U255">
        <f>SUMIFS('2024'!$I:$I,'2024'!$L:$L,work!$A255,'2024'!$H:$H,work!U$1)</f>
        <v>0</v>
      </c>
      <c r="V255">
        <f>SUMIFS('2024'!$I:$I,'2024'!$L:$L,work!$A255,'2024'!$H:$H,work!V$1)</f>
        <v>0</v>
      </c>
      <c r="W255">
        <f>SUMIFS('2024'!$I:$I,'2024'!$L:$L,work!$A255,'2024'!$H:$H,work!W$1)</f>
        <v>0</v>
      </c>
      <c r="X255">
        <f>SUMIFS('2024'!$I:$I,'2024'!$L:$L,work!$A255,'2024'!$H:$H,work!X$1)</f>
        <v>0</v>
      </c>
      <c r="Y255">
        <f t="shared" si="7"/>
        <v>3</v>
      </c>
      <c r="AL255" t="str">
        <v>SEROC</v>
      </c>
      <c r="AM255" t="str">
        <v>3122</v>
      </c>
      <c r="AN255" t="str">
        <v>-</v>
      </c>
    </row>
    <row r="256" spans="1:40" x14ac:dyDescent="0.25">
      <c r="A256" t="str">
        <v>2406CENRT121FLA   27010165</v>
      </c>
      <c r="B256" t="str">
        <f>_xlfn.XLOOKUP(A256,'2024'!L:L,'2024'!A:A)</f>
        <v>NEROC</v>
      </c>
      <c r="C256" t="str">
        <f>_xlfn.XLOOKUP(A256,'2024'!L:L,'2024'!F:F)</f>
        <v>ESTUARY</v>
      </c>
      <c r="D256" t="str">
        <f>_xlfn.XLOOKUP(A256,'2024'!L:L,'2024'!G:G)</f>
        <v>2</v>
      </c>
      <c r="E256">
        <f>SUMIFS('2024'!$I:$I,'2024'!$L:$L,work!$A256,'2024'!$H:$H,work!E$1)</f>
        <v>6</v>
      </c>
      <c r="F256">
        <f>SUMIFS('2024'!$I:$I,'2024'!$L:$L,work!$A256,'2024'!$H:$H,work!F$1)</f>
        <v>0</v>
      </c>
      <c r="G256">
        <f>SUMIFS('2024'!$I:$I,'2024'!$L:$L,work!$A256,'2024'!$H:$H,work!G$1)</f>
        <v>0</v>
      </c>
      <c r="H256">
        <f>SUMIFS('2024'!$I:$I,'2024'!$L:$L,work!$A256,'2024'!$H:$H,work!H$1)</f>
        <v>0</v>
      </c>
      <c r="I256">
        <f>SUMIFS('2024'!$I:$I,'2024'!$L:$L,work!$A256,'2024'!$H:$H,work!I$1)</f>
        <v>0</v>
      </c>
      <c r="J256">
        <f>SUMIFS('2024'!$I:$I,'2024'!$L:$L,work!$A256,'2024'!$H:$H,work!J$1)</f>
        <v>0</v>
      </c>
      <c r="K256">
        <f>SUMIFS('2024'!$I:$I,'2024'!$L:$L,work!$A256,'2024'!$H:$H,work!K$1)</f>
        <v>0</v>
      </c>
      <c r="L256">
        <f>SUMIFS('2024'!$I:$I,'2024'!$L:$L,work!$A256,'2024'!$H:$H,work!L$1)</f>
        <v>0</v>
      </c>
      <c r="M256">
        <f>SUMIFS('2024'!$I:$I,'2024'!$L:$L,work!$A256,'2024'!$H:$H,work!M$1)</f>
        <v>0</v>
      </c>
      <c r="N256">
        <f>SUMIFS('2024'!$I:$I,'2024'!$L:$L,work!$A256,'2024'!$H:$H,work!N$1)</f>
        <v>0</v>
      </c>
      <c r="O256">
        <f>SUMIFS('2024'!$I:$I,'2024'!$L:$L,work!$A256,'2024'!$H:$H,work!O$1)</f>
        <v>0</v>
      </c>
      <c r="P256">
        <f>SUMIFS('2024'!$I:$I,'2024'!$L:$L,work!$A256,'2024'!$H:$H,work!P$1)</f>
        <v>0</v>
      </c>
      <c r="Q256">
        <f>SUMIFS('2024'!$I:$I,'2024'!$L:$L,work!$A256,'2024'!$H:$H,work!Q$1)</f>
        <v>0</v>
      </c>
      <c r="R256">
        <f>SUMIFS('2024'!$I:$I,'2024'!$L:$L,work!$A256,'2024'!$H:$H,work!R$1)</f>
        <v>0</v>
      </c>
      <c r="S256">
        <f>SUMIFS('2024'!$I:$I,'2024'!$L:$L,work!$A256,'2024'!$H:$H,work!S$1)</f>
        <v>0</v>
      </c>
      <c r="T256">
        <f>SUMIFS('2024'!$I:$I,'2024'!$L:$L,work!$A256,'2024'!$H:$H,work!T$1)</f>
        <v>0</v>
      </c>
      <c r="U256">
        <f>SUMIFS('2024'!$I:$I,'2024'!$L:$L,work!$A256,'2024'!$H:$H,work!U$1)</f>
        <v>0</v>
      </c>
      <c r="V256">
        <f>SUMIFS('2024'!$I:$I,'2024'!$L:$L,work!$A256,'2024'!$H:$H,work!V$1)</f>
        <v>0</v>
      </c>
      <c r="W256">
        <f>SUMIFS('2024'!$I:$I,'2024'!$L:$L,work!$A256,'2024'!$H:$H,work!W$1)</f>
        <v>0</v>
      </c>
      <c r="X256">
        <f>SUMIFS('2024'!$I:$I,'2024'!$L:$L,work!$A256,'2024'!$H:$H,work!X$1)</f>
        <v>0</v>
      </c>
      <c r="Y256">
        <f t="shared" si="7"/>
        <v>3</v>
      </c>
      <c r="AL256" t="str">
        <v>SEROC</v>
      </c>
      <c r="AM256" t="str">
        <v>3123</v>
      </c>
      <c r="AN256" t="str">
        <v>-</v>
      </c>
    </row>
    <row r="257" spans="1:40" x14ac:dyDescent="0.25">
      <c r="A257" t="str">
        <v>2423-21FLA   G2NE1150</v>
      </c>
      <c r="B257" t="str">
        <f>_xlfn.XLOOKUP(A257,'2024'!L:L,'2024'!A:A)</f>
        <v>NEROC</v>
      </c>
      <c r="C257" t="str">
        <f>_xlfn.XLOOKUP(A257,'2024'!L:L,'2024'!F:F)</f>
        <v>STREAM</v>
      </c>
      <c r="D257" t="str">
        <f>_xlfn.XLOOKUP(A257,'2024'!L:L,'2024'!G:G)</f>
        <v>3F</v>
      </c>
      <c r="E257">
        <f>SUMIFS('2024'!$I:$I,'2024'!$L:$L,work!$A257,'2024'!$H:$H,work!E$1)</f>
        <v>6</v>
      </c>
      <c r="F257">
        <f>SUMIFS('2024'!$I:$I,'2024'!$L:$L,work!$A257,'2024'!$H:$H,work!F$1)</f>
        <v>6</v>
      </c>
      <c r="G257">
        <f>SUMIFS('2024'!$I:$I,'2024'!$L:$L,work!$A257,'2024'!$H:$H,work!G$1)</f>
        <v>0</v>
      </c>
      <c r="H257">
        <f>SUMIFS('2024'!$I:$I,'2024'!$L:$L,work!$A257,'2024'!$H:$H,work!H$1)</f>
        <v>0</v>
      </c>
      <c r="I257">
        <f>SUMIFS('2024'!$I:$I,'2024'!$L:$L,work!$A257,'2024'!$H:$H,work!I$1)</f>
        <v>6</v>
      </c>
      <c r="J257">
        <f>SUMIFS('2024'!$I:$I,'2024'!$L:$L,work!$A257,'2024'!$H:$H,work!J$1)</f>
        <v>0</v>
      </c>
      <c r="K257">
        <f>SUMIFS('2024'!$I:$I,'2024'!$L:$L,work!$A257,'2024'!$H:$H,work!K$1)</f>
        <v>0</v>
      </c>
      <c r="L257">
        <f>SUMIFS('2024'!$I:$I,'2024'!$L:$L,work!$A257,'2024'!$H:$H,work!L$1)</f>
        <v>0</v>
      </c>
      <c r="M257">
        <f>SUMIFS('2024'!$I:$I,'2024'!$L:$L,work!$A257,'2024'!$H:$H,work!M$1)</f>
        <v>0</v>
      </c>
      <c r="N257">
        <f>SUMIFS('2024'!$I:$I,'2024'!$L:$L,work!$A257,'2024'!$H:$H,work!N$1)</f>
        <v>0</v>
      </c>
      <c r="O257">
        <f>SUMIFS('2024'!$I:$I,'2024'!$L:$L,work!$A257,'2024'!$H:$H,work!O$1)</f>
        <v>0</v>
      </c>
      <c r="P257">
        <f>SUMIFS('2024'!$I:$I,'2024'!$L:$L,work!$A257,'2024'!$H:$H,work!P$1)</f>
        <v>0</v>
      </c>
      <c r="Q257">
        <f>SUMIFS('2024'!$I:$I,'2024'!$L:$L,work!$A257,'2024'!$H:$H,work!Q$1)</f>
        <v>0</v>
      </c>
      <c r="R257">
        <f>SUMIFS('2024'!$I:$I,'2024'!$L:$L,work!$A257,'2024'!$H:$H,work!R$1)</f>
        <v>0</v>
      </c>
      <c r="S257">
        <f>SUMIFS('2024'!$I:$I,'2024'!$L:$L,work!$A257,'2024'!$H:$H,work!S$1)</f>
        <v>0</v>
      </c>
      <c r="T257">
        <f>SUMIFS('2024'!$I:$I,'2024'!$L:$L,work!$A257,'2024'!$H:$H,work!T$1)</f>
        <v>0</v>
      </c>
      <c r="U257">
        <f>SUMIFS('2024'!$I:$I,'2024'!$L:$L,work!$A257,'2024'!$H:$H,work!U$1)</f>
        <v>0</v>
      </c>
      <c r="V257">
        <f>SUMIFS('2024'!$I:$I,'2024'!$L:$L,work!$A257,'2024'!$H:$H,work!V$1)</f>
        <v>0</v>
      </c>
      <c r="W257">
        <f>SUMIFS('2024'!$I:$I,'2024'!$L:$L,work!$A257,'2024'!$H:$H,work!W$1)</f>
        <v>0</v>
      </c>
      <c r="X257">
        <f>SUMIFS('2024'!$I:$I,'2024'!$L:$L,work!$A257,'2024'!$H:$H,work!X$1)</f>
        <v>0</v>
      </c>
      <c r="Y257">
        <f t="shared" si="7"/>
        <v>3</v>
      </c>
      <c r="AL257" t="str">
        <v>SEROC</v>
      </c>
      <c r="AM257" t="str">
        <v>3124</v>
      </c>
      <c r="AN257" t="str">
        <v>-</v>
      </c>
    </row>
    <row r="258" spans="1:40" x14ac:dyDescent="0.25">
      <c r="A258" t="str">
        <v>246-21FLPNS G3NW0135</v>
      </c>
      <c r="B258" t="str">
        <f>_xlfn.XLOOKUP(A258,'2024'!L:L,'2024'!A:A)</f>
        <v>NWROC</v>
      </c>
      <c r="C258" t="str">
        <f>_xlfn.XLOOKUP(A258,'2024'!L:L,'2024'!F:F)</f>
        <v>STREAM</v>
      </c>
      <c r="D258" t="str">
        <f>_xlfn.XLOOKUP(A258,'2024'!L:L,'2024'!G:G)</f>
        <v>3F</v>
      </c>
      <c r="E258">
        <f>SUMIFS('2024'!$I:$I,'2024'!$L:$L,work!$A258,'2024'!$H:$H,work!E$1)</f>
        <v>0</v>
      </c>
      <c r="F258">
        <f>SUMIFS('2024'!$I:$I,'2024'!$L:$L,work!$A258,'2024'!$H:$H,work!F$1)</f>
        <v>6</v>
      </c>
      <c r="G258">
        <f>SUMIFS('2024'!$I:$I,'2024'!$L:$L,work!$A258,'2024'!$H:$H,work!G$1)</f>
        <v>0</v>
      </c>
      <c r="H258">
        <f>SUMIFS('2024'!$I:$I,'2024'!$L:$L,work!$A258,'2024'!$H:$H,work!H$1)</f>
        <v>0</v>
      </c>
      <c r="I258">
        <f>SUMIFS('2024'!$I:$I,'2024'!$L:$L,work!$A258,'2024'!$H:$H,work!I$1)</f>
        <v>6</v>
      </c>
      <c r="J258">
        <f>SUMIFS('2024'!$I:$I,'2024'!$L:$L,work!$A258,'2024'!$H:$H,work!J$1)</f>
        <v>0</v>
      </c>
      <c r="K258">
        <f>SUMIFS('2024'!$I:$I,'2024'!$L:$L,work!$A258,'2024'!$H:$H,work!K$1)</f>
        <v>0</v>
      </c>
      <c r="L258">
        <f>SUMIFS('2024'!$I:$I,'2024'!$L:$L,work!$A258,'2024'!$H:$H,work!L$1)</f>
        <v>0</v>
      </c>
      <c r="M258">
        <f>SUMIFS('2024'!$I:$I,'2024'!$L:$L,work!$A258,'2024'!$H:$H,work!M$1)</f>
        <v>0</v>
      </c>
      <c r="N258">
        <f>SUMIFS('2024'!$I:$I,'2024'!$L:$L,work!$A258,'2024'!$H:$H,work!N$1)</f>
        <v>0</v>
      </c>
      <c r="O258">
        <f>SUMIFS('2024'!$I:$I,'2024'!$L:$L,work!$A258,'2024'!$H:$H,work!O$1)</f>
        <v>0</v>
      </c>
      <c r="P258">
        <f>SUMIFS('2024'!$I:$I,'2024'!$L:$L,work!$A258,'2024'!$H:$H,work!P$1)</f>
        <v>0</v>
      </c>
      <c r="Q258">
        <f>SUMIFS('2024'!$I:$I,'2024'!$L:$L,work!$A258,'2024'!$H:$H,work!Q$1)</f>
        <v>0</v>
      </c>
      <c r="R258">
        <f>SUMIFS('2024'!$I:$I,'2024'!$L:$L,work!$A258,'2024'!$H:$H,work!R$1)</f>
        <v>0</v>
      </c>
      <c r="S258">
        <f>SUMIFS('2024'!$I:$I,'2024'!$L:$L,work!$A258,'2024'!$H:$H,work!S$1)</f>
        <v>0</v>
      </c>
      <c r="T258">
        <f>SUMIFS('2024'!$I:$I,'2024'!$L:$L,work!$A258,'2024'!$H:$H,work!T$1)</f>
        <v>0</v>
      </c>
      <c r="U258">
        <f>SUMIFS('2024'!$I:$I,'2024'!$L:$L,work!$A258,'2024'!$H:$H,work!U$1)</f>
        <v>0</v>
      </c>
      <c r="V258">
        <f>SUMIFS('2024'!$I:$I,'2024'!$L:$L,work!$A258,'2024'!$H:$H,work!V$1)</f>
        <v>0</v>
      </c>
      <c r="W258">
        <f>SUMIFS('2024'!$I:$I,'2024'!$L:$L,work!$A258,'2024'!$H:$H,work!W$1)</f>
        <v>0</v>
      </c>
      <c r="X258">
        <f>SUMIFS('2024'!$I:$I,'2024'!$L:$L,work!$A258,'2024'!$H:$H,work!X$1)</f>
        <v>0</v>
      </c>
      <c r="Y258">
        <f t="shared" si="7"/>
        <v>3</v>
      </c>
      <c r="AL258" t="str">
        <v>SEROC</v>
      </c>
      <c r="AM258" t="str">
        <v>3146</v>
      </c>
      <c r="AN258" t="str">
        <v>-</v>
      </c>
    </row>
    <row r="259" spans="1:40" x14ac:dyDescent="0.25">
      <c r="A259" t="str">
        <v>2493B-21FLA   27010055</v>
      </c>
      <c r="B259" t="str">
        <f>_xlfn.XLOOKUP(A259,'2024'!L:L,'2024'!A:A)</f>
        <v>NEROC</v>
      </c>
      <c r="C259" t="str">
        <f>_xlfn.XLOOKUP(A259,'2024'!L:L,'2024'!F:F)</f>
        <v>ESTUARY11</v>
      </c>
      <c r="D259" t="str">
        <f>_xlfn.XLOOKUP(A259,'2024'!L:L,'2024'!G:G)</f>
        <v>3M</v>
      </c>
      <c r="E259">
        <f>SUMIFS('2024'!$I:$I,'2024'!$L:$L,work!$A259,'2024'!$H:$H,work!E$1)</f>
        <v>0</v>
      </c>
      <c r="F259">
        <f>SUMIFS('2024'!$I:$I,'2024'!$L:$L,work!$A259,'2024'!$H:$H,work!F$1)</f>
        <v>6</v>
      </c>
      <c r="G259">
        <f>SUMIFS('2024'!$I:$I,'2024'!$L:$L,work!$A259,'2024'!$H:$H,work!G$1)</f>
        <v>0</v>
      </c>
      <c r="H259">
        <f>SUMIFS('2024'!$I:$I,'2024'!$L:$L,work!$A259,'2024'!$H:$H,work!H$1)</f>
        <v>6</v>
      </c>
      <c r="I259">
        <f>SUMIFS('2024'!$I:$I,'2024'!$L:$L,work!$A259,'2024'!$H:$H,work!I$1)</f>
        <v>0</v>
      </c>
      <c r="J259">
        <f>SUMIFS('2024'!$I:$I,'2024'!$L:$L,work!$A259,'2024'!$H:$H,work!J$1)</f>
        <v>0</v>
      </c>
      <c r="K259">
        <f>SUMIFS('2024'!$I:$I,'2024'!$L:$L,work!$A259,'2024'!$H:$H,work!K$1)</f>
        <v>0</v>
      </c>
      <c r="L259">
        <f>SUMIFS('2024'!$I:$I,'2024'!$L:$L,work!$A259,'2024'!$H:$H,work!L$1)</f>
        <v>0</v>
      </c>
      <c r="M259">
        <f>SUMIFS('2024'!$I:$I,'2024'!$L:$L,work!$A259,'2024'!$H:$H,work!M$1)</f>
        <v>0</v>
      </c>
      <c r="N259">
        <f>SUMIFS('2024'!$I:$I,'2024'!$L:$L,work!$A259,'2024'!$H:$H,work!N$1)</f>
        <v>0</v>
      </c>
      <c r="O259">
        <f>SUMIFS('2024'!$I:$I,'2024'!$L:$L,work!$A259,'2024'!$H:$H,work!O$1)</f>
        <v>0</v>
      </c>
      <c r="P259">
        <f>SUMIFS('2024'!$I:$I,'2024'!$L:$L,work!$A259,'2024'!$H:$H,work!P$1)</f>
        <v>0</v>
      </c>
      <c r="Q259">
        <f>SUMIFS('2024'!$I:$I,'2024'!$L:$L,work!$A259,'2024'!$H:$H,work!Q$1)</f>
        <v>0</v>
      </c>
      <c r="R259">
        <f>SUMIFS('2024'!$I:$I,'2024'!$L:$L,work!$A259,'2024'!$H:$H,work!R$1)</f>
        <v>0</v>
      </c>
      <c r="S259">
        <f>SUMIFS('2024'!$I:$I,'2024'!$L:$L,work!$A259,'2024'!$H:$H,work!S$1)</f>
        <v>0</v>
      </c>
      <c r="T259">
        <f>SUMIFS('2024'!$I:$I,'2024'!$L:$L,work!$A259,'2024'!$H:$H,work!T$1)</f>
        <v>0</v>
      </c>
      <c r="U259">
        <f>SUMIFS('2024'!$I:$I,'2024'!$L:$L,work!$A259,'2024'!$H:$H,work!U$1)</f>
        <v>0</v>
      </c>
      <c r="V259">
        <f>SUMIFS('2024'!$I:$I,'2024'!$L:$L,work!$A259,'2024'!$H:$H,work!V$1)</f>
        <v>0</v>
      </c>
      <c r="W259">
        <f>SUMIFS('2024'!$I:$I,'2024'!$L:$L,work!$A259,'2024'!$H:$H,work!W$1)</f>
        <v>0</v>
      </c>
      <c r="X259">
        <f>SUMIFS('2024'!$I:$I,'2024'!$L:$L,work!$A259,'2024'!$H:$H,work!X$1)</f>
        <v>0</v>
      </c>
      <c r="Y259">
        <f t="shared" ref="Y259:Y322" si="8">(MAX(E259:Q259,S259)*0.5)+(R259*2.5)+(MAX(T259:W259)*0.5)+(X259*1)</f>
        <v>3</v>
      </c>
      <c r="AL259" t="str">
        <v>SEROC</v>
      </c>
      <c r="AM259" t="str">
        <v>3128Q</v>
      </c>
      <c r="AN259" t="str">
        <v>-</v>
      </c>
    </row>
    <row r="260" spans="1:40" x14ac:dyDescent="0.25">
      <c r="A260" t="str">
        <v>2499-21FLA   27010056</v>
      </c>
      <c r="B260" t="str">
        <f>_xlfn.XLOOKUP(A260,'2024'!L:L,'2024'!A:A)</f>
        <v>NEROC</v>
      </c>
      <c r="C260" t="str">
        <f>_xlfn.XLOOKUP(A260,'2024'!L:L,'2024'!F:F)</f>
        <v>ESTUARY11</v>
      </c>
      <c r="D260" t="str">
        <f>_xlfn.XLOOKUP(A260,'2024'!L:L,'2024'!G:G)</f>
        <v>3M</v>
      </c>
      <c r="E260">
        <f>SUMIFS('2024'!$I:$I,'2024'!$L:$L,work!$A260,'2024'!$H:$H,work!E$1)</f>
        <v>6</v>
      </c>
      <c r="F260">
        <f>SUMIFS('2024'!$I:$I,'2024'!$L:$L,work!$A260,'2024'!$H:$H,work!F$1)</f>
        <v>0</v>
      </c>
      <c r="G260">
        <f>SUMIFS('2024'!$I:$I,'2024'!$L:$L,work!$A260,'2024'!$H:$H,work!G$1)</f>
        <v>0</v>
      </c>
      <c r="H260">
        <f>SUMIFS('2024'!$I:$I,'2024'!$L:$L,work!$A260,'2024'!$H:$H,work!H$1)</f>
        <v>6</v>
      </c>
      <c r="I260">
        <f>SUMIFS('2024'!$I:$I,'2024'!$L:$L,work!$A260,'2024'!$H:$H,work!I$1)</f>
        <v>0</v>
      </c>
      <c r="J260">
        <f>SUMIFS('2024'!$I:$I,'2024'!$L:$L,work!$A260,'2024'!$H:$H,work!J$1)</f>
        <v>0</v>
      </c>
      <c r="K260">
        <f>SUMIFS('2024'!$I:$I,'2024'!$L:$L,work!$A260,'2024'!$H:$H,work!K$1)</f>
        <v>0</v>
      </c>
      <c r="L260">
        <f>SUMIFS('2024'!$I:$I,'2024'!$L:$L,work!$A260,'2024'!$H:$H,work!L$1)</f>
        <v>0</v>
      </c>
      <c r="M260">
        <f>SUMIFS('2024'!$I:$I,'2024'!$L:$L,work!$A260,'2024'!$H:$H,work!M$1)</f>
        <v>0</v>
      </c>
      <c r="N260">
        <f>SUMIFS('2024'!$I:$I,'2024'!$L:$L,work!$A260,'2024'!$H:$H,work!N$1)</f>
        <v>0</v>
      </c>
      <c r="O260">
        <f>SUMIFS('2024'!$I:$I,'2024'!$L:$L,work!$A260,'2024'!$H:$H,work!O$1)</f>
        <v>0</v>
      </c>
      <c r="P260">
        <f>SUMIFS('2024'!$I:$I,'2024'!$L:$L,work!$A260,'2024'!$H:$H,work!P$1)</f>
        <v>6</v>
      </c>
      <c r="Q260">
        <f>SUMIFS('2024'!$I:$I,'2024'!$L:$L,work!$A260,'2024'!$H:$H,work!Q$1)</f>
        <v>0</v>
      </c>
      <c r="R260">
        <f>SUMIFS('2024'!$I:$I,'2024'!$L:$L,work!$A260,'2024'!$H:$H,work!R$1)</f>
        <v>0</v>
      </c>
      <c r="S260">
        <f>SUMIFS('2024'!$I:$I,'2024'!$L:$L,work!$A260,'2024'!$H:$H,work!S$1)</f>
        <v>0</v>
      </c>
      <c r="T260">
        <f>SUMIFS('2024'!$I:$I,'2024'!$L:$L,work!$A260,'2024'!$H:$H,work!T$1)</f>
        <v>0</v>
      </c>
      <c r="U260">
        <f>SUMIFS('2024'!$I:$I,'2024'!$L:$L,work!$A260,'2024'!$H:$H,work!U$1)</f>
        <v>0</v>
      </c>
      <c r="V260">
        <f>SUMIFS('2024'!$I:$I,'2024'!$L:$L,work!$A260,'2024'!$H:$H,work!V$1)</f>
        <v>0</v>
      </c>
      <c r="W260">
        <f>SUMIFS('2024'!$I:$I,'2024'!$L:$L,work!$A260,'2024'!$H:$H,work!W$1)</f>
        <v>0</v>
      </c>
      <c r="X260">
        <f>SUMIFS('2024'!$I:$I,'2024'!$L:$L,work!$A260,'2024'!$H:$H,work!X$1)</f>
        <v>0</v>
      </c>
      <c r="Y260">
        <f t="shared" si="8"/>
        <v>3</v>
      </c>
      <c r="AL260" t="str">
        <v>SEROC</v>
      </c>
      <c r="AM260" t="str">
        <v>3129X</v>
      </c>
      <c r="AN260" t="str">
        <v>-</v>
      </c>
    </row>
    <row r="261" spans="1:40" x14ac:dyDescent="0.25">
      <c r="A261" t="str">
        <v>24AA-21FLPNS G4NW0508</v>
      </c>
      <c r="B261" t="str">
        <f>_xlfn.XLOOKUP(A261,'2024'!L:L,'2024'!A:A)</f>
        <v>NWROC</v>
      </c>
      <c r="C261" t="str">
        <f>_xlfn.XLOOKUP(A261,'2024'!L:L,'2024'!F:F)</f>
        <v>STREAM</v>
      </c>
      <c r="D261" t="str">
        <f>_xlfn.XLOOKUP(A261,'2024'!L:L,'2024'!G:G)</f>
        <v>3F</v>
      </c>
      <c r="E261">
        <f>SUMIFS('2024'!$I:$I,'2024'!$L:$L,work!$A261,'2024'!$H:$H,work!E$1)</f>
        <v>0</v>
      </c>
      <c r="F261">
        <f>SUMIFS('2024'!$I:$I,'2024'!$L:$L,work!$A261,'2024'!$H:$H,work!F$1)</f>
        <v>0</v>
      </c>
      <c r="G261">
        <f>SUMIFS('2024'!$I:$I,'2024'!$L:$L,work!$A261,'2024'!$H:$H,work!G$1)</f>
        <v>0</v>
      </c>
      <c r="H261">
        <f>SUMIFS('2024'!$I:$I,'2024'!$L:$L,work!$A261,'2024'!$H:$H,work!H$1)</f>
        <v>0</v>
      </c>
      <c r="I261">
        <f>SUMIFS('2024'!$I:$I,'2024'!$L:$L,work!$A261,'2024'!$H:$H,work!I$1)</f>
        <v>6</v>
      </c>
      <c r="J261">
        <f>SUMIFS('2024'!$I:$I,'2024'!$L:$L,work!$A261,'2024'!$H:$H,work!J$1)</f>
        <v>0</v>
      </c>
      <c r="K261">
        <f>SUMIFS('2024'!$I:$I,'2024'!$L:$L,work!$A261,'2024'!$H:$H,work!K$1)</f>
        <v>0</v>
      </c>
      <c r="L261">
        <f>SUMIFS('2024'!$I:$I,'2024'!$L:$L,work!$A261,'2024'!$H:$H,work!L$1)</f>
        <v>0</v>
      </c>
      <c r="M261">
        <f>SUMIFS('2024'!$I:$I,'2024'!$L:$L,work!$A261,'2024'!$H:$H,work!M$1)</f>
        <v>0</v>
      </c>
      <c r="N261">
        <f>SUMIFS('2024'!$I:$I,'2024'!$L:$L,work!$A261,'2024'!$H:$H,work!N$1)</f>
        <v>0</v>
      </c>
      <c r="O261">
        <f>SUMIFS('2024'!$I:$I,'2024'!$L:$L,work!$A261,'2024'!$H:$H,work!O$1)</f>
        <v>0</v>
      </c>
      <c r="P261">
        <f>SUMIFS('2024'!$I:$I,'2024'!$L:$L,work!$A261,'2024'!$H:$H,work!P$1)</f>
        <v>0</v>
      </c>
      <c r="Q261">
        <f>SUMIFS('2024'!$I:$I,'2024'!$L:$L,work!$A261,'2024'!$H:$H,work!Q$1)</f>
        <v>0</v>
      </c>
      <c r="R261">
        <f>SUMIFS('2024'!$I:$I,'2024'!$L:$L,work!$A261,'2024'!$H:$H,work!R$1)</f>
        <v>0</v>
      </c>
      <c r="S261">
        <f>SUMIFS('2024'!$I:$I,'2024'!$L:$L,work!$A261,'2024'!$H:$H,work!S$1)</f>
        <v>0</v>
      </c>
      <c r="T261">
        <f>SUMIFS('2024'!$I:$I,'2024'!$L:$L,work!$A261,'2024'!$H:$H,work!T$1)</f>
        <v>0</v>
      </c>
      <c r="U261">
        <f>SUMIFS('2024'!$I:$I,'2024'!$L:$L,work!$A261,'2024'!$H:$H,work!U$1)</f>
        <v>0</v>
      </c>
      <c r="V261">
        <f>SUMIFS('2024'!$I:$I,'2024'!$L:$L,work!$A261,'2024'!$H:$H,work!V$1)</f>
        <v>0</v>
      </c>
      <c r="W261">
        <f>SUMIFS('2024'!$I:$I,'2024'!$L:$L,work!$A261,'2024'!$H:$H,work!W$1)</f>
        <v>0</v>
      </c>
      <c r="X261">
        <f>SUMIFS('2024'!$I:$I,'2024'!$L:$L,work!$A261,'2024'!$H:$H,work!X$1)</f>
        <v>0</v>
      </c>
      <c r="Y261">
        <f t="shared" si="8"/>
        <v>3</v>
      </c>
      <c r="AL261" t="str">
        <v>SEROC</v>
      </c>
      <c r="AM261" t="str">
        <v>3129Y</v>
      </c>
      <c r="AN261" t="str">
        <v>-</v>
      </c>
    </row>
    <row r="262" spans="1:40" x14ac:dyDescent="0.25">
      <c r="A262" t="str">
        <v>24ABENRL621FLPNS G4NW0243</v>
      </c>
      <c r="B262" t="str">
        <f>_xlfn.XLOOKUP(A262,'2024'!L:L,'2024'!A:A)</f>
        <v>NWROC</v>
      </c>
      <c r="C262" t="str">
        <f>_xlfn.XLOOKUP(A262,'2024'!L:L,'2024'!F:F)</f>
        <v>ESTUARY</v>
      </c>
      <c r="D262" t="str">
        <f>_xlfn.XLOOKUP(A262,'2024'!L:L,'2024'!G:G)</f>
        <v>3M</v>
      </c>
      <c r="E262">
        <f>SUMIFS('2024'!$I:$I,'2024'!$L:$L,work!$A262,'2024'!$H:$H,work!E$1)</f>
        <v>6</v>
      </c>
      <c r="F262">
        <f>SUMIFS('2024'!$I:$I,'2024'!$L:$L,work!$A262,'2024'!$H:$H,work!F$1)</f>
        <v>6</v>
      </c>
      <c r="G262">
        <f>SUMIFS('2024'!$I:$I,'2024'!$L:$L,work!$A262,'2024'!$H:$H,work!G$1)</f>
        <v>0</v>
      </c>
      <c r="H262">
        <f>SUMIFS('2024'!$I:$I,'2024'!$L:$L,work!$A262,'2024'!$H:$H,work!H$1)</f>
        <v>6</v>
      </c>
      <c r="I262">
        <f>SUMIFS('2024'!$I:$I,'2024'!$L:$L,work!$A262,'2024'!$H:$H,work!I$1)</f>
        <v>0</v>
      </c>
      <c r="J262">
        <f>SUMIFS('2024'!$I:$I,'2024'!$L:$L,work!$A262,'2024'!$H:$H,work!J$1)</f>
        <v>0</v>
      </c>
      <c r="K262">
        <f>SUMIFS('2024'!$I:$I,'2024'!$L:$L,work!$A262,'2024'!$H:$H,work!K$1)</f>
        <v>0</v>
      </c>
      <c r="L262">
        <f>SUMIFS('2024'!$I:$I,'2024'!$L:$L,work!$A262,'2024'!$H:$H,work!L$1)</f>
        <v>0</v>
      </c>
      <c r="M262">
        <f>SUMIFS('2024'!$I:$I,'2024'!$L:$L,work!$A262,'2024'!$H:$H,work!M$1)</f>
        <v>0</v>
      </c>
      <c r="N262">
        <f>SUMIFS('2024'!$I:$I,'2024'!$L:$L,work!$A262,'2024'!$H:$H,work!N$1)</f>
        <v>0</v>
      </c>
      <c r="O262">
        <f>SUMIFS('2024'!$I:$I,'2024'!$L:$L,work!$A262,'2024'!$H:$H,work!O$1)</f>
        <v>0</v>
      </c>
      <c r="P262">
        <f>SUMIFS('2024'!$I:$I,'2024'!$L:$L,work!$A262,'2024'!$H:$H,work!P$1)</f>
        <v>0</v>
      </c>
      <c r="Q262">
        <f>SUMIFS('2024'!$I:$I,'2024'!$L:$L,work!$A262,'2024'!$H:$H,work!Q$1)</f>
        <v>0</v>
      </c>
      <c r="R262">
        <f>SUMIFS('2024'!$I:$I,'2024'!$L:$L,work!$A262,'2024'!$H:$H,work!R$1)</f>
        <v>0</v>
      </c>
      <c r="S262">
        <f>SUMIFS('2024'!$I:$I,'2024'!$L:$L,work!$A262,'2024'!$H:$H,work!S$1)</f>
        <v>0</v>
      </c>
      <c r="T262">
        <f>SUMIFS('2024'!$I:$I,'2024'!$L:$L,work!$A262,'2024'!$H:$H,work!T$1)</f>
        <v>0</v>
      </c>
      <c r="U262">
        <f>SUMIFS('2024'!$I:$I,'2024'!$L:$L,work!$A262,'2024'!$H:$H,work!U$1)</f>
        <v>0</v>
      </c>
      <c r="V262">
        <f>SUMIFS('2024'!$I:$I,'2024'!$L:$L,work!$A262,'2024'!$H:$H,work!V$1)</f>
        <v>0</v>
      </c>
      <c r="W262">
        <f>SUMIFS('2024'!$I:$I,'2024'!$L:$L,work!$A262,'2024'!$H:$H,work!W$1)</f>
        <v>0</v>
      </c>
      <c r="X262">
        <f>SUMIFS('2024'!$I:$I,'2024'!$L:$L,work!$A262,'2024'!$H:$H,work!X$1)</f>
        <v>0</v>
      </c>
      <c r="Y262">
        <f t="shared" si="8"/>
        <v>3</v>
      </c>
      <c r="AL262" t="str">
        <v>SEROC</v>
      </c>
      <c r="AM262" t="str">
        <v>3142A</v>
      </c>
      <c r="AN262" t="str">
        <v>-</v>
      </c>
    </row>
    <row r="263" spans="1:40" x14ac:dyDescent="0.25">
      <c r="A263" t="str">
        <v>24AC-21FLPNS G4NW0103</v>
      </c>
      <c r="B263" t="str">
        <f>_xlfn.XLOOKUP(A263,'2024'!L:L,'2024'!A:A)</f>
        <v>NWROC</v>
      </c>
      <c r="C263" t="str">
        <f>_xlfn.XLOOKUP(A263,'2024'!L:L,'2024'!F:F)</f>
        <v>STREAM</v>
      </c>
      <c r="D263" t="str">
        <f>_xlfn.XLOOKUP(A263,'2024'!L:L,'2024'!G:G)</f>
        <v>3F</v>
      </c>
      <c r="E263">
        <f>SUMIFS('2024'!$I:$I,'2024'!$L:$L,work!$A263,'2024'!$H:$H,work!E$1)</f>
        <v>0</v>
      </c>
      <c r="F263">
        <f>SUMIFS('2024'!$I:$I,'2024'!$L:$L,work!$A263,'2024'!$H:$H,work!F$1)</f>
        <v>0</v>
      </c>
      <c r="G263">
        <f>SUMIFS('2024'!$I:$I,'2024'!$L:$L,work!$A263,'2024'!$H:$H,work!G$1)</f>
        <v>0</v>
      </c>
      <c r="H263">
        <f>SUMIFS('2024'!$I:$I,'2024'!$L:$L,work!$A263,'2024'!$H:$H,work!H$1)</f>
        <v>0</v>
      </c>
      <c r="I263">
        <f>SUMIFS('2024'!$I:$I,'2024'!$L:$L,work!$A263,'2024'!$H:$H,work!I$1)</f>
        <v>6</v>
      </c>
      <c r="J263">
        <f>SUMIFS('2024'!$I:$I,'2024'!$L:$L,work!$A263,'2024'!$H:$H,work!J$1)</f>
        <v>0</v>
      </c>
      <c r="K263">
        <f>SUMIFS('2024'!$I:$I,'2024'!$L:$L,work!$A263,'2024'!$H:$H,work!K$1)</f>
        <v>0</v>
      </c>
      <c r="L263">
        <f>SUMIFS('2024'!$I:$I,'2024'!$L:$L,work!$A263,'2024'!$H:$H,work!L$1)</f>
        <v>0</v>
      </c>
      <c r="M263">
        <f>SUMIFS('2024'!$I:$I,'2024'!$L:$L,work!$A263,'2024'!$H:$H,work!M$1)</f>
        <v>0</v>
      </c>
      <c r="N263">
        <f>SUMIFS('2024'!$I:$I,'2024'!$L:$L,work!$A263,'2024'!$H:$H,work!N$1)</f>
        <v>0</v>
      </c>
      <c r="O263">
        <f>SUMIFS('2024'!$I:$I,'2024'!$L:$L,work!$A263,'2024'!$H:$H,work!O$1)</f>
        <v>0</v>
      </c>
      <c r="P263">
        <f>SUMIFS('2024'!$I:$I,'2024'!$L:$L,work!$A263,'2024'!$H:$H,work!P$1)</f>
        <v>0</v>
      </c>
      <c r="Q263">
        <f>SUMIFS('2024'!$I:$I,'2024'!$L:$L,work!$A263,'2024'!$H:$H,work!Q$1)</f>
        <v>0</v>
      </c>
      <c r="R263">
        <f>SUMIFS('2024'!$I:$I,'2024'!$L:$L,work!$A263,'2024'!$H:$H,work!R$1)</f>
        <v>0</v>
      </c>
      <c r="S263">
        <f>SUMIFS('2024'!$I:$I,'2024'!$L:$L,work!$A263,'2024'!$H:$H,work!S$1)</f>
        <v>0</v>
      </c>
      <c r="T263">
        <f>SUMIFS('2024'!$I:$I,'2024'!$L:$L,work!$A263,'2024'!$H:$H,work!T$1)</f>
        <v>0</v>
      </c>
      <c r="U263">
        <f>SUMIFS('2024'!$I:$I,'2024'!$L:$L,work!$A263,'2024'!$H:$H,work!U$1)</f>
        <v>0</v>
      </c>
      <c r="V263">
        <f>SUMIFS('2024'!$I:$I,'2024'!$L:$L,work!$A263,'2024'!$H:$H,work!V$1)</f>
        <v>0</v>
      </c>
      <c r="W263">
        <f>SUMIFS('2024'!$I:$I,'2024'!$L:$L,work!$A263,'2024'!$H:$H,work!W$1)</f>
        <v>0</v>
      </c>
      <c r="X263">
        <f>SUMIFS('2024'!$I:$I,'2024'!$L:$L,work!$A263,'2024'!$H:$H,work!X$1)</f>
        <v>0</v>
      </c>
      <c r="Y263">
        <f t="shared" si="8"/>
        <v>3</v>
      </c>
      <c r="AL263" t="str">
        <v>CEROC</v>
      </c>
      <c r="AM263" t="str">
        <v>3087</v>
      </c>
      <c r="AN263" t="str">
        <v>-</v>
      </c>
    </row>
    <row r="264" spans="1:40" x14ac:dyDescent="0.25">
      <c r="A264" t="str">
        <v>24AF-21FLPNS G4NW0437</v>
      </c>
      <c r="B264" t="str">
        <f>_xlfn.XLOOKUP(A264,'2024'!L:L,'2024'!A:A)</f>
        <v>NWROC</v>
      </c>
      <c r="C264" t="str">
        <f>_xlfn.XLOOKUP(A264,'2024'!L:L,'2024'!F:F)</f>
        <v>LAKE</v>
      </c>
      <c r="D264" t="str">
        <f>_xlfn.XLOOKUP(A264,'2024'!L:L,'2024'!G:G)</f>
        <v>3F</v>
      </c>
      <c r="E264">
        <f>SUMIFS('2024'!$I:$I,'2024'!$L:$L,work!$A264,'2024'!$H:$H,work!E$1)</f>
        <v>6</v>
      </c>
      <c r="F264">
        <f>SUMIFS('2024'!$I:$I,'2024'!$L:$L,work!$A264,'2024'!$H:$H,work!F$1)</f>
        <v>0</v>
      </c>
      <c r="G264">
        <f>SUMIFS('2024'!$I:$I,'2024'!$L:$L,work!$A264,'2024'!$H:$H,work!G$1)</f>
        <v>0</v>
      </c>
      <c r="H264">
        <f>SUMIFS('2024'!$I:$I,'2024'!$L:$L,work!$A264,'2024'!$H:$H,work!H$1)</f>
        <v>0</v>
      </c>
      <c r="I264">
        <f>SUMIFS('2024'!$I:$I,'2024'!$L:$L,work!$A264,'2024'!$H:$H,work!I$1)</f>
        <v>0</v>
      </c>
      <c r="J264">
        <f>SUMIFS('2024'!$I:$I,'2024'!$L:$L,work!$A264,'2024'!$H:$H,work!J$1)</f>
        <v>0</v>
      </c>
      <c r="K264">
        <f>SUMIFS('2024'!$I:$I,'2024'!$L:$L,work!$A264,'2024'!$H:$H,work!K$1)</f>
        <v>0</v>
      </c>
      <c r="L264">
        <f>SUMIFS('2024'!$I:$I,'2024'!$L:$L,work!$A264,'2024'!$H:$H,work!L$1)</f>
        <v>0</v>
      </c>
      <c r="M264">
        <f>SUMIFS('2024'!$I:$I,'2024'!$L:$L,work!$A264,'2024'!$H:$H,work!M$1)</f>
        <v>0</v>
      </c>
      <c r="N264">
        <f>SUMIFS('2024'!$I:$I,'2024'!$L:$L,work!$A264,'2024'!$H:$H,work!N$1)</f>
        <v>0</v>
      </c>
      <c r="O264">
        <f>SUMIFS('2024'!$I:$I,'2024'!$L:$L,work!$A264,'2024'!$H:$H,work!O$1)</f>
        <v>0</v>
      </c>
      <c r="P264">
        <f>SUMIFS('2024'!$I:$I,'2024'!$L:$L,work!$A264,'2024'!$H:$H,work!P$1)</f>
        <v>0</v>
      </c>
      <c r="Q264">
        <f>SUMIFS('2024'!$I:$I,'2024'!$L:$L,work!$A264,'2024'!$H:$H,work!Q$1)</f>
        <v>0</v>
      </c>
      <c r="R264">
        <f>SUMIFS('2024'!$I:$I,'2024'!$L:$L,work!$A264,'2024'!$H:$H,work!R$1)</f>
        <v>0</v>
      </c>
      <c r="S264">
        <f>SUMIFS('2024'!$I:$I,'2024'!$L:$L,work!$A264,'2024'!$H:$H,work!S$1)</f>
        <v>0</v>
      </c>
      <c r="T264">
        <f>SUMIFS('2024'!$I:$I,'2024'!$L:$L,work!$A264,'2024'!$H:$H,work!T$1)</f>
        <v>0</v>
      </c>
      <c r="U264">
        <f>SUMIFS('2024'!$I:$I,'2024'!$L:$L,work!$A264,'2024'!$H:$H,work!U$1)</f>
        <v>0</v>
      </c>
      <c r="V264">
        <f>SUMIFS('2024'!$I:$I,'2024'!$L:$L,work!$A264,'2024'!$H:$H,work!V$1)</f>
        <v>0</v>
      </c>
      <c r="W264">
        <f>SUMIFS('2024'!$I:$I,'2024'!$L:$L,work!$A264,'2024'!$H:$H,work!W$1)</f>
        <v>0</v>
      </c>
      <c r="X264">
        <f>SUMIFS('2024'!$I:$I,'2024'!$L:$L,work!$A264,'2024'!$H:$H,work!X$1)</f>
        <v>0</v>
      </c>
      <c r="Y264">
        <f t="shared" si="8"/>
        <v>3</v>
      </c>
      <c r="AL264" t="str">
        <v>SEROC</v>
      </c>
      <c r="AM264" t="str">
        <v>3115</v>
      </c>
      <c r="AN264" t="str">
        <v>-</v>
      </c>
    </row>
    <row r="265" spans="1:40" x14ac:dyDescent="0.25">
      <c r="A265" t="str">
        <v>24D-21FLPNS 33030164</v>
      </c>
      <c r="B265" t="str">
        <f>_xlfn.XLOOKUP(A265,'2024'!L:L,'2024'!A:A)</f>
        <v>NWROC</v>
      </c>
      <c r="C265" t="str">
        <f>_xlfn.XLOOKUP(A265,'2024'!L:L,'2024'!F:F)</f>
        <v>STREAM</v>
      </c>
      <c r="D265" t="str">
        <f>_xlfn.XLOOKUP(A265,'2024'!L:L,'2024'!G:G)</f>
        <v>3F</v>
      </c>
      <c r="E265">
        <f>SUMIFS('2024'!$I:$I,'2024'!$L:$L,work!$A265,'2024'!$H:$H,work!E$1)</f>
        <v>0</v>
      </c>
      <c r="F265">
        <f>SUMIFS('2024'!$I:$I,'2024'!$L:$L,work!$A265,'2024'!$H:$H,work!F$1)</f>
        <v>0</v>
      </c>
      <c r="G265">
        <f>SUMIFS('2024'!$I:$I,'2024'!$L:$L,work!$A265,'2024'!$H:$H,work!G$1)</f>
        <v>0</v>
      </c>
      <c r="H265">
        <f>SUMIFS('2024'!$I:$I,'2024'!$L:$L,work!$A265,'2024'!$H:$H,work!H$1)</f>
        <v>0</v>
      </c>
      <c r="I265">
        <f>SUMIFS('2024'!$I:$I,'2024'!$L:$L,work!$A265,'2024'!$H:$H,work!I$1)</f>
        <v>6</v>
      </c>
      <c r="J265">
        <f>SUMIFS('2024'!$I:$I,'2024'!$L:$L,work!$A265,'2024'!$H:$H,work!J$1)</f>
        <v>0</v>
      </c>
      <c r="K265">
        <f>SUMIFS('2024'!$I:$I,'2024'!$L:$L,work!$A265,'2024'!$H:$H,work!K$1)</f>
        <v>0</v>
      </c>
      <c r="L265">
        <f>SUMIFS('2024'!$I:$I,'2024'!$L:$L,work!$A265,'2024'!$H:$H,work!L$1)</f>
        <v>0</v>
      </c>
      <c r="M265">
        <f>SUMIFS('2024'!$I:$I,'2024'!$L:$L,work!$A265,'2024'!$H:$H,work!M$1)</f>
        <v>0</v>
      </c>
      <c r="N265">
        <f>SUMIFS('2024'!$I:$I,'2024'!$L:$L,work!$A265,'2024'!$H:$H,work!N$1)</f>
        <v>0</v>
      </c>
      <c r="O265">
        <f>SUMIFS('2024'!$I:$I,'2024'!$L:$L,work!$A265,'2024'!$H:$H,work!O$1)</f>
        <v>0</v>
      </c>
      <c r="P265">
        <f>SUMIFS('2024'!$I:$I,'2024'!$L:$L,work!$A265,'2024'!$H:$H,work!P$1)</f>
        <v>0</v>
      </c>
      <c r="Q265">
        <f>SUMIFS('2024'!$I:$I,'2024'!$L:$L,work!$A265,'2024'!$H:$H,work!Q$1)</f>
        <v>0</v>
      </c>
      <c r="R265">
        <f>SUMIFS('2024'!$I:$I,'2024'!$L:$L,work!$A265,'2024'!$H:$H,work!R$1)</f>
        <v>0</v>
      </c>
      <c r="S265">
        <f>SUMIFS('2024'!$I:$I,'2024'!$L:$L,work!$A265,'2024'!$H:$H,work!S$1)</f>
        <v>0</v>
      </c>
      <c r="T265">
        <f>SUMIFS('2024'!$I:$I,'2024'!$L:$L,work!$A265,'2024'!$H:$H,work!T$1)</f>
        <v>0</v>
      </c>
      <c r="U265">
        <f>SUMIFS('2024'!$I:$I,'2024'!$L:$L,work!$A265,'2024'!$H:$H,work!U$1)</f>
        <v>0</v>
      </c>
      <c r="V265">
        <f>SUMIFS('2024'!$I:$I,'2024'!$L:$L,work!$A265,'2024'!$H:$H,work!V$1)</f>
        <v>0</v>
      </c>
      <c r="W265">
        <f>SUMIFS('2024'!$I:$I,'2024'!$L:$L,work!$A265,'2024'!$H:$H,work!W$1)</f>
        <v>0</v>
      </c>
      <c r="X265">
        <f>SUMIFS('2024'!$I:$I,'2024'!$L:$L,work!$A265,'2024'!$H:$H,work!X$1)</f>
        <v>0</v>
      </c>
      <c r="Y265">
        <f t="shared" si="8"/>
        <v>3</v>
      </c>
      <c r="AL265" t="str">
        <v>SEROC</v>
      </c>
      <c r="AM265" t="str">
        <v>3121</v>
      </c>
      <c r="AN265" t="str">
        <v>-</v>
      </c>
    </row>
    <row r="266" spans="1:40" x14ac:dyDescent="0.25">
      <c r="A266" t="str">
        <v>251-21FLTLHRG3TLHR0004</v>
      </c>
      <c r="B266" t="str">
        <f>_xlfn.XLOOKUP(A266,'2024'!L:L,'2024'!A:A)</f>
        <v>NWROC</v>
      </c>
      <c r="C266" t="str">
        <f>_xlfn.XLOOKUP(A266,'2024'!L:L,'2024'!F:F)</f>
        <v>STREAM</v>
      </c>
      <c r="D266" t="str">
        <f>_xlfn.XLOOKUP(A266,'2024'!L:L,'2024'!G:G)</f>
        <v>3F</v>
      </c>
      <c r="E266">
        <f>SUMIFS('2024'!$I:$I,'2024'!$L:$L,work!$A266,'2024'!$H:$H,work!E$1)</f>
        <v>6</v>
      </c>
      <c r="F266">
        <f>SUMIFS('2024'!$I:$I,'2024'!$L:$L,work!$A266,'2024'!$H:$H,work!F$1)</f>
        <v>0</v>
      </c>
      <c r="G266">
        <f>SUMIFS('2024'!$I:$I,'2024'!$L:$L,work!$A266,'2024'!$H:$H,work!G$1)</f>
        <v>0</v>
      </c>
      <c r="H266">
        <f>SUMIFS('2024'!$I:$I,'2024'!$L:$L,work!$A266,'2024'!$H:$H,work!H$1)</f>
        <v>0</v>
      </c>
      <c r="I266">
        <f>SUMIFS('2024'!$I:$I,'2024'!$L:$L,work!$A266,'2024'!$H:$H,work!I$1)</f>
        <v>6</v>
      </c>
      <c r="J266">
        <f>SUMIFS('2024'!$I:$I,'2024'!$L:$L,work!$A266,'2024'!$H:$H,work!J$1)</f>
        <v>0</v>
      </c>
      <c r="K266">
        <f>SUMIFS('2024'!$I:$I,'2024'!$L:$L,work!$A266,'2024'!$H:$H,work!K$1)</f>
        <v>0</v>
      </c>
      <c r="L266">
        <f>SUMIFS('2024'!$I:$I,'2024'!$L:$L,work!$A266,'2024'!$H:$H,work!L$1)</f>
        <v>0</v>
      </c>
      <c r="M266">
        <f>SUMIFS('2024'!$I:$I,'2024'!$L:$L,work!$A266,'2024'!$H:$H,work!M$1)</f>
        <v>0</v>
      </c>
      <c r="N266">
        <f>SUMIFS('2024'!$I:$I,'2024'!$L:$L,work!$A266,'2024'!$H:$H,work!N$1)</f>
        <v>0</v>
      </c>
      <c r="O266">
        <f>SUMIFS('2024'!$I:$I,'2024'!$L:$L,work!$A266,'2024'!$H:$H,work!O$1)</f>
        <v>0</v>
      </c>
      <c r="P266">
        <f>SUMIFS('2024'!$I:$I,'2024'!$L:$L,work!$A266,'2024'!$H:$H,work!P$1)</f>
        <v>0</v>
      </c>
      <c r="Q266">
        <f>SUMIFS('2024'!$I:$I,'2024'!$L:$L,work!$A266,'2024'!$H:$H,work!Q$1)</f>
        <v>0</v>
      </c>
      <c r="R266">
        <f>SUMIFS('2024'!$I:$I,'2024'!$L:$L,work!$A266,'2024'!$H:$H,work!R$1)</f>
        <v>0</v>
      </c>
      <c r="S266">
        <f>SUMIFS('2024'!$I:$I,'2024'!$L:$L,work!$A266,'2024'!$H:$H,work!S$1)</f>
        <v>0</v>
      </c>
      <c r="T266">
        <f>SUMIFS('2024'!$I:$I,'2024'!$L:$L,work!$A266,'2024'!$H:$H,work!T$1)</f>
        <v>0</v>
      </c>
      <c r="U266">
        <f>SUMIFS('2024'!$I:$I,'2024'!$L:$L,work!$A266,'2024'!$H:$H,work!U$1)</f>
        <v>0</v>
      </c>
      <c r="V266">
        <f>SUMIFS('2024'!$I:$I,'2024'!$L:$L,work!$A266,'2024'!$H:$H,work!V$1)</f>
        <v>0</v>
      </c>
      <c r="W266">
        <f>SUMIFS('2024'!$I:$I,'2024'!$L:$L,work!$A266,'2024'!$H:$H,work!W$1)</f>
        <v>0</v>
      </c>
      <c r="X266">
        <f>SUMIFS('2024'!$I:$I,'2024'!$L:$L,work!$A266,'2024'!$H:$H,work!X$1)</f>
        <v>0</v>
      </c>
      <c r="Y266">
        <f t="shared" si="8"/>
        <v>3</v>
      </c>
      <c r="AL266" t="str">
        <v>SEROC</v>
      </c>
      <c r="AM266" t="str">
        <v>3134</v>
      </c>
      <c r="AN266" t="str">
        <v>-</v>
      </c>
    </row>
    <row r="267" spans="1:40" x14ac:dyDescent="0.25">
      <c r="A267" t="str">
        <v>25-21FLPNS G4NW0163</v>
      </c>
      <c r="B267" t="str">
        <f>_xlfn.XLOOKUP(A267,'2024'!L:L,'2024'!A:A)</f>
        <v>NWROC</v>
      </c>
      <c r="C267" t="str">
        <f>_xlfn.XLOOKUP(A267,'2024'!L:L,'2024'!F:F)</f>
        <v>STREAM</v>
      </c>
      <c r="D267" t="str">
        <f>_xlfn.XLOOKUP(A267,'2024'!L:L,'2024'!G:G)</f>
        <v>3F</v>
      </c>
      <c r="E267">
        <f>SUMIFS('2024'!$I:$I,'2024'!$L:$L,work!$A267,'2024'!$H:$H,work!E$1)</f>
        <v>0</v>
      </c>
      <c r="F267">
        <f>SUMIFS('2024'!$I:$I,'2024'!$L:$L,work!$A267,'2024'!$H:$H,work!F$1)</f>
        <v>6</v>
      </c>
      <c r="G267">
        <f>SUMIFS('2024'!$I:$I,'2024'!$L:$L,work!$A267,'2024'!$H:$H,work!G$1)</f>
        <v>0</v>
      </c>
      <c r="H267">
        <f>SUMIFS('2024'!$I:$I,'2024'!$L:$L,work!$A267,'2024'!$H:$H,work!H$1)</f>
        <v>0</v>
      </c>
      <c r="I267">
        <f>SUMIFS('2024'!$I:$I,'2024'!$L:$L,work!$A267,'2024'!$H:$H,work!I$1)</f>
        <v>6</v>
      </c>
      <c r="J267">
        <f>SUMIFS('2024'!$I:$I,'2024'!$L:$L,work!$A267,'2024'!$H:$H,work!J$1)</f>
        <v>0</v>
      </c>
      <c r="K267">
        <f>SUMIFS('2024'!$I:$I,'2024'!$L:$L,work!$A267,'2024'!$H:$H,work!K$1)</f>
        <v>0</v>
      </c>
      <c r="L267">
        <f>SUMIFS('2024'!$I:$I,'2024'!$L:$L,work!$A267,'2024'!$H:$H,work!L$1)</f>
        <v>0</v>
      </c>
      <c r="M267">
        <f>SUMIFS('2024'!$I:$I,'2024'!$L:$L,work!$A267,'2024'!$H:$H,work!M$1)</f>
        <v>0</v>
      </c>
      <c r="N267">
        <f>SUMIFS('2024'!$I:$I,'2024'!$L:$L,work!$A267,'2024'!$H:$H,work!N$1)</f>
        <v>0</v>
      </c>
      <c r="O267">
        <f>SUMIFS('2024'!$I:$I,'2024'!$L:$L,work!$A267,'2024'!$H:$H,work!O$1)</f>
        <v>0</v>
      </c>
      <c r="P267">
        <f>SUMIFS('2024'!$I:$I,'2024'!$L:$L,work!$A267,'2024'!$H:$H,work!P$1)</f>
        <v>0</v>
      </c>
      <c r="Q267">
        <f>SUMIFS('2024'!$I:$I,'2024'!$L:$L,work!$A267,'2024'!$H:$H,work!Q$1)</f>
        <v>0</v>
      </c>
      <c r="R267">
        <f>SUMIFS('2024'!$I:$I,'2024'!$L:$L,work!$A267,'2024'!$H:$H,work!R$1)</f>
        <v>0</v>
      </c>
      <c r="S267">
        <f>SUMIFS('2024'!$I:$I,'2024'!$L:$L,work!$A267,'2024'!$H:$H,work!S$1)</f>
        <v>0</v>
      </c>
      <c r="T267">
        <f>SUMIFS('2024'!$I:$I,'2024'!$L:$L,work!$A267,'2024'!$H:$H,work!T$1)</f>
        <v>0</v>
      </c>
      <c r="U267">
        <f>SUMIFS('2024'!$I:$I,'2024'!$L:$L,work!$A267,'2024'!$H:$H,work!U$1)</f>
        <v>0</v>
      </c>
      <c r="V267">
        <f>SUMIFS('2024'!$I:$I,'2024'!$L:$L,work!$A267,'2024'!$H:$H,work!V$1)</f>
        <v>0</v>
      </c>
      <c r="W267">
        <f>SUMIFS('2024'!$I:$I,'2024'!$L:$L,work!$A267,'2024'!$H:$H,work!W$1)</f>
        <v>0</v>
      </c>
      <c r="X267">
        <f>SUMIFS('2024'!$I:$I,'2024'!$L:$L,work!$A267,'2024'!$H:$H,work!X$1)</f>
        <v>0</v>
      </c>
      <c r="Y267">
        <f t="shared" si="8"/>
        <v>3</v>
      </c>
      <c r="AL267" t="str">
        <v>SEROC</v>
      </c>
      <c r="AM267" t="str">
        <v>3136</v>
      </c>
      <c r="AN267" t="str">
        <v>-</v>
      </c>
    </row>
    <row r="268" spans="1:40" x14ac:dyDescent="0.25">
      <c r="A268" t="str">
        <v>2535B-21FLA   27010050</v>
      </c>
      <c r="B268" t="str">
        <f>_xlfn.XLOOKUP(A268,'2024'!L:L,'2024'!A:A)</f>
        <v>NEROC</v>
      </c>
      <c r="C268" t="str">
        <f>_xlfn.XLOOKUP(A268,'2024'!L:L,'2024'!F:F)</f>
        <v>STREAM</v>
      </c>
      <c r="D268" t="str">
        <f>_xlfn.XLOOKUP(A268,'2024'!L:L,'2024'!G:G)</f>
        <v>3F</v>
      </c>
      <c r="E268">
        <f>SUMIFS('2024'!$I:$I,'2024'!$L:$L,work!$A268,'2024'!$H:$H,work!E$1)</f>
        <v>0</v>
      </c>
      <c r="F268">
        <f>SUMIFS('2024'!$I:$I,'2024'!$L:$L,work!$A268,'2024'!$H:$H,work!F$1)</f>
        <v>0</v>
      </c>
      <c r="G268">
        <f>SUMIFS('2024'!$I:$I,'2024'!$L:$L,work!$A268,'2024'!$H:$H,work!G$1)</f>
        <v>0</v>
      </c>
      <c r="H268">
        <f>SUMIFS('2024'!$I:$I,'2024'!$L:$L,work!$A268,'2024'!$H:$H,work!H$1)</f>
        <v>0</v>
      </c>
      <c r="I268">
        <f>SUMIFS('2024'!$I:$I,'2024'!$L:$L,work!$A268,'2024'!$H:$H,work!I$1)</f>
        <v>6</v>
      </c>
      <c r="J268">
        <f>SUMIFS('2024'!$I:$I,'2024'!$L:$L,work!$A268,'2024'!$H:$H,work!J$1)</f>
        <v>0</v>
      </c>
      <c r="K268">
        <f>SUMIFS('2024'!$I:$I,'2024'!$L:$L,work!$A268,'2024'!$H:$H,work!K$1)</f>
        <v>0</v>
      </c>
      <c r="L268">
        <f>SUMIFS('2024'!$I:$I,'2024'!$L:$L,work!$A268,'2024'!$H:$H,work!L$1)</f>
        <v>0</v>
      </c>
      <c r="M268">
        <f>SUMIFS('2024'!$I:$I,'2024'!$L:$L,work!$A268,'2024'!$H:$H,work!M$1)</f>
        <v>0</v>
      </c>
      <c r="N268">
        <f>SUMIFS('2024'!$I:$I,'2024'!$L:$L,work!$A268,'2024'!$H:$H,work!N$1)</f>
        <v>0</v>
      </c>
      <c r="O268">
        <f>SUMIFS('2024'!$I:$I,'2024'!$L:$L,work!$A268,'2024'!$H:$H,work!O$1)</f>
        <v>0</v>
      </c>
      <c r="P268">
        <f>SUMIFS('2024'!$I:$I,'2024'!$L:$L,work!$A268,'2024'!$H:$H,work!P$1)</f>
        <v>0</v>
      </c>
      <c r="Q268">
        <f>SUMIFS('2024'!$I:$I,'2024'!$L:$L,work!$A268,'2024'!$H:$H,work!Q$1)</f>
        <v>0</v>
      </c>
      <c r="R268">
        <f>SUMIFS('2024'!$I:$I,'2024'!$L:$L,work!$A268,'2024'!$H:$H,work!R$1)</f>
        <v>0</v>
      </c>
      <c r="S268">
        <f>SUMIFS('2024'!$I:$I,'2024'!$L:$L,work!$A268,'2024'!$H:$H,work!S$1)</f>
        <v>0</v>
      </c>
      <c r="T268">
        <f>SUMIFS('2024'!$I:$I,'2024'!$L:$L,work!$A268,'2024'!$H:$H,work!T$1)</f>
        <v>0</v>
      </c>
      <c r="U268">
        <f>SUMIFS('2024'!$I:$I,'2024'!$L:$L,work!$A268,'2024'!$H:$H,work!U$1)</f>
        <v>0</v>
      </c>
      <c r="V268">
        <f>SUMIFS('2024'!$I:$I,'2024'!$L:$L,work!$A268,'2024'!$H:$H,work!V$1)</f>
        <v>0</v>
      </c>
      <c r="W268">
        <f>SUMIFS('2024'!$I:$I,'2024'!$L:$L,work!$A268,'2024'!$H:$H,work!W$1)</f>
        <v>0</v>
      </c>
      <c r="X268">
        <f>SUMIFS('2024'!$I:$I,'2024'!$L:$L,work!$A268,'2024'!$H:$H,work!X$1)</f>
        <v>0</v>
      </c>
      <c r="Y268">
        <f t="shared" si="8"/>
        <v>3</v>
      </c>
      <c r="AL268" t="str">
        <v>CEROC</v>
      </c>
      <c r="AM268" t="str">
        <v>3085B</v>
      </c>
      <c r="AN268" t="str">
        <v>-</v>
      </c>
    </row>
    <row r="269" spans="1:40" x14ac:dyDescent="0.25">
      <c r="A269" t="str">
        <v>2551B-21FLA   G5NE0599</v>
      </c>
      <c r="B269" t="str">
        <f>_xlfn.XLOOKUP(A269,'2024'!L:L,'2024'!A:A)</f>
        <v>NEROC</v>
      </c>
      <c r="C269" t="str">
        <f>_xlfn.XLOOKUP(A269,'2024'!L:L,'2024'!F:F)</f>
        <v>STREAM</v>
      </c>
      <c r="D269" t="str">
        <f>_xlfn.XLOOKUP(A269,'2024'!L:L,'2024'!G:G)</f>
        <v>3F</v>
      </c>
      <c r="E269">
        <f>SUMIFS('2024'!$I:$I,'2024'!$L:$L,work!$A269,'2024'!$H:$H,work!E$1)</f>
        <v>0</v>
      </c>
      <c r="F269">
        <f>SUMIFS('2024'!$I:$I,'2024'!$L:$L,work!$A269,'2024'!$H:$H,work!F$1)</f>
        <v>0</v>
      </c>
      <c r="G269">
        <f>SUMIFS('2024'!$I:$I,'2024'!$L:$L,work!$A269,'2024'!$H:$H,work!G$1)</f>
        <v>0</v>
      </c>
      <c r="H269">
        <f>SUMIFS('2024'!$I:$I,'2024'!$L:$L,work!$A269,'2024'!$H:$H,work!H$1)</f>
        <v>0</v>
      </c>
      <c r="I269">
        <f>SUMIFS('2024'!$I:$I,'2024'!$L:$L,work!$A269,'2024'!$H:$H,work!I$1)</f>
        <v>6</v>
      </c>
      <c r="J269">
        <f>SUMIFS('2024'!$I:$I,'2024'!$L:$L,work!$A269,'2024'!$H:$H,work!J$1)</f>
        <v>0</v>
      </c>
      <c r="K269">
        <f>SUMIFS('2024'!$I:$I,'2024'!$L:$L,work!$A269,'2024'!$H:$H,work!K$1)</f>
        <v>0</v>
      </c>
      <c r="L269">
        <f>SUMIFS('2024'!$I:$I,'2024'!$L:$L,work!$A269,'2024'!$H:$H,work!L$1)</f>
        <v>0</v>
      </c>
      <c r="M269">
        <f>SUMIFS('2024'!$I:$I,'2024'!$L:$L,work!$A269,'2024'!$H:$H,work!M$1)</f>
        <v>0</v>
      </c>
      <c r="N269">
        <f>SUMIFS('2024'!$I:$I,'2024'!$L:$L,work!$A269,'2024'!$H:$H,work!N$1)</f>
        <v>0</v>
      </c>
      <c r="O269">
        <f>SUMIFS('2024'!$I:$I,'2024'!$L:$L,work!$A269,'2024'!$H:$H,work!O$1)</f>
        <v>0</v>
      </c>
      <c r="P269">
        <f>SUMIFS('2024'!$I:$I,'2024'!$L:$L,work!$A269,'2024'!$H:$H,work!P$1)</f>
        <v>0</v>
      </c>
      <c r="Q269">
        <f>SUMIFS('2024'!$I:$I,'2024'!$L:$L,work!$A269,'2024'!$H:$H,work!Q$1)</f>
        <v>0</v>
      </c>
      <c r="R269">
        <f>SUMIFS('2024'!$I:$I,'2024'!$L:$L,work!$A269,'2024'!$H:$H,work!R$1)</f>
        <v>0</v>
      </c>
      <c r="S269">
        <f>SUMIFS('2024'!$I:$I,'2024'!$L:$L,work!$A269,'2024'!$H:$H,work!S$1)</f>
        <v>0</v>
      </c>
      <c r="T269">
        <f>SUMIFS('2024'!$I:$I,'2024'!$L:$L,work!$A269,'2024'!$H:$H,work!T$1)</f>
        <v>0</v>
      </c>
      <c r="U269">
        <f>SUMIFS('2024'!$I:$I,'2024'!$L:$L,work!$A269,'2024'!$H:$H,work!U$1)</f>
        <v>0</v>
      </c>
      <c r="V269">
        <f>SUMIFS('2024'!$I:$I,'2024'!$L:$L,work!$A269,'2024'!$H:$H,work!V$1)</f>
        <v>0</v>
      </c>
      <c r="W269">
        <f>SUMIFS('2024'!$I:$I,'2024'!$L:$L,work!$A269,'2024'!$H:$H,work!W$1)</f>
        <v>0</v>
      </c>
      <c r="X269">
        <f>SUMIFS('2024'!$I:$I,'2024'!$L:$L,work!$A269,'2024'!$H:$H,work!X$1)</f>
        <v>0</v>
      </c>
      <c r="Y269">
        <f t="shared" si="8"/>
        <v>3</v>
      </c>
      <c r="AL269" t="str">
        <v>SEROC</v>
      </c>
      <c r="AM269" t="str">
        <v>3098B</v>
      </c>
      <c r="AN269" t="str">
        <v>-</v>
      </c>
    </row>
    <row r="270" spans="1:40" x14ac:dyDescent="0.25">
      <c r="A270" t="str">
        <v>256-21FLNWFD304515086310601</v>
      </c>
      <c r="B270" t="str">
        <f>_xlfn.XLOOKUP(A270,'2024'!L:L,'2024'!A:A)</f>
        <v>NWROC</v>
      </c>
      <c r="C270" t="str">
        <f>_xlfn.XLOOKUP(A270,'2024'!L:L,'2024'!F:F)</f>
        <v>STREAM</v>
      </c>
      <c r="D270" t="str">
        <f>_xlfn.XLOOKUP(A270,'2024'!L:L,'2024'!G:G)</f>
        <v>3F</v>
      </c>
      <c r="E270">
        <f>SUMIFS('2024'!$I:$I,'2024'!$L:$L,work!$A270,'2024'!$H:$H,work!E$1)</f>
        <v>0</v>
      </c>
      <c r="F270">
        <f>SUMIFS('2024'!$I:$I,'2024'!$L:$L,work!$A270,'2024'!$H:$H,work!F$1)</f>
        <v>0</v>
      </c>
      <c r="G270">
        <f>SUMIFS('2024'!$I:$I,'2024'!$L:$L,work!$A270,'2024'!$H:$H,work!G$1)</f>
        <v>0</v>
      </c>
      <c r="H270">
        <f>SUMIFS('2024'!$I:$I,'2024'!$L:$L,work!$A270,'2024'!$H:$H,work!H$1)</f>
        <v>0</v>
      </c>
      <c r="I270">
        <f>SUMIFS('2024'!$I:$I,'2024'!$L:$L,work!$A270,'2024'!$H:$H,work!I$1)</f>
        <v>6</v>
      </c>
      <c r="J270">
        <f>SUMIFS('2024'!$I:$I,'2024'!$L:$L,work!$A270,'2024'!$H:$H,work!J$1)</f>
        <v>0</v>
      </c>
      <c r="K270">
        <f>SUMIFS('2024'!$I:$I,'2024'!$L:$L,work!$A270,'2024'!$H:$H,work!K$1)</f>
        <v>0</v>
      </c>
      <c r="L270">
        <f>SUMIFS('2024'!$I:$I,'2024'!$L:$L,work!$A270,'2024'!$H:$H,work!L$1)</f>
        <v>0</v>
      </c>
      <c r="M270">
        <f>SUMIFS('2024'!$I:$I,'2024'!$L:$L,work!$A270,'2024'!$H:$H,work!M$1)</f>
        <v>0</v>
      </c>
      <c r="N270">
        <f>SUMIFS('2024'!$I:$I,'2024'!$L:$L,work!$A270,'2024'!$H:$H,work!N$1)</f>
        <v>0</v>
      </c>
      <c r="O270">
        <f>SUMIFS('2024'!$I:$I,'2024'!$L:$L,work!$A270,'2024'!$H:$H,work!O$1)</f>
        <v>0</v>
      </c>
      <c r="P270">
        <f>SUMIFS('2024'!$I:$I,'2024'!$L:$L,work!$A270,'2024'!$H:$H,work!P$1)</f>
        <v>0</v>
      </c>
      <c r="Q270">
        <f>SUMIFS('2024'!$I:$I,'2024'!$L:$L,work!$A270,'2024'!$H:$H,work!Q$1)</f>
        <v>0</v>
      </c>
      <c r="R270">
        <f>SUMIFS('2024'!$I:$I,'2024'!$L:$L,work!$A270,'2024'!$H:$H,work!R$1)</f>
        <v>0</v>
      </c>
      <c r="S270">
        <f>SUMIFS('2024'!$I:$I,'2024'!$L:$L,work!$A270,'2024'!$H:$H,work!S$1)</f>
        <v>0</v>
      </c>
      <c r="T270">
        <f>SUMIFS('2024'!$I:$I,'2024'!$L:$L,work!$A270,'2024'!$H:$H,work!T$1)</f>
        <v>0</v>
      </c>
      <c r="U270">
        <f>SUMIFS('2024'!$I:$I,'2024'!$L:$L,work!$A270,'2024'!$H:$H,work!U$1)</f>
        <v>0</v>
      </c>
      <c r="V270">
        <f>SUMIFS('2024'!$I:$I,'2024'!$L:$L,work!$A270,'2024'!$H:$H,work!V$1)</f>
        <v>0</v>
      </c>
      <c r="W270">
        <f>SUMIFS('2024'!$I:$I,'2024'!$L:$L,work!$A270,'2024'!$H:$H,work!W$1)</f>
        <v>0</v>
      </c>
      <c r="X270">
        <f>SUMIFS('2024'!$I:$I,'2024'!$L:$L,work!$A270,'2024'!$H:$H,work!X$1)</f>
        <v>0</v>
      </c>
      <c r="Y270">
        <f t="shared" si="8"/>
        <v>3</v>
      </c>
      <c r="AL270" t="str">
        <v>SEROC</v>
      </c>
      <c r="AM270" t="str">
        <v>3107B</v>
      </c>
      <c r="AN270" t="str">
        <v>-</v>
      </c>
    </row>
    <row r="271" spans="1:40" x14ac:dyDescent="0.25">
      <c r="A271" t="str">
        <v>2577-21FLA   27010203</v>
      </c>
      <c r="B271" t="str">
        <f>_xlfn.XLOOKUP(A271,'2024'!L:L,'2024'!A:A)</f>
        <v>NEROC</v>
      </c>
      <c r="C271" t="str">
        <f>_xlfn.XLOOKUP(A271,'2024'!L:L,'2024'!F:F)</f>
        <v>STREAM</v>
      </c>
      <c r="D271" t="str">
        <f>_xlfn.XLOOKUP(A271,'2024'!L:L,'2024'!G:G)</f>
        <v>3F</v>
      </c>
      <c r="E271">
        <f>SUMIFS('2024'!$I:$I,'2024'!$L:$L,work!$A271,'2024'!$H:$H,work!E$1)</f>
        <v>0</v>
      </c>
      <c r="F271">
        <f>SUMIFS('2024'!$I:$I,'2024'!$L:$L,work!$A271,'2024'!$H:$H,work!F$1)</f>
        <v>6</v>
      </c>
      <c r="G271">
        <f>SUMIFS('2024'!$I:$I,'2024'!$L:$L,work!$A271,'2024'!$H:$H,work!G$1)</f>
        <v>0</v>
      </c>
      <c r="H271">
        <f>SUMIFS('2024'!$I:$I,'2024'!$L:$L,work!$A271,'2024'!$H:$H,work!H$1)</f>
        <v>0</v>
      </c>
      <c r="I271">
        <f>SUMIFS('2024'!$I:$I,'2024'!$L:$L,work!$A271,'2024'!$H:$H,work!I$1)</f>
        <v>6</v>
      </c>
      <c r="J271">
        <f>SUMIFS('2024'!$I:$I,'2024'!$L:$L,work!$A271,'2024'!$H:$H,work!J$1)</f>
        <v>0</v>
      </c>
      <c r="K271">
        <f>SUMIFS('2024'!$I:$I,'2024'!$L:$L,work!$A271,'2024'!$H:$H,work!K$1)</f>
        <v>0</v>
      </c>
      <c r="L271">
        <f>SUMIFS('2024'!$I:$I,'2024'!$L:$L,work!$A271,'2024'!$H:$H,work!L$1)</f>
        <v>0</v>
      </c>
      <c r="M271">
        <f>SUMIFS('2024'!$I:$I,'2024'!$L:$L,work!$A271,'2024'!$H:$H,work!M$1)</f>
        <v>0</v>
      </c>
      <c r="N271">
        <f>SUMIFS('2024'!$I:$I,'2024'!$L:$L,work!$A271,'2024'!$H:$H,work!N$1)</f>
        <v>0</v>
      </c>
      <c r="O271">
        <f>SUMIFS('2024'!$I:$I,'2024'!$L:$L,work!$A271,'2024'!$H:$H,work!O$1)</f>
        <v>0</v>
      </c>
      <c r="P271">
        <f>SUMIFS('2024'!$I:$I,'2024'!$L:$L,work!$A271,'2024'!$H:$H,work!P$1)</f>
        <v>0</v>
      </c>
      <c r="Q271">
        <f>SUMIFS('2024'!$I:$I,'2024'!$L:$L,work!$A271,'2024'!$H:$H,work!Q$1)</f>
        <v>0</v>
      </c>
      <c r="R271">
        <f>SUMIFS('2024'!$I:$I,'2024'!$L:$L,work!$A271,'2024'!$H:$H,work!R$1)</f>
        <v>0</v>
      </c>
      <c r="S271">
        <f>SUMIFS('2024'!$I:$I,'2024'!$L:$L,work!$A271,'2024'!$H:$H,work!S$1)</f>
        <v>0</v>
      </c>
      <c r="T271">
        <f>SUMIFS('2024'!$I:$I,'2024'!$L:$L,work!$A271,'2024'!$H:$H,work!T$1)</f>
        <v>0</v>
      </c>
      <c r="U271">
        <f>SUMIFS('2024'!$I:$I,'2024'!$L:$L,work!$A271,'2024'!$H:$H,work!U$1)</f>
        <v>0</v>
      </c>
      <c r="V271">
        <f>SUMIFS('2024'!$I:$I,'2024'!$L:$L,work!$A271,'2024'!$H:$H,work!V$1)</f>
        <v>0</v>
      </c>
      <c r="W271">
        <f>SUMIFS('2024'!$I:$I,'2024'!$L:$L,work!$A271,'2024'!$H:$H,work!W$1)</f>
        <v>0</v>
      </c>
      <c r="X271">
        <f>SUMIFS('2024'!$I:$I,'2024'!$L:$L,work!$A271,'2024'!$H:$H,work!X$1)</f>
        <v>0</v>
      </c>
      <c r="Y271">
        <f t="shared" si="8"/>
        <v>3</v>
      </c>
      <c r="AL271" t="str">
        <v>SEROC</v>
      </c>
      <c r="AM271" t="str">
        <v>3128A</v>
      </c>
      <c r="AN271" t="str">
        <v>-</v>
      </c>
    </row>
    <row r="272" spans="1:40" x14ac:dyDescent="0.25">
      <c r="A272" t="str">
        <v>2582-21FLA   20030922</v>
      </c>
      <c r="B272" t="str">
        <f>_xlfn.XLOOKUP(A272,'2024'!L:L,'2024'!A:A)</f>
        <v>NEROC</v>
      </c>
      <c r="C272" t="str">
        <f>_xlfn.XLOOKUP(A272,'2024'!L:L,'2024'!F:F)</f>
        <v>LAKE</v>
      </c>
      <c r="D272" t="str">
        <f>_xlfn.XLOOKUP(A272,'2024'!L:L,'2024'!G:G)</f>
        <v>3F</v>
      </c>
      <c r="E272">
        <f>SUMIFS('2024'!$I:$I,'2024'!$L:$L,work!$A272,'2024'!$H:$H,work!E$1)</f>
        <v>6</v>
      </c>
      <c r="F272">
        <f>SUMIFS('2024'!$I:$I,'2024'!$L:$L,work!$A272,'2024'!$H:$H,work!F$1)</f>
        <v>6</v>
      </c>
      <c r="G272">
        <f>SUMIFS('2024'!$I:$I,'2024'!$L:$L,work!$A272,'2024'!$H:$H,work!G$1)</f>
        <v>0</v>
      </c>
      <c r="H272">
        <f>SUMIFS('2024'!$I:$I,'2024'!$L:$L,work!$A272,'2024'!$H:$H,work!H$1)</f>
        <v>0</v>
      </c>
      <c r="I272">
        <f>SUMIFS('2024'!$I:$I,'2024'!$L:$L,work!$A272,'2024'!$H:$H,work!I$1)</f>
        <v>0</v>
      </c>
      <c r="J272">
        <f>SUMIFS('2024'!$I:$I,'2024'!$L:$L,work!$A272,'2024'!$H:$H,work!J$1)</f>
        <v>0</v>
      </c>
      <c r="K272">
        <f>SUMIFS('2024'!$I:$I,'2024'!$L:$L,work!$A272,'2024'!$H:$H,work!K$1)</f>
        <v>0</v>
      </c>
      <c r="L272">
        <f>SUMIFS('2024'!$I:$I,'2024'!$L:$L,work!$A272,'2024'!$H:$H,work!L$1)</f>
        <v>0</v>
      </c>
      <c r="M272">
        <f>SUMIFS('2024'!$I:$I,'2024'!$L:$L,work!$A272,'2024'!$H:$H,work!M$1)</f>
        <v>0</v>
      </c>
      <c r="N272">
        <f>SUMIFS('2024'!$I:$I,'2024'!$L:$L,work!$A272,'2024'!$H:$H,work!N$1)</f>
        <v>0</v>
      </c>
      <c r="O272">
        <f>SUMIFS('2024'!$I:$I,'2024'!$L:$L,work!$A272,'2024'!$H:$H,work!O$1)</f>
        <v>0</v>
      </c>
      <c r="P272">
        <f>SUMIFS('2024'!$I:$I,'2024'!$L:$L,work!$A272,'2024'!$H:$H,work!P$1)</f>
        <v>0</v>
      </c>
      <c r="Q272">
        <f>SUMIFS('2024'!$I:$I,'2024'!$L:$L,work!$A272,'2024'!$H:$H,work!Q$1)</f>
        <v>0</v>
      </c>
      <c r="R272">
        <f>SUMIFS('2024'!$I:$I,'2024'!$L:$L,work!$A272,'2024'!$H:$H,work!R$1)</f>
        <v>0</v>
      </c>
      <c r="S272">
        <f>SUMIFS('2024'!$I:$I,'2024'!$L:$L,work!$A272,'2024'!$H:$H,work!S$1)</f>
        <v>0</v>
      </c>
      <c r="T272">
        <f>SUMIFS('2024'!$I:$I,'2024'!$L:$L,work!$A272,'2024'!$H:$H,work!T$1)</f>
        <v>0</v>
      </c>
      <c r="U272">
        <f>SUMIFS('2024'!$I:$I,'2024'!$L:$L,work!$A272,'2024'!$H:$H,work!U$1)</f>
        <v>0</v>
      </c>
      <c r="V272">
        <f>SUMIFS('2024'!$I:$I,'2024'!$L:$L,work!$A272,'2024'!$H:$H,work!V$1)</f>
        <v>0</v>
      </c>
      <c r="W272">
        <f>SUMIFS('2024'!$I:$I,'2024'!$L:$L,work!$A272,'2024'!$H:$H,work!W$1)</f>
        <v>0</v>
      </c>
      <c r="X272">
        <f>SUMIFS('2024'!$I:$I,'2024'!$L:$L,work!$A272,'2024'!$H:$H,work!X$1)</f>
        <v>0</v>
      </c>
      <c r="Y272">
        <f t="shared" si="8"/>
        <v>3</v>
      </c>
      <c r="AL272" t="str">
        <v>SEROC</v>
      </c>
      <c r="AM272" t="str">
        <v>3206</v>
      </c>
      <c r="AN272" t="str">
        <v>-</v>
      </c>
    </row>
    <row r="273" spans="1:40" x14ac:dyDescent="0.25">
      <c r="A273" t="str">
        <v>2582A-21FLA   G2NE0006</v>
      </c>
      <c r="B273" t="str">
        <f>_xlfn.XLOOKUP(A273,'2024'!L:L,'2024'!A:A)</f>
        <v>NEROC</v>
      </c>
      <c r="C273" t="str">
        <f>_xlfn.XLOOKUP(A273,'2024'!L:L,'2024'!F:F)</f>
        <v>LAKE</v>
      </c>
      <c r="D273" t="str">
        <f>_xlfn.XLOOKUP(A273,'2024'!L:L,'2024'!G:G)</f>
        <v>3F</v>
      </c>
      <c r="E273">
        <f>SUMIFS('2024'!$I:$I,'2024'!$L:$L,work!$A273,'2024'!$H:$H,work!E$1)</f>
        <v>6</v>
      </c>
      <c r="F273">
        <f>SUMIFS('2024'!$I:$I,'2024'!$L:$L,work!$A273,'2024'!$H:$H,work!F$1)</f>
        <v>6</v>
      </c>
      <c r="G273">
        <f>SUMIFS('2024'!$I:$I,'2024'!$L:$L,work!$A273,'2024'!$H:$H,work!G$1)</f>
        <v>0</v>
      </c>
      <c r="H273">
        <f>SUMIFS('2024'!$I:$I,'2024'!$L:$L,work!$A273,'2024'!$H:$H,work!H$1)</f>
        <v>0</v>
      </c>
      <c r="I273">
        <f>SUMIFS('2024'!$I:$I,'2024'!$L:$L,work!$A273,'2024'!$H:$H,work!I$1)</f>
        <v>0</v>
      </c>
      <c r="J273">
        <f>SUMIFS('2024'!$I:$I,'2024'!$L:$L,work!$A273,'2024'!$H:$H,work!J$1)</f>
        <v>0</v>
      </c>
      <c r="K273">
        <f>SUMIFS('2024'!$I:$I,'2024'!$L:$L,work!$A273,'2024'!$H:$H,work!K$1)</f>
        <v>0</v>
      </c>
      <c r="L273">
        <f>SUMIFS('2024'!$I:$I,'2024'!$L:$L,work!$A273,'2024'!$H:$H,work!L$1)</f>
        <v>0</v>
      </c>
      <c r="M273">
        <f>SUMIFS('2024'!$I:$I,'2024'!$L:$L,work!$A273,'2024'!$H:$H,work!M$1)</f>
        <v>0</v>
      </c>
      <c r="N273">
        <f>SUMIFS('2024'!$I:$I,'2024'!$L:$L,work!$A273,'2024'!$H:$H,work!N$1)</f>
        <v>0</v>
      </c>
      <c r="O273">
        <f>SUMIFS('2024'!$I:$I,'2024'!$L:$L,work!$A273,'2024'!$H:$H,work!O$1)</f>
        <v>0</v>
      </c>
      <c r="P273">
        <f>SUMIFS('2024'!$I:$I,'2024'!$L:$L,work!$A273,'2024'!$H:$H,work!P$1)</f>
        <v>0</v>
      </c>
      <c r="Q273">
        <f>SUMIFS('2024'!$I:$I,'2024'!$L:$L,work!$A273,'2024'!$H:$H,work!Q$1)</f>
        <v>0</v>
      </c>
      <c r="R273">
        <f>SUMIFS('2024'!$I:$I,'2024'!$L:$L,work!$A273,'2024'!$H:$H,work!R$1)</f>
        <v>0</v>
      </c>
      <c r="S273">
        <f>SUMIFS('2024'!$I:$I,'2024'!$L:$L,work!$A273,'2024'!$H:$H,work!S$1)</f>
        <v>0</v>
      </c>
      <c r="T273">
        <f>SUMIFS('2024'!$I:$I,'2024'!$L:$L,work!$A273,'2024'!$H:$H,work!T$1)</f>
        <v>0</v>
      </c>
      <c r="U273">
        <f>SUMIFS('2024'!$I:$I,'2024'!$L:$L,work!$A273,'2024'!$H:$H,work!U$1)</f>
        <v>0</v>
      </c>
      <c r="V273">
        <f>SUMIFS('2024'!$I:$I,'2024'!$L:$L,work!$A273,'2024'!$H:$H,work!V$1)</f>
        <v>0</v>
      </c>
      <c r="W273">
        <f>SUMIFS('2024'!$I:$I,'2024'!$L:$L,work!$A273,'2024'!$H:$H,work!W$1)</f>
        <v>0</v>
      </c>
      <c r="X273">
        <f>SUMIFS('2024'!$I:$I,'2024'!$L:$L,work!$A273,'2024'!$H:$H,work!X$1)</f>
        <v>0</v>
      </c>
      <c r="Y273">
        <f t="shared" si="8"/>
        <v>3</v>
      </c>
      <c r="AL273" t="str">
        <v>SEROC</v>
      </c>
      <c r="AM273" t="str">
        <v>1761C</v>
      </c>
      <c r="AN273" t="str">
        <v>-</v>
      </c>
    </row>
    <row r="274" spans="1:40" x14ac:dyDescent="0.25">
      <c r="A274" t="str">
        <v>2592-21FLA   20030577</v>
      </c>
      <c r="B274" t="str">
        <f>_xlfn.XLOOKUP(A274,'2024'!L:L,'2024'!A:A)</f>
        <v>NEROC</v>
      </c>
      <c r="C274" t="str">
        <f>_xlfn.XLOOKUP(A274,'2024'!L:L,'2024'!F:F)</f>
        <v>STREAM</v>
      </c>
      <c r="D274" t="str">
        <f>_xlfn.XLOOKUP(A274,'2024'!L:L,'2024'!G:G)</f>
        <v>3F</v>
      </c>
      <c r="E274">
        <f>SUMIFS('2024'!$I:$I,'2024'!$L:$L,work!$A274,'2024'!$H:$H,work!E$1)</f>
        <v>0</v>
      </c>
      <c r="F274">
        <f>SUMIFS('2024'!$I:$I,'2024'!$L:$L,work!$A274,'2024'!$H:$H,work!F$1)</f>
        <v>0</v>
      </c>
      <c r="G274">
        <f>SUMIFS('2024'!$I:$I,'2024'!$L:$L,work!$A274,'2024'!$H:$H,work!G$1)</f>
        <v>0</v>
      </c>
      <c r="H274">
        <f>SUMIFS('2024'!$I:$I,'2024'!$L:$L,work!$A274,'2024'!$H:$H,work!H$1)</f>
        <v>0</v>
      </c>
      <c r="I274">
        <f>SUMIFS('2024'!$I:$I,'2024'!$L:$L,work!$A274,'2024'!$H:$H,work!I$1)</f>
        <v>0</v>
      </c>
      <c r="J274">
        <f>SUMIFS('2024'!$I:$I,'2024'!$L:$L,work!$A274,'2024'!$H:$H,work!J$1)</f>
        <v>0</v>
      </c>
      <c r="K274">
        <f>SUMIFS('2024'!$I:$I,'2024'!$L:$L,work!$A274,'2024'!$H:$H,work!K$1)</f>
        <v>6</v>
      </c>
      <c r="L274">
        <f>SUMIFS('2024'!$I:$I,'2024'!$L:$L,work!$A274,'2024'!$H:$H,work!L$1)</f>
        <v>6</v>
      </c>
      <c r="M274">
        <f>SUMIFS('2024'!$I:$I,'2024'!$L:$L,work!$A274,'2024'!$H:$H,work!M$1)</f>
        <v>6</v>
      </c>
      <c r="N274">
        <f>SUMIFS('2024'!$I:$I,'2024'!$L:$L,work!$A274,'2024'!$H:$H,work!N$1)</f>
        <v>6</v>
      </c>
      <c r="O274">
        <f>SUMIFS('2024'!$I:$I,'2024'!$L:$L,work!$A274,'2024'!$H:$H,work!O$1)</f>
        <v>6</v>
      </c>
      <c r="P274">
        <f>SUMIFS('2024'!$I:$I,'2024'!$L:$L,work!$A274,'2024'!$H:$H,work!P$1)</f>
        <v>0</v>
      </c>
      <c r="Q274">
        <f>SUMIFS('2024'!$I:$I,'2024'!$L:$L,work!$A274,'2024'!$H:$H,work!Q$1)</f>
        <v>0</v>
      </c>
      <c r="R274">
        <f>SUMIFS('2024'!$I:$I,'2024'!$L:$L,work!$A274,'2024'!$H:$H,work!R$1)</f>
        <v>0</v>
      </c>
      <c r="S274">
        <f>SUMIFS('2024'!$I:$I,'2024'!$L:$L,work!$A274,'2024'!$H:$H,work!S$1)</f>
        <v>0</v>
      </c>
      <c r="T274">
        <f>SUMIFS('2024'!$I:$I,'2024'!$L:$L,work!$A274,'2024'!$H:$H,work!T$1)</f>
        <v>0</v>
      </c>
      <c r="U274">
        <f>SUMIFS('2024'!$I:$I,'2024'!$L:$L,work!$A274,'2024'!$H:$H,work!U$1)</f>
        <v>0</v>
      </c>
      <c r="V274">
        <f>SUMIFS('2024'!$I:$I,'2024'!$L:$L,work!$A274,'2024'!$H:$H,work!V$1)</f>
        <v>0</v>
      </c>
      <c r="W274">
        <f>SUMIFS('2024'!$I:$I,'2024'!$L:$L,work!$A274,'2024'!$H:$H,work!W$1)</f>
        <v>0</v>
      </c>
      <c r="X274">
        <f>SUMIFS('2024'!$I:$I,'2024'!$L:$L,work!$A274,'2024'!$H:$H,work!X$1)</f>
        <v>0</v>
      </c>
      <c r="Y274">
        <f t="shared" si="8"/>
        <v>3</v>
      </c>
      <c r="AL274" t="str">
        <v>SEROC</v>
      </c>
      <c r="AM274" t="str">
        <v>1761D1</v>
      </c>
      <c r="AN274" t="str">
        <v>-</v>
      </c>
    </row>
    <row r="275" spans="1:40" x14ac:dyDescent="0.25">
      <c r="A275" t="str">
        <v>25A-21FLPNS G4NW0426</v>
      </c>
      <c r="B275" t="str">
        <f>_xlfn.XLOOKUP(A275,'2024'!L:L,'2024'!A:A)</f>
        <v>NWROC</v>
      </c>
      <c r="C275" t="str">
        <f>_xlfn.XLOOKUP(A275,'2024'!L:L,'2024'!F:F)</f>
        <v>LAKE</v>
      </c>
      <c r="D275" t="str">
        <f>_xlfn.XLOOKUP(A275,'2024'!L:L,'2024'!G:G)</f>
        <v>3F</v>
      </c>
      <c r="E275">
        <f>SUMIFS('2024'!$I:$I,'2024'!$L:$L,work!$A275,'2024'!$H:$H,work!E$1)</f>
        <v>6</v>
      </c>
      <c r="F275">
        <f>SUMIFS('2024'!$I:$I,'2024'!$L:$L,work!$A275,'2024'!$H:$H,work!F$1)</f>
        <v>0</v>
      </c>
      <c r="G275">
        <f>SUMIFS('2024'!$I:$I,'2024'!$L:$L,work!$A275,'2024'!$H:$H,work!G$1)</f>
        <v>0</v>
      </c>
      <c r="H275">
        <f>SUMIFS('2024'!$I:$I,'2024'!$L:$L,work!$A275,'2024'!$H:$H,work!H$1)</f>
        <v>0</v>
      </c>
      <c r="I275">
        <f>SUMIFS('2024'!$I:$I,'2024'!$L:$L,work!$A275,'2024'!$H:$H,work!I$1)</f>
        <v>0</v>
      </c>
      <c r="J275">
        <f>SUMIFS('2024'!$I:$I,'2024'!$L:$L,work!$A275,'2024'!$H:$H,work!J$1)</f>
        <v>0</v>
      </c>
      <c r="K275">
        <f>SUMIFS('2024'!$I:$I,'2024'!$L:$L,work!$A275,'2024'!$H:$H,work!K$1)</f>
        <v>0</v>
      </c>
      <c r="L275">
        <f>SUMIFS('2024'!$I:$I,'2024'!$L:$L,work!$A275,'2024'!$H:$H,work!L$1)</f>
        <v>0</v>
      </c>
      <c r="M275">
        <f>SUMIFS('2024'!$I:$I,'2024'!$L:$L,work!$A275,'2024'!$H:$H,work!M$1)</f>
        <v>0</v>
      </c>
      <c r="N275">
        <f>SUMIFS('2024'!$I:$I,'2024'!$L:$L,work!$A275,'2024'!$H:$H,work!N$1)</f>
        <v>0</v>
      </c>
      <c r="O275">
        <f>SUMIFS('2024'!$I:$I,'2024'!$L:$L,work!$A275,'2024'!$H:$H,work!O$1)</f>
        <v>0</v>
      </c>
      <c r="P275">
        <f>SUMIFS('2024'!$I:$I,'2024'!$L:$L,work!$A275,'2024'!$H:$H,work!P$1)</f>
        <v>0</v>
      </c>
      <c r="Q275">
        <f>SUMIFS('2024'!$I:$I,'2024'!$L:$L,work!$A275,'2024'!$H:$H,work!Q$1)</f>
        <v>0</v>
      </c>
      <c r="R275">
        <f>SUMIFS('2024'!$I:$I,'2024'!$L:$L,work!$A275,'2024'!$H:$H,work!R$1)</f>
        <v>0</v>
      </c>
      <c r="S275">
        <f>SUMIFS('2024'!$I:$I,'2024'!$L:$L,work!$A275,'2024'!$H:$H,work!S$1)</f>
        <v>0</v>
      </c>
      <c r="T275">
        <f>SUMIFS('2024'!$I:$I,'2024'!$L:$L,work!$A275,'2024'!$H:$H,work!T$1)</f>
        <v>0</v>
      </c>
      <c r="U275">
        <f>SUMIFS('2024'!$I:$I,'2024'!$L:$L,work!$A275,'2024'!$H:$H,work!U$1)</f>
        <v>0</v>
      </c>
      <c r="V275">
        <f>SUMIFS('2024'!$I:$I,'2024'!$L:$L,work!$A275,'2024'!$H:$H,work!V$1)</f>
        <v>0</v>
      </c>
      <c r="W275">
        <f>SUMIFS('2024'!$I:$I,'2024'!$L:$L,work!$A275,'2024'!$H:$H,work!W$1)</f>
        <v>0</v>
      </c>
      <c r="X275">
        <f>SUMIFS('2024'!$I:$I,'2024'!$L:$L,work!$A275,'2024'!$H:$H,work!X$1)</f>
        <v>0</v>
      </c>
      <c r="Y275">
        <f t="shared" si="8"/>
        <v>3</v>
      </c>
      <c r="AL275" t="str">
        <v>SEROC</v>
      </c>
      <c r="AM275" t="str">
        <v>1860C</v>
      </c>
      <c r="AN275" t="str">
        <v>-</v>
      </c>
    </row>
    <row r="276" spans="1:40" x14ac:dyDescent="0.25">
      <c r="A276" t="str">
        <v>2641-21FLCEN G5CE0032</v>
      </c>
      <c r="B276" t="str">
        <f>_xlfn.XLOOKUP(A276,'2024'!L:L,'2024'!A:A)</f>
        <v>CEROC</v>
      </c>
      <c r="C276" t="str">
        <f>_xlfn.XLOOKUP(A276,'2024'!L:L,'2024'!F:F)</f>
        <v>STREAM</v>
      </c>
      <c r="D276" t="str">
        <f>_xlfn.XLOOKUP(A276,'2024'!L:L,'2024'!G:G)</f>
        <v>3F</v>
      </c>
      <c r="E276">
        <f>SUMIFS('2024'!$I:$I,'2024'!$L:$L,work!$A276,'2024'!$H:$H,work!E$1)</f>
        <v>0</v>
      </c>
      <c r="F276">
        <f>SUMIFS('2024'!$I:$I,'2024'!$L:$L,work!$A276,'2024'!$H:$H,work!F$1)</f>
        <v>0</v>
      </c>
      <c r="G276">
        <f>SUMIFS('2024'!$I:$I,'2024'!$L:$L,work!$A276,'2024'!$H:$H,work!G$1)</f>
        <v>0</v>
      </c>
      <c r="H276">
        <f>SUMIFS('2024'!$I:$I,'2024'!$L:$L,work!$A276,'2024'!$H:$H,work!H$1)</f>
        <v>0</v>
      </c>
      <c r="I276">
        <f>SUMIFS('2024'!$I:$I,'2024'!$L:$L,work!$A276,'2024'!$H:$H,work!I$1)</f>
        <v>6</v>
      </c>
      <c r="J276">
        <f>SUMIFS('2024'!$I:$I,'2024'!$L:$L,work!$A276,'2024'!$H:$H,work!J$1)</f>
        <v>0</v>
      </c>
      <c r="K276">
        <f>SUMIFS('2024'!$I:$I,'2024'!$L:$L,work!$A276,'2024'!$H:$H,work!K$1)</f>
        <v>6</v>
      </c>
      <c r="L276">
        <f>SUMIFS('2024'!$I:$I,'2024'!$L:$L,work!$A276,'2024'!$H:$H,work!L$1)</f>
        <v>6</v>
      </c>
      <c r="M276">
        <f>SUMIFS('2024'!$I:$I,'2024'!$L:$L,work!$A276,'2024'!$H:$H,work!M$1)</f>
        <v>6</v>
      </c>
      <c r="N276">
        <f>SUMIFS('2024'!$I:$I,'2024'!$L:$L,work!$A276,'2024'!$H:$H,work!N$1)</f>
        <v>6</v>
      </c>
      <c r="O276">
        <f>SUMIFS('2024'!$I:$I,'2024'!$L:$L,work!$A276,'2024'!$H:$H,work!O$1)</f>
        <v>6</v>
      </c>
      <c r="P276">
        <f>SUMIFS('2024'!$I:$I,'2024'!$L:$L,work!$A276,'2024'!$H:$H,work!P$1)</f>
        <v>6</v>
      </c>
      <c r="Q276">
        <f>SUMIFS('2024'!$I:$I,'2024'!$L:$L,work!$A276,'2024'!$H:$H,work!Q$1)</f>
        <v>6</v>
      </c>
      <c r="R276">
        <f>SUMIFS('2024'!$I:$I,'2024'!$L:$L,work!$A276,'2024'!$H:$H,work!R$1)</f>
        <v>0</v>
      </c>
      <c r="S276">
        <f>SUMIFS('2024'!$I:$I,'2024'!$L:$L,work!$A276,'2024'!$H:$H,work!S$1)</f>
        <v>0</v>
      </c>
      <c r="T276">
        <f>SUMIFS('2024'!$I:$I,'2024'!$L:$L,work!$A276,'2024'!$H:$H,work!T$1)</f>
        <v>0</v>
      </c>
      <c r="U276">
        <f>SUMIFS('2024'!$I:$I,'2024'!$L:$L,work!$A276,'2024'!$H:$H,work!U$1)</f>
        <v>0</v>
      </c>
      <c r="V276">
        <f>SUMIFS('2024'!$I:$I,'2024'!$L:$L,work!$A276,'2024'!$H:$H,work!V$1)</f>
        <v>0</v>
      </c>
      <c r="W276">
        <f>SUMIFS('2024'!$I:$I,'2024'!$L:$L,work!$A276,'2024'!$H:$H,work!W$1)</f>
        <v>0</v>
      </c>
      <c r="X276">
        <f>SUMIFS('2024'!$I:$I,'2024'!$L:$L,work!$A276,'2024'!$H:$H,work!X$1)</f>
        <v>0</v>
      </c>
      <c r="Y276">
        <f t="shared" si="8"/>
        <v>3</v>
      </c>
      <c r="AL276" t="str">
        <v>SEROC</v>
      </c>
      <c r="AM276" t="str">
        <v>3147</v>
      </c>
      <c r="AN276" t="str">
        <v>-</v>
      </c>
    </row>
    <row r="277" spans="1:40" x14ac:dyDescent="0.25">
      <c r="A277" t="str">
        <v>2642-21FLCEN G5CE0017</v>
      </c>
      <c r="B277" t="str">
        <f>_xlfn.XLOOKUP(A277,'2024'!L:L,'2024'!A:A)</f>
        <v>CEROC</v>
      </c>
      <c r="C277" t="str">
        <f>_xlfn.XLOOKUP(A277,'2024'!L:L,'2024'!F:F)</f>
        <v>ESTUARY11</v>
      </c>
      <c r="D277" t="str">
        <f>_xlfn.XLOOKUP(A277,'2024'!L:L,'2024'!G:G)</f>
        <v>3M</v>
      </c>
      <c r="E277">
        <f>SUMIFS('2024'!$I:$I,'2024'!$L:$L,work!$A277,'2024'!$H:$H,work!E$1)</f>
        <v>6</v>
      </c>
      <c r="F277">
        <f>SUMIFS('2024'!$I:$I,'2024'!$L:$L,work!$A277,'2024'!$H:$H,work!F$1)</f>
        <v>0</v>
      </c>
      <c r="G277">
        <f>SUMIFS('2024'!$I:$I,'2024'!$L:$L,work!$A277,'2024'!$H:$H,work!G$1)</f>
        <v>0</v>
      </c>
      <c r="H277">
        <f>SUMIFS('2024'!$I:$I,'2024'!$L:$L,work!$A277,'2024'!$H:$H,work!H$1)</f>
        <v>6</v>
      </c>
      <c r="I277">
        <f>SUMIFS('2024'!$I:$I,'2024'!$L:$L,work!$A277,'2024'!$H:$H,work!I$1)</f>
        <v>0</v>
      </c>
      <c r="J277">
        <f>SUMIFS('2024'!$I:$I,'2024'!$L:$L,work!$A277,'2024'!$H:$H,work!J$1)</f>
        <v>0</v>
      </c>
      <c r="K277">
        <f>SUMIFS('2024'!$I:$I,'2024'!$L:$L,work!$A277,'2024'!$H:$H,work!K$1)</f>
        <v>0</v>
      </c>
      <c r="L277">
        <f>SUMIFS('2024'!$I:$I,'2024'!$L:$L,work!$A277,'2024'!$H:$H,work!L$1)</f>
        <v>0</v>
      </c>
      <c r="M277">
        <f>SUMIFS('2024'!$I:$I,'2024'!$L:$L,work!$A277,'2024'!$H:$H,work!M$1)</f>
        <v>0</v>
      </c>
      <c r="N277">
        <f>SUMIFS('2024'!$I:$I,'2024'!$L:$L,work!$A277,'2024'!$H:$H,work!N$1)</f>
        <v>0</v>
      </c>
      <c r="O277">
        <f>SUMIFS('2024'!$I:$I,'2024'!$L:$L,work!$A277,'2024'!$H:$H,work!O$1)</f>
        <v>0</v>
      </c>
      <c r="P277">
        <f>SUMIFS('2024'!$I:$I,'2024'!$L:$L,work!$A277,'2024'!$H:$H,work!P$1)</f>
        <v>0</v>
      </c>
      <c r="Q277">
        <f>SUMIFS('2024'!$I:$I,'2024'!$L:$L,work!$A277,'2024'!$H:$H,work!Q$1)</f>
        <v>0</v>
      </c>
      <c r="R277">
        <f>SUMIFS('2024'!$I:$I,'2024'!$L:$L,work!$A277,'2024'!$H:$H,work!R$1)</f>
        <v>0</v>
      </c>
      <c r="S277">
        <f>SUMIFS('2024'!$I:$I,'2024'!$L:$L,work!$A277,'2024'!$H:$H,work!S$1)</f>
        <v>0</v>
      </c>
      <c r="T277">
        <f>SUMIFS('2024'!$I:$I,'2024'!$L:$L,work!$A277,'2024'!$H:$H,work!T$1)</f>
        <v>0</v>
      </c>
      <c r="U277">
        <f>SUMIFS('2024'!$I:$I,'2024'!$L:$L,work!$A277,'2024'!$H:$H,work!U$1)</f>
        <v>0</v>
      </c>
      <c r="V277">
        <f>SUMIFS('2024'!$I:$I,'2024'!$L:$L,work!$A277,'2024'!$H:$H,work!V$1)</f>
        <v>0</v>
      </c>
      <c r="W277">
        <f>SUMIFS('2024'!$I:$I,'2024'!$L:$L,work!$A277,'2024'!$H:$H,work!W$1)</f>
        <v>0</v>
      </c>
      <c r="X277">
        <f>SUMIFS('2024'!$I:$I,'2024'!$L:$L,work!$A277,'2024'!$H:$H,work!X$1)</f>
        <v>0</v>
      </c>
      <c r="Y277">
        <f t="shared" si="8"/>
        <v>3</v>
      </c>
      <c r="AL277" t="str">
        <v>SEROC</v>
      </c>
      <c r="AM277" t="str">
        <v>3158</v>
      </c>
      <c r="AN277" t="str">
        <v>-</v>
      </c>
    </row>
    <row r="278" spans="1:40" x14ac:dyDescent="0.25">
      <c r="A278" t="str">
        <v>2645-21FLCEN 27010068</v>
      </c>
      <c r="B278" t="str">
        <f>_xlfn.XLOOKUP(A278,'2024'!L:L,'2024'!A:A)</f>
        <v>CEROC</v>
      </c>
      <c r="C278" t="str">
        <f>_xlfn.XLOOKUP(A278,'2024'!L:L,'2024'!F:F)</f>
        <v>STREAM</v>
      </c>
      <c r="D278" t="str">
        <f>_xlfn.XLOOKUP(A278,'2024'!L:L,'2024'!G:G)</f>
        <v>3F</v>
      </c>
      <c r="E278">
        <f>SUMIFS('2024'!$I:$I,'2024'!$L:$L,work!$A278,'2024'!$H:$H,work!E$1)</f>
        <v>6</v>
      </c>
      <c r="F278">
        <f>SUMIFS('2024'!$I:$I,'2024'!$L:$L,work!$A278,'2024'!$H:$H,work!F$1)</f>
        <v>0</v>
      </c>
      <c r="G278">
        <f>SUMIFS('2024'!$I:$I,'2024'!$L:$L,work!$A278,'2024'!$H:$H,work!G$1)</f>
        <v>0</v>
      </c>
      <c r="H278">
        <f>SUMIFS('2024'!$I:$I,'2024'!$L:$L,work!$A278,'2024'!$H:$H,work!H$1)</f>
        <v>0</v>
      </c>
      <c r="I278">
        <f>SUMIFS('2024'!$I:$I,'2024'!$L:$L,work!$A278,'2024'!$H:$H,work!I$1)</f>
        <v>6</v>
      </c>
      <c r="J278">
        <f>SUMIFS('2024'!$I:$I,'2024'!$L:$L,work!$A278,'2024'!$H:$H,work!J$1)</f>
        <v>0</v>
      </c>
      <c r="K278">
        <f>SUMIFS('2024'!$I:$I,'2024'!$L:$L,work!$A278,'2024'!$H:$H,work!K$1)</f>
        <v>0</v>
      </c>
      <c r="L278">
        <f>SUMIFS('2024'!$I:$I,'2024'!$L:$L,work!$A278,'2024'!$H:$H,work!L$1)</f>
        <v>0</v>
      </c>
      <c r="M278">
        <f>SUMIFS('2024'!$I:$I,'2024'!$L:$L,work!$A278,'2024'!$H:$H,work!M$1)</f>
        <v>0</v>
      </c>
      <c r="N278">
        <f>SUMIFS('2024'!$I:$I,'2024'!$L:$L,work!$A278,'2024'!$H:$H,work!N$1)</f>
        <v>0</v>
      </c>
      <c r="O278">
        <f>SUMIFS('2024'!$I:$I,'2024'!$L:$L,work!$A278,'2024'!$H:$H,work!O$1)</f>
        <v>0</v>
      </c>
      <c r="P278">
        <f>SUMIFS('2024'!$I:$I,'2024'!$L:$L,work!$A278,'2024'!$H:$H,work!P$1)</f>
        <v>0</v>
      </c>
      <c r="Q278">
        <f>SUMIFS('2024'!$I:$I,'2024'!$L:$L,work!$A278,'2024'!$H:$H,work!Q$1)</f>
        <v>0</v>
      </c>
      <c r="R278">
        <f>SUMIFS('2024'!$I:$I,'2024'!$L:$L,work!$A278,'2024'!$H:$H,work!R$1)</f>
        <v>0</v>
      </c>
      <c r="S278">
        <f>SUMIFS('2024'!$I:$I,'2024'!$L:$L,work!$A278,'2024'!$H:$H,work!S$1)</f>
        <v>0</v>
      </c>
      <c r="T278">
        <f>SUMIFS('2024'!$I:$I,'2024'!$L:$L,work!$A278,'2024'!$H:$H,work!T$1)</f>
        <v>0</v>
      </c>
      <c r="U278">
        <f>SUMIFS('2024'!$I:$I,'2024'!$L:$L,work!$A278,'2024'!$H:$H,work!U$1)</f>
        <v>0</v>
      </c>
      <c r="V278">
        <f>SUMIFS('2024'!$I:$I,'2024'!$L:$L,work!$A278,'2024'!$H:$H,work!V$1)</f>
        <v>0</v>
      </c>
      <c r="W278">
        <f>SUMIFS('2024'!$I:$I,'2024'!$L:$L,work!$A278,'2024'!$H:$H,work!W$1)</f>
        <v>0</v>
      </c>
      <c r="X278">
        <f>SUMIFS('2024'!$I:$I,'2024'!$L:$L,work!$A278,'2024'!$H:$H,work!X$1)</f>
        <v>1</v>
      </c>
      <c r="Y278">
        <f t="shared" si="8"/>
        <v>4</v>
      </c>
      <c r="AL278" t="str">
        <v>SEROC</v>
      </c>
      <c r="AM278" t="str">
        <v>3129B2</v>
      </c>
      <c r="AN278" t="str">
        <v>-</v>
      </c>
    </row>
    <row r="279" spans="1:40" x14ac:dyDescent="0.25">
      <c r="A279" t="str">
        <v>2647-21FLCEN G5CE0158</v>
      </c>
      <c r="B279" t="str">
        <f>_xlfn.XLOOKUP(A279,'2024'!L:L,'2024'!A:A)</f>
        <v>CEROC</v>
      </c>
      <c r="C279" t="str">
        <f>_xlfn.XLOOKUP(A279,'2024'!L:L,'2024'!F:F)</f>
        <v>ESTUARY11</v>
      </c>
      <c r="D279" t="str">
        <f>_xlfn.XLOOKUP(A279,'2024'!L:L,'2024'!G:G)</f>
        <v>3M</v>
      </c>
      <c r="E279">
        <f>SUMIFS('2024'!$I:$I,'2024'!$L:$L,work!$A279,'2024'!$H:$H,work!E$1)</f>
        <v>6</v>
      </c>
      <c r="F279">
        <f>SUMIFS('2024'!$I:$I,'2024'!$L:$L,work!$A279,'2024'!$H:$H,work!F$1)</f>
        <v>0</v>
      </c>
      <c r="G279">
        <f>SUMIFS('2024'!$I:$I,'2024'!$L:$L,work!$A279,'2024'!$H:$H,work!G$1)</f>
        <v>0</v>
      </c>
      <c r="H279">
        <f>SUMIFS('2024'!$I:$I,'2024'!$L:$L,work!$A279,'2024'!$H:$H,work!H$1)</f>
        <v>6</v>
      </c>
      <c r="I279">
        <f>SUMIFS('2024'!$I:$I,'2024'!$L:$L,work!$A279,'2024'!$H:$H,work!I$1)</f>
        <v>0</v>
      </c>
      <c r="J279">
        <f>SUMIFS('2024'!$I:$I,'2024'!$L:$L,work!$A279,'2024'!$H:$H,work!J$1)</f>
        <v>0</v>
      </c>
      <c r="K279">
        <f>SUMIFS('2024'!$I:$I,'2024'!$L:$L,work!$A279,'2024'!$H:$H,work!K$1)</f>
        <v>0</v>
      </c>
      <c r="L279">
        <f>SUMIFS('2024'!$I:$I,'2024'!$L:$L,work!$A279,'2024'!$H:$H,work!L$1)</f>
        <v>0</v>
      </c>
      <c r="M279">
        <f>SUMIFS('2024'!$I:$I,'2024'!$L:$L,work!$A279,'2024'!$H:$H,work!M$1)</f>
        <v>0</v>
      </c>
      <c r="N279">
        <f>SUMIFS('2024'!$I:$I,'2024'!$L:$L,work!$A279,'2024'!$H:$H,work!N$1)</f>
        <v>0</v>
      </c>
      <c r="O279">
        <f>SUMIFS('2024'!$I:$I,'2024'!$L:$L,work!$A279,'2024'!$H:$H,work!O$1)</f>
        <v>0</v>
      </c>
      <c r="P279">
        <f>SUMIFS('2024'!$I:$I,'2024'!$L:$L,work!$A279,'2024'!$H:$H,work!P$1)</f>
        <v>6</v>
      </c>
      <c r="Q279">
        <f>SUMIFS('2024'!$I:$I,'2024'!$L:$L,work!$A279,'2024'!$H:$H,work!Q$1)</f>
        <v>6</v>
      </c>
      <c r="R279">
        <f>SUMIFS('2024'!$I:$I,'2024'!$L:$L,work!$A279,'2024'!$H:$H,work!R$1)</f>
        <v>0</v>
      </c>
      <c r="S279">
        <f>SUMIFS('2024'!$I:$I,'2024'!$L:$L,work!$A279,'2024'!$H:$H,work!S$1)</f>
        <v>0</v>
      </c>
      <c r="T279">
        <f>SUMIFS('2024'!$I:$I,'2024'!$L:$L,work!$A279,'2024'!$H:$H,work!T$1)</f>
        <v>0</v>
      </c>
      <c r="U279">
        <f>SUMIFS('2024'!$I:$I,'2024'!$L:$L,work!$A279,'2024'!$H:$H,work!U$1)</f>
        <v>0</v>
      </c>
      <c r="V279">
        <f>SUMIFS('2024'!$I:$I,'2024'!$L:$L,work!$A279,'2024'!$H:$H,work!V$1)</f>
        <v>0</v>
      </c>
      <c r="W279">
        <f>SUMIFS('2024'!$I:$I,'2024'!$L:$L,work!$A279,'2024'!$H:$H,work!W$1)</f>
        <v>0</v>
      </c>
      <c r="X279">
        <f>SUMIFS('2024'!$I:$I,'2024'!$L:$L,work!$A279,'2024'!$H:$H,work!X$1)</f>
        <v>0</v>
      </c>
      <c r="Y279">
        <f t="shared" si="8"/>
        <v>3</v>
      </c>
      <c r="AL279" t="str">
        <v>SEROC</v>
      </c>
      <c r="AM279" t="str">
        <v>3153A</v>
      </c>
      <c r="AN279" t="str">
        <v>-</v>
      </c>
    </row>
    <row r="280" spans="1:40" x14ac:dyDescent="0.25">
      <c r="A280" t="str">
        <v>2664-21FLCEN G5CE0156</v>
      </c>
      <c r="B280" t="str">
        <f>_xlfn.XLOOKUP(A280,'2024'!L:L,'2024'!A:A)</f>
        <v>CEROC</v>
      </c>
      <c r="C280" t="str">
        <f>_xlfn.XLOOKUP(A280,'2024'!L:L,'2024'!F:F)</f>
        <v>ESTUARY11</v>
      </c>
      <c r="D280" t="str">
        <f>_xlfn.XLOOKUP(A280,'2024'!L:L,'2024'!G:G)</f>
        <v>3M</v>
      </c>
      <c r="E280">
        <f>SUMIFS('2024'!$I:$I,'2024'!$L:$L,work!$A280,'2024'!$H:$H,work!E$1)</f>
        <v>6</v>
      </c>
      <c r="F280">
        <f>SUMIFS('2024'!$I:$I,'2024'!$L:$L,work!$A280,'2024'!$H:$H,work!F$1)</f>
        <v>0</v>
      </c>
      <c r="G280">
        <f>SUMIFS('2024'!$I:$I,'2024'!$L:$L,work!$A280,'2024'!$H:$H,work!G$1)</f>
        <v>0</v>
      </c>
      <c r="H280">
        <f>SUMIFS('2024'!$I:$I,'2024'!$L:$L,work!$A280,'2024'!$H:$H,work!H$1)</f>
        <v>6</v>
      </c>
      <c r="I280">
        <f>SUMIFS('2024'!$I:$I,'2024'!$L:$L,work!$A280,'2024'!$H:$H,work!I$1)</f>
        <v>0</v>
      </c>
      <c r="J280">
        <f>SUMIFS('2024'!$I:$I,'2024'!$L:$L,work!$A280,'2024'!$H:$H,work!J$1)</f>
        <v>0</v>
      </c>
      <c r="K280">
        <f>SUMIFS('2024'!$I:$I,'2024'!$L:$L,work!$A280,'2024'!$H:$H,work!K$1)</f>
        <v>0</v>
      </c>
      <c r="L280">
        <f>SUMIFS('2024'!$I:$I,'2024'!$L:$L,work!$A280,'2024'!$H:$H,work!L$1)</f>
        <v>0</v>
      </c>
      <c r="M280">
        <f>SUMIFS('2024'!$I:$I,'2024'!$L:$L,work!$A280,'2024'!$H:$H,work!M$1)</f>
        <v>0</v>
      </c>
      <c r="N280">
        <f>SUMIFS('2024'!$I:$I,'2024'!$L:$L,work!$A280,'2024'!$H:$H,work!N$1)</f>
        <v>0</v>
      </c>
      <c r="O280">
        <f>SUMIFS('2024'!$I:$I,'2024'!$L:$L,work!$A280,'2024'!$H:$H,work!O$1)</f>
        <v>0</v>
      </c>
      <c r="P280">
        <f>SUMIFS('2024'!$I:$I,'2024'!$L:$L,work!$A280,'2024'!$H:$H,work!P$1)</f>
        <v>0</v>
      </c>
      <c r="Q280">
        <f>SUMIFS('2024'!$I:$I,'2024'!$L:$L,work!$A280,'2024'!$H:$H,work!Q$1)</f>
        <v>0</v>
      </c>
      <c r="R280">
        <f>SUMIFS('2024'!$I:$I,'2024'!$L:$L,work!$A280,'2024'!$H:$H,work!R$1)</f>
        <v>0</v>
      </c>
      <c r="S280">
        <f>SUMIFS('2024'!$I:$I,'2024'!$L:$L,work!$A280,'2024'!$H:$H,work!S$1)</f>
        <v>0</v>
      </c>
      <c r="T280">
        <f>SUMIFS('2024'!$I:$I,'2024'!$L:$L,work!$A280,'2024'!$H:$H,work!T$1)</f>
        <v>0</v>
      </c>
      <c r="U280">
        <f>SUMIFS('2024'!$I:$I,'2024'!$L:$L,work!$A280,'2024'!$H:$H,work!U$1)</f>
        <v>0</v>
      </c>
      <c r="V280">
        <f>SUMIFS('2024'!$I:$I,'2024'!$L:$L,work!$A280,'2024'!$H:$H,work!V$1)</f>
        <v>0</v>
      </c>
      <c r="W280">
        <f>SUMIFS('2024'!$I:$I,'2024'!$L:$L,work!$A280,'2024'!$H:$H,work!W$1)</f>
        <v>0</v>
      </c>
      <c r="X280">
        <f>SUMIFS('2024'!$I:$I,'2024'!$L:$L,work!$A280,'2024'!$H:$H,work!X$1)</f>
        <v>0</v>
      </c>
      <c r="Y280">
        <f t="shared" si="8"/>
        <v>3</v>
      </c>
      <c r="AL280" t="str">
        <v>SEROC</v>
      </c>
      <c r="AM280" t="str">
        <v>3302</v>
      </c>
      <c r="AN280" t="str">
        <v>-</v>
      </c>
    </row>
    <row r="281" spans="1:40" x14ac:dyDescent="0.25">
      <c r="A281" t="str">
        <v>266A-21FLPNS G4NW0537</v>
      </c>
      <c r="B281" t="str">
        <f>_xlfn.XLOOKUP(A281,'2024'!L:L,'2024'!A:A)</f>
        <v>NWROC</v>
      </c>
      <c r="C281" t="str">
        <f>_xlfn.XLOOKUP(A281,'2024'!L:L,'2024'!F:F)</f>
        <v>LAKE</v>
      </c>
      <c r="D281" t="str">
        <f>_xlfn.XLOOKUP(A281,'2024'!L:L,'2024'!G:G)</f>
        <v>3F</v>
      </c>
      <c r="E281">
        <f>SUMIFS('2024'!$I:$I,'2024'!$L:$L,work!$A281,'2024'!$H:$H,work!E$1)</f>
        <v>6</v>
      </c>
      <c r="F281">
        <f>SUMIFS('2024'!$I:$I,'2024'!$L:$L,work!$A281,'2024'!$H:$H,work!F$1)</f>
        <v>0</v>
      </c>
      <c r="G281">
        <f>SUMIFS('2024'!$I:$I,'2024'!$L:$L,work!$A281,'2024'!$H:$H,work!G$1)</f>
        <v>0</v>
      </c>
      <c r="H281">
        <f>SUMIFS('2024'!$I:$I,'2024'!$L:$L,work!$A281,'2024'!$H:$H,work!H$1)</f>
        <v>0</v>
      </c>
      <c r="I281">
        <f>SUMIFS('2024'!$I:$I,'2024'!$L:$L,work!$A281,'2024'!$H:$H,work!I$1)</f>
        <v>0</v>
      </c>
      <c r="J281">
        <f>SUMIFS('2024'!$I:$I,'2024'!$L:$L,work!$A281,'2024'!$H:$H,work!J$1)</f>
        <v>0</v>
      </c>
      <c r="K281">
        <f>SUMIFS('2024'!$I:$I,'2024'!$L:$L,work!$A281,'2024'!$H:$H,work!K$1)</f>
        <v>0</v>
      </c>
      <c r="L281">
        <f>SUMIFS('2024'!$I:$I,'2024'!$L:$L,work!$A281,'2024'!$H:$H,work!L$1)</f>
        <v>0</v>
      </c>
      <c r="M281">
        <f>SUMIFS('2024'!$I:$I,'2024'!$L:$L,work!$A281,'2024'!$H:$H,work!M$1)</f>
        <v>0</v>
      </c>
      <c r="N281">
        <f>SUMIFS('2024'!$I:$I,'2024'!$L:$L,work!$A281,'2024'!$H:$H,work!N$1)</f>
        <v>0</v>
      </c>
      <c r="O281">
        <f>SUMIFS('2024'!$I:$I,'2024'!$L:$L,work!$A281,'2024'!$H:$H,work!O$1)</f>
        <v>0</v>
      </c>
      <c r="P281">
        <f>SUMIFS('2024'!$I:$I,'2024'!$L:$L,work!$A281,'2024'!$H:$H,work!P$1)</f>
        <v>0</v>
      </c>
      <c r="Q281">
        <f>SUMIFS('2024'!$I:$I,'2024'!$L:$L,work!$A281,'2024'!$H:$H,work!Q$1)</f>
        <v>0</v>
      </c>
      <c r="R281">
        <f>SUMIFS('2024'!$I:$I,'2024'!$L:$L,work!$A281,'2024'!$H:$H,work!R$1)</f>
        <v>0</v>
      </c>
      <c r="S281">
        <f>SUMIFS('2024'!$I:$I,'2024'!$L:$L,work!$A281,'2024'!$H:$H,work!S$1)</f>
        <v>0</v>
      </c>
      <c r="T281">
        <f>SUMIFS('2024'!$I:$I,'2024'!$L:$L,work!$A281,'2024'!$H:$H,work!T$1)</f>
        <v>0</v>
      </c>
      <c r="U281">
        <f>SUMIFS('2024'!$I:$I,'2024'!$L:$L,work!$A281,'2024'!$H:$H,work!U$1)</f>
        <v>0</v>
      </c>
      <c r="V281">
        <f>SUMIFS('2024'!$I:$I,'2024'!$L:$L,work!$A281,'2024'!$H:$H,work!V$1)</f>
        <v>0</v>
      </c>
      <c r="W281">
        <f>SUMIFS('2024'!$I:$I,'2024'!$L:$L,work!$A281,'2024'!$H:$H,work!W$1)</f>
        <v>0</v>
      </c>
      <c r="X281">
        <f>SUMIFS('2024'!$I:$I,'2024'!$L:$L,work!$A281,'2024'!$H:$H,work!X$1)</f>
        <v>0</v>
      </c>
      <c r="Y281">
        <f t="shared" si="8"/>
        <v>3</v>
      </c>
      <c r="AL281" t="str">
        <v>SEROC</v>
      </c>
      <c r="AM281" t="str">
        <v>3189</v>
      </c>
      <c r="AN281" t="str">
        <v>-</v>
      </c>
    </row>
    <row r="282" spans="1:40" x14ac:dyDescent="0.25">
      <c r="A282" t="str">
        <v>266B-21FLPNS G4NW0517</v>
      </c>
      <c r="B282" t="str">
        <f>_xlfn.XLOOKUP(A282,'2024'!L:L,'2024'!A:A)</f>
        <v>NWROC</v>
      </c>
      <c r="C282" t="str">
        <f>_xlfn.XLOOKUP(A282,'2024'!L:L,'2024'!F:F)</f>
        <v>LAKE</v>
      </c>
      <c r="D282" t="str">
        <f>_xlfn.XLOOKUP(A282,'2024'!L:L,'2024'!G:G)</f>
        <v>3F</v>
      </c>
      <c r="E282">
        <f>SUMIFS('2024'!$I:$I,'2024'!$L:$L,work!$A282,'2024'!$H:$H,work!E$1)</f>
        <v>6</v>
      </c>
      <c r="F282">
        <f>SUMIFS('2024'!$I:$I,'2024'!$L:$L,work!$A282,'2024'!$H:$H,work!F$1)</f>
        <v>0</v>
      </c>
      <c r="G282">
        <f>SUMIFS('2024'!$I:$I,'2024'!$L:$L,work!$A282,'2024'!$H:$H,work!G$1)</f>
        <v>0</v>
      </c>
      <c r="H282">
        <f>SUMIFS('2024'!$I:$I,'2024'!$L:$L,work!$A282,'2024'!$H:$H,work!H$1)</f>
        <v>0</v>
      </c>
      <c r="I282">
        <f>SUMIFS('2024'!$I:$I,'2024'!$L:$L,work!$A282,'2024'!$H:$H,work!I$1)</f>
        <v>0</v>
      </c>
      <c r="J282">
        <f>SUMIFS('2024'!$I:$I,'2024'!$L:$L,work!$A282,'2024'!$H:$H,work!J$1)</f>
        <v>0</v>
      </c>
      <c r="K282">
        <f>SUMIFS('2024'!$I:$I,'2024'!$L:$L,work!$A282,'2024'!$H:$H,work!K$1)</f>
        <v>0</v>
      </c>
      <c r="L282">
        <f>SUMIFS('2024'!$I:$I,'2024'!$L:$L,work!$A282,'2024'!$H:$H,work!L$1)</f>
        <v>0</v>
      </c>
      <c r="M282">
        <f>SUMIFS('2024'!$I:$I,'2024'!$L:$L,work!$A282,'2024'!$H:$H,work!M$1)</f>
        <v>0</v>
      </c>
      <c r="N282">
        <f>SUMIFS('2024'!$I:$I,'2024'!$L:$L,work!$A282,'2024'!$H:$H,work!N$1)</f>
        <v>0</v>
      </c>
      <c r="O282">
        <f>SUMIFS('2024'!$I:$I,'2024'!$L:$L,work!$A282,'2024'!$H:$H,work!O$1)</f>
        <v>0</v>
      </c>
      <c r="P282">
        <f>SUMIFS('2024'!$I:$I,'2024'!$L:$L,work!$A282,'2024'!$H:$H,work!P$1)</f>
        <v>0</v>
      </c>
      <c r="Q282">
        <f>SUMIFS('2024'!$I:$I,'2024'!$L:$L,work!$A282,'2024'!$H:$H,work!Q$1)</f>
        <v>0</v>
      </c>
      <c r="R282">
        <f>SUMIFS('2024'!$I:$I,'2024'!$L:$L,work!$A282,'2024'!$H:$H,work!R$1)</f>
        <v>0</v>
      </c>
      <c r="S282">
        <f>SUMIFS('2024'!$I:$I,'2024'!$L:$L,work!$A282,'2024'!$H:$H,work!S$1)</f>
        <v>0</v>
      </c>
      <c r="T282">
        <f>SUMIFS('2024'!$I:$I,'2024'!$L:$L,work!$A282,'2024'!$H:$H,work!T$1)</f>
        <v>0</v>
      </c>
      <c r="U282">
        <f>SUMIFS('2024'!$I:$I,'2024'!$L:$L,work!$A282,'2024'!$H:$H,work!U$1)</f>
        <v>0</v>
      </c>
      <c r="V282">
        <f>SUMIFS('2024'!$I:$I,'2024'!$L:$L,work!$A282,'2024'!$H:$H,work!V$1)</f>
        <v>0</v>
      </c>
      <c r="W282">
        <f>SUMIFS('2024'!$I:$I,'2024'!$L:$L,work!$A282,'2024'!$H:$H,work!W$1)</f>
        <v>0</v>
      </c>
      <c r="X282">
        <f>SUMIFS('2024'!$I:$I,'2024'!$L:$L,work!$A282,'2024'!$H:$H,work!X$1)</f>
        <v>0</v>
      </c>
      <c r="Y282">
        <f t="shared" si="8"/>
        <v>3</v>
      </c>
      <c r="AL282" t="str">
        <v>SEROC</v>
      </c>
      <c r="AM282" t="str">
        <v>3154A</v>
      </c>
      <c r="AN282" t="str">
        <v>-</v>
      </c>
    </row>
    <row r="283" spans="1:40" x14ac:dyDescent="0.25">
      <c r="A283" t="str">
        <v>2674A-21FLCEN G5CE0099</v>
      </c>
      <c r="B283" t="str">
        <f>_xlfn.XLOOKUP(A283,'2024'!L:L,'2024'!A:A)</f>
        <v>CEROC</v>
      </c>
      <c r="C283" t="str">
        <f>_xlfn.XLOOKUP(A283,'2024'!L:L,'2024'!F:F)</f>
        <v>ESTUARY11</v>
      </c>
      <c r="D283" t="str">
        <f>_xlfn.XLOOKUP(A283,'2024'!L:L,'2024'!G:G)</f>
        <v>3M</v>
      </c>
      <c r="E283">
        <f>SUMIFS('2024'!$I:$I,'2024'!$L:$L,work!$A283,'2024'!$H:$H,work!E$1)</f>
        <v>0</v>
      </c>
      <c r="F283">
        <f>SUMIFS('2024'!$I:$I,'2024'!$L:$L,work!$A283,'2024'!$H:$H,work!F$1)</f>
        <v>6</v>
      </c>
      <c r="G283">
        <f>SUMIFS('2024'!$I:$I,'2024'!$L:$L,work!$A283,'2024'!$H:$H,work!G$1)</f>
        <v>0</v>
      </c>
      <c r="H283">
        <f>SUMIFS('2024'!$I:$I,'2024'!$L:$L,work!$A283,'2024'!$H:$H,work!H$1)</f>
        <v>6</v>
      </c>
      <c r="I283">
        <f>SUMIFS('2024'!$I:$I,'2024'!$L:$L,work!$A283,'2024'!$H:$H,work!I$1)</f>
        <v>0</v>
      </c>
      <c r="J283">
        <f>SUMIFS('2024'!$I:$I,'2024'!$L:$L,work!$A283,'2024'!$H:$H,work!J$1)</f>
        <v>0</v>
      </c>
      <c r="K283">
        <f>SUMIFS('2024'!$I:$I,'2024'!$L:$L,work!$A283,'2024'!$H:$H,work!K$1)</f>
        <v>6</v>
      </c>
      <c r="L283">
        <f>SUMIFS('2024'!$I:$I,'2024'!$L:$L,work!$A283,'2024'!$H:$H,work!L$1)</f>
        <v>6</v>
      </c>
      <c r="M283">
        <f>SUMIFS('2024'!$I:$I,'2024'!$L:$L,work!$A283,'2024'!$H:$H,work!M$1)</f>
        <v>6</v>
      </c>
      <c r="N283">
        <f>SUMIFS('2024'!$I:$I,'2024'!$L:$L,work!$A283,'2024'!$H:$H,work!N$1)</f>
        <v>6</v>
      </c>
      <c r="O283">
        <f>SUMIFS('2024'!$I:$I,'2024'!$L:$L,work!$A283,'2024'!$H:$H,work!O$1)</f>
        <v>6</v>
      </c>
      <c r="P283">
        <f>SUMIFS('2024'!$I:$I,'2024'!$L:$L,work!$A283,'2024'!$H:$H,work!P$1)</f>
        <v>6</v>
      </c>
      <c r="Q283">
        <f>SUMIFS('2024'!$I:$I,'2024'!$L:$L,work!$A283,'2024'!$H:$H,work!Q$1)</f>
        <v>0</v>
      </c>
      <c r="R283">
        <f>SUMIFS('2024'!$I:$I,'2024'!$L:$L,work!$A283,'2024'!$H:$H,work!R$1)</f>
        <v>0</v>
      </c>
      <c r="S283">
        <f>SUMIFS('2024'!$I:$I,'2024'!$L:$L,work!$A283,'2024'!$H:$H,work!S$1)</f>
        <v>0</v>
      </c>
      <c r="T283">
        <f>SUMIFS('2024'!$I:$I,'2024'!$L:$L,work!$A283,'2024'!$H:$H,work!T$1)</f>
        <v>0</v>
      </c>
      <c r="U283">
        <f>SUMIFS('2024'!$I:$I,'2024'!$L:$L,work!$A283,'2024'!$H:$H,work!U$1)</f>
        <v>0</v>
      </c>
      <c r="V283">
        <f>SUMIFS('2024'!$I:$I,'2024'!$L:$L,work!$A283,'2024'!$H:$H,work!V$1)</f>
        <v>0</v>
      </c>
      <c r="W283">
        <f>SUMIFS('2024'!$I:$I,'2024'!$L:$L,work!$A283,'2024'!$H:$H,work!W$1)</f>
        <v>0</v>
      </c>
      <c r="X283">
        <f>SUMIFS('2024'!$I:$I,'2024'!$L:$L,work!$A283,'2024'!$H:$H,work!X$1)</f>
        <v>0</v>
      </c>
      <c r="Y283">
        <f t="shared" si="8"/>
        <v>3</v>
      </c>
      <c r="AL283" t="str">
        <v>SEROC</v>
      </c>
      <c r="AM283" t="str">
        <v>3187E</v>
      </c>
      <c r="AN283" t="str">
        <v>-</v>
      </c>
    </row>
    <row r="284" spans="1:40" x14ac:dyDescent="0.25">
      <c r="A284" t="str">
        <v>2674A-21FLCEN G5CE0159</v>
      </c>
      <c r="B284" t="str">
        <f>_xlfn.XLOOKUP(A284,'2024'!L:L,'2024'!A:A)</f>
        <v>CEROC</v>
      </c>
      <c r="C284" t="str">
        <f>_xlfn.XLOOKUP(A284,'2024'!L:L,'2024'!F:F)</f>
        <v>ESTUARY11</v>
      </c>
      <c r="D284" t="str">
        <f>_xlfn.XLOOKUP(A284,'2024'!L:L,'2024'!G:G)</f>
        <v>3M</v>
      </c>
      <c r="E284">
        <f>SUMIFS('2024'!$I:$I,'2024'!$L:$L,work!$A284,'2024'!$H:$H,work!E$1)</f>
        <v>0</v>
      </c>
      <c r="F284">
        <f>SUMIFS('2024'!$I:$I,'2024'!$L:$L,work!$A284,'2024'!$H:$H,work!F$1)</f>
        <v>6</v>
      </c>
      <c r="G284">
        <f>SUMIFS('2024'!$I:$I,'2024'!$L:$L,work!$A284,'2024'!$H:$H,work!G$1)</f>
        <v>0</v>
      </c>
      <c r="H284">
        <f>SUMIFS('2024'!$I:$I,'2024'!$L:$L,work!$A284,'2024'!$H:$H,work!H$1)</f>
        <v>6</v>
      </c>
      <c r="I284">
        <f>SUMIFS('2024'!$I:$I,'2024'!$L:$L,work!$A284,'2024'!$H:$H,work!I$1)</f>
        <v>0</v>
      </c>
      <c r="J284">
        <f>SUMIFS('2024'!$I:$I,'2024'!$L:$L,work!$A284,'2024'!$H:$H,work!J$1)</f>
        <v>0</v>
      </c>
      <c r="K284">
        <f>SUMIFS('2024'!$I:$I,'2024'!$L:$L,work!$A284,'2024'!$H:$H,work!K$1)</f>
        <v>0</v>
      </c>
      <c r="L284">
        <f>SUMIFS('2024'!$I:$I,'2024'!$L:$L,work!$A284,'2024'!$H:$H,work!L$1)</f>
        <v>0</v>
      </c>
      <c r="M284">
        <f>SUMIFS('2024'!$I:$I,'2024'!$L:$L,work!$A284,'2024'!$H:$H,work!M$1)</f>
        <v>0</v>
      </c>
      <c r="N284">
        <f>SUMIFS('2024'!$I:$I,'2024'!$L:$L,work!$A284,'2024'!$H:$H,work!N$1)</f>
        <v>0</v>
      </c>
      <c r="O284">
        <f>SUMIFS('2024'!$I:$I,'2024'!$L:$L,work!$A284,'2024'!$H:$H,work!O$1)</f>
        <v>0</v>
      </c>
      <c r="P284">
        <f>SUMIFS('2024'!$I:$I,'2024'!$L:$L,work!$A284,'2024'!$H:$H,work!P$1)</f>
        <v>0</v>
      </c>
      <c r="Q284">
        <f>SUMIFS('2024'!$I:$I,'2024'!$L:$L,work!$A284,'2024'!$H:$H,work!Q$1)</f>
        <v>0</v>
      </c>
      <c r="R284">
        <f>SUMIFS('2024'!$I:$I,'2024'!$L:$L,work!$A284,'2024'!$H:$H,work!R$1)</f>
        <v>0</v>
      </c>
      <c r="S284">
        <f>SUMIFS('2024'!$I:$I,'2024'!$L:$L,work!$A284,'2024'!$H:$H,work!S$1)</f>
        <v>0</v>
      </c>
      <c r="T284">
        <f>SUMIFS('2024'!$I:$I,'2024'!$L:$L,work!$A284,'2024'!$H:$H,work!T$1)</f>
        <v>0</v>
      </c>
      <c r="U284">
        <f>SUMIFS('2024'!$I:$I,'2024'!$L:$L,work!$A284,'2024'!$H:$H,work!U$1)</f>
        <v>0</v>
      </c>
      <c r="V284">
        <f>SUMIFS('2024'!$I:$I,'2024'!$L:$L,work!$A284,'2024'!$H:$H,work!V$1)</f>
        <v>0</v>
      </c>
      <c r="W284">
        <f>SUMIFS('2024'!$I:$I,'2024'!$L:$L,work!$A284,'2024'!$H:$H,work!W$1)</f>
        <v>0</v>
      </c>
      <c r="X284">
        <f>SUMIFS('2024'!$I:$I,'2024'!$L:$L,work!$A284,'2024'!$H:$H,work!X$1)</f>
        <v>0</v>
      </c>
      <c r="Y284">
        <f t="shared" si="8"/>
        <v>3</v>
      </c>
      <c r="AL284" t="str">
        <v>SEROC</v>
      </c>
      <c r="AM284" t="str">
        <v>3188A</v>
      </c>
      <c r="AN284" t="str">
        <v>-</v>
      </c>
    </row>
    <row r="285" spans="1:40" x14ac:dyDescent="0.25">
      <c r="A285" t="str">
        <v>2675-21FLCEN G5CE0076</v>
      </c>
      <c r="B285" t="str">
        <f>_xlfn.XLOOKUP(A285,'2024'!L:L,'2024'!A:A)</f>
        <v>CEROC</v>
      </c>
      <c r="C285" t="str">
        <f>_xlfn.XLOOKUP(A285,'2024'!L:L,'2024'!F:F)</f>
        <v>STREAM</v>
      </c>
      <c r="D285" t="str">
        <f>_xlfn.XLOOKUP(A285,'2024'!L:L,'2024'!G:G)</f>
        <v>3F</v>
      </c>
      <c r="E285">
        <f>SUMIFS('2024'!$I:$I,'2024'!$L:$L,work!$A285,'2024'!$H:$H,work!E$1)</f>
        <v>0</v>
      </c>
      <c r="F285">
        <f>SUMIFS('2024'!$I:$I,'2024'!$L:$L,work!$A285,'2024'!$H:$H,work!F$1)</f>
        <v>0</v>
      </c>
      <c r="G285">
        <f>SUMIFS('2024'!$I:$I,'2024'!$L:$L,work!$A285,'2024'!$H:$H,work!G$1)</f>
        <v>0</v>
      </c>
      <c r="H285">
        <f>SUMIFS('2024'!$I:$I,'2024'!$L:$L,work!$A285,'2024'!$H:$H,work!H$1)</f>
        <v>0</v>
      </c>
      <c r="I285">
        <f>SUMIFS('2024'!$I:$I,'2024'!$L:$L,work!$A285,'2024'!$H:$H,work!I$1)</f>
        <v>6</v>
      </c>
      <c r="J285">
        <f>SUMIFS('2024'!$I:$I,'2024'!$L:$L,work!$A285,'2024'!$H:$H,work!J$1)</f>
        <v>0</v>
      </c>
      <c r="K285">
        <f>SUMIFS('2024'!$I:$I,'2024'!$L:$L,work!$A285,'2024'!$H:$H,work!K$1)</f>
        <v>0</v>
      </c>
      <c r="L285">
        <f>SUMIFS('2024'!$I:$I,'2024'!$L:$L,work!$A285,'2024'!$H:$H,work!L$1)</f>
        <v>0</v>
      </c>
      <c r="M285">
        <f>SUMIFS('2024'!$I:$I,'2024'!$L:$L,work!$A285,'2024'!$H:$H,work!M$1)</f>
        <v>0</v>
      </c>
      <c r="N285">
        <f>SUMIFS('2024'!$I:$I,'2024'!$L:$L,work!$A285,'2024'!$H:$H,work!N$1)</f>
        <v>0</v>
      </c>
      <c r="O285">
        <f>SUMIFS('2024'!$I:$I,'2024'!$L:$L,work!$A285,'2024'!$H:$H,work!O$1)</f>
        <v>0</v>
      </c>
      <c r="P285">
        <f>SUMIFS('2024'!$I:$I,'2024'!$L:$L,work!$A285,'2024'!$H:$H,work!P$1)</f>
        <v>0</v>
      </c>
      <c r="Q285">
        <f>SUMIFS('2024'!$I:$I,'2024'!$L:$L,work!$A285,'2024'!$H:$H,work!Q$1)</f>
        <v>0</v>
      </c>
      <c r="R285">
        <f>SUMIFS('2024'!$I:$I,'2024'!$L:$L,work!$A285,'2024'!$H:$H,work!R$1)</f>
        <v>0</v>
      </c>
      <c r="S285">
        <f>SUMIFS('2024'!$I:$I,'2024'!$L:$L,work!$A285,'2024'!$H:$H,work!S$1)</f>
        <v>0</v>
      </c>
      <c r="T285">
        <f>SUMIFS('2024'!$I:$I,'2024'!$L:$L,work!$A285,'2024'!$H:$H,work!T$1)</f>
        <v>0</v>
      </c>
      <c r="U285">
        <f>SUMIFS('2024'!$I:$I,'2024'!$L:$L,work!$A285,'2024'!$H:$H,work!U$1)</f>
        <v>0</v>
      </c>
      <c r="V285">
        <f>SUMIFS('2024'!$I:$I,'2024'!$L:$L,work!$A285,'2024'!$H:$H,work!V$1)</f>
        <v>0</v>
      </c>
      <c r="W285">
        <f>SUMIFS('2024'!$I:$I,'2024'!$L:$L,work!$A285,'2024'!$H:$H,work!W$1)</f>
        <v>0</v>
      </c>
      <c r="X285">
        <f>SUMIFS('2024'!$I:$I,'2024'!$L:$L,work!$A285,'2024'!$H:$H,work!X$1)</f>
        <v>0</v>
      </c>
      <c r="Y285">
        <f t="shared" si="8"/>
        <v>3</v>
      </c>
      <c r="AL285" t="str">
        <v>SEROC</v>
      </c>
      <c r="AM285" t="str">
        <v>3192B</v>
      </c>
      <c r="AN285" t="str">
        <v>-</v>
      </c>
    </row>
    <row r="286" spans="1:40" x14ac:dyDescent="0.25">
      <c r="A286" t="str">
        <v>2675-21FLCEN G5CE0094</v>
      </c>
      <c r="B286" t="str">
        <f>_xlfn.XLOOKUP(A286,'2024'!L:L,'2024'!A:A)</f>
        <v>CEROC</v>
      </c>
      <c r="C286" t="str">
        <f>_xlfn.XLOOKUP(A286,'2024'!L:L,'2024'!F:F)</f>
        <v>STREAM</v>
      </c>
      <c r="D286" t="str">
        <f>_xlfn.XLOOKUP(A286,'2024'!L:L,'2024'!G:G)</f>
        <v>3F</v>
      </c>
      <c r="E286">
        <f>SUMIFS('2024'!$I:$I,'2024'!$L:$L,work!$A286,'2024'!$H:$H,work!E$1)</f>
        <v>0</v>
      </c>
      <c r="F286">
        <f>SUMIFS('2024'!$I:$I,'2024'!$L:$L,work!$A286,'2024'!$H:$H,work!F$1)</f>
        <v>0</v>
      </c>
      <c r="G286">
        <f>SUMIFS('2024'!$I:$I,'2024'!$L:$L,work!$A286,'2024'!$H:$H,work!G$1)</f>
        <v>0</v>
      </c>
      <c r="H286">
        <f>SUMIFS('2024'!$I:$I,'2024'!$L:$L,work!$A286,'2024'!$H:$H,work!H$1)</f>
        <v>0</v>
      </c>
      <c r="I286">
        <f>SUMIFS('2024'!$I:$I,'2024'!$L:$L,work!$A286,'2024'!$H:$H,work!I$1)</f>
        <v>6</v>
      </c>
      <c r="J286">
        <f>SUMIFS('2024'!$I:$I,'2024'!$L:$L,work!$A286,'2024'!$H:$H,work!J$1)</f>
        <v>0</v>
      </c>
      <c r="K286">
        <f>SUMIFS('2024'!$I:$I,'2024'!$L:$L,work!$A286,'2024'!$H:$H,work!K$1)</f>
        <v>0</v>
      </c>
      <c r="L286">
        <f>SUMIFS('2024'!$I:$I,'2024'!$L:$L,work!$A286,'2024'!$H:$H,work!L$1)</f>
        <v>0</v>
      </c>
      <c r="M286">
        <f>SUMIFS('2024'!$I:$I,'2024'!$L:$L,work!$A286,'2024'!$H:$H,work!M$1)</f>
        <v>0</v>
      </c>
      <c r="N286">
        <f>SUMIFS('2024'!$I:$I,'2024'!$L:$L,work!$A286,'2024'!$H:$H,work!N$1)</f>
        <v>0</v>
      </c>
      <c r="O286">
        <f>SUMIFS('2024'!$I:$I,'2024'!$L:$L,work!$A286,'2024'!$H:$H,work!O$1)</f>
        <v>0</v>
      </c>
      <c r="P286">
        <f>SUMIFS('2024'!$I:$I,'2024'!$L:$L,work!$A286,'2024'!$H:$H,work!P$1)</f>
        <v>0</v>
      </c>
      <c r="Q286">
        <f>SUMIFS('2024'!$I:$I,'2024'!$L:$L,work!$A286,'2024'!$H:$H,work!Q$1)</f>
        <v>0</v>
      </c>
      <c r="R286">
        <f>SUMIFS('2024'!$I:$I,'2024'!$L:$L,work!$A286,'2024'!$H:$H,work!R$1)</f>
        <v>0</v>
      </c>
      <c r="S286">
        <f>SUMIFS('2024'!$I:$I,'2024'!$L:$L,work!$A286,'2024'!$H:$H,work!S$1)</f>
        <v>0</v>
      </c>
      <c r="T286">
        <f>SUMIFS('2024'!$I:$I,'2024'!$L:$L,work!$A286,'2024'!$H:$H,work!T$1)</f>
        <v>0</v>
      </c>
      <c r="U286">
        <f>SUMIFS('2024'!$I:$I,'2024'!$L:$L,work!$A286,'2024'!$H:$H,work!U$1)</f>
        <v>0</v>
      </c>
      <c r="V286">
        <f>SUMIFS('2024'!$I:$I,'2024'!$L:$L,work!$A286,'2024'!$H:$H,work!V$1)</f>
        <v>0</v>
      </c>
      <c r="W286">
        <f>SUMIFS('2024'!$I:$I,'2024'!$L:$L,work!$A286,'2024'!$H:$H,work!W$1)</f>
        <v>0</v>
      </c>
      <c r="X286">
        <f>SUMIFS('2024'!$I:$I,'2024'!$L:$L,work!$A286,'2024'!$H:$H,work!X$1)</f>
        <v>0</v>
      </c>
      <c r="Y286">
        <f t="shared" si="8"/>
        <v>3</v>
      </c>
      <c r="AL286" t="str">
        <v>SEROC</v>
      </c>
      <c r="AM286" t="str">
        <v>3192C</v>
      </c>
      <c r="AN286" t="str">
        <v>-</v>
      </c>
    </row>
    <row r="287" spans="1:40" x14ac:dyDescent="0.25">
      <c r="A287" t="str">
        <v>2678ENRS121FLCEN G5CE0130</v>
      </c>
      <c r="B287" t="str">
        <f>_xlfn.XLOOKUP(A287,'2024'!L:L,'2024'!A:A)</f>
        <v>CEROC</v>
      </c>
      <c r="C287" t="str">
        <f>_xlfn.XLOOKUP(A287,'2024'!L:L,'2024'!F:F)</f>
        <v>ESTUARY</v>
      </c>
      <c r="D287" t="str">
        <f>_xlfn.XLOOKUP(A287,'2024'!L:L,'2024'!G:G)</f>
        <v>3M</v>
      </c>
      <c r="E287">
        <f>SUMIFS('2024'!$I:$I,'2024'!$L:$L,work!$A287,'2024'!$H:$H,work!E$1)</f>
        <v>6</v>
      </c>
      <c r="F287">
        <f>SUMIFS('2024'!$I:$I,'2024'!$L:$L,work!$A287,'2024'!$H:$H,work!F$1)</f>
        <v>0</v>
      </c>
      <c r="G287">
        <f>SUMIFS('2024'!$I:$I,'2024'!$L:$L,work!$A287,'2024'!$H:$H,work!G$1)</f>
        <v>0</v>
      </c>
      <c r="H287">
        <f>SUMIFS('2024'!$I:$I,'2024'!$L:$L,work!$A287,'2024'!$H:$H,work!H$1)</f>
        <v>6</v>
      </c>
      <c r="I287">
        <f>SUMIFS('2024'!$I:$I,'2024'!$L:$L,work!$A287,'2024'!$H:$H,work!I$1)</f>
        <v>0</v>
      </c>
      <c r="J287">
        <f>SUMIFS('2024'!$I:$I,'2024'!$L:$L,work!$A287,'2024'!$H:$H,work!J$1)</f>
        <v>0</v>
      </c>
      <c r="K287">
        <f>SUMIFS('2024'!$I:$I,'2024'!$L:$L,work!$A287,'2024'!$H:$H,work!K$1)</f>
        <v>6</v>
      </c>
      <c r="L287">
        <f>SUMIFS('2024'!$I:$I,'2024'!$L:$L,work!$A287,'2024'!$H:$H,work!L$1)</f>
        <v>6</v>
      </c>
      <c r="M287">
        <f>SUMIFS('2024'!$I:$I,'2024'!$L:$L,work!$A287,'2024'!$H:$H,work!M$1)</f>
        <v>6</v>
      </c>
      <c r="N287">
        <f>SUMIFS('2024'!$I:$I,'2024'!$L:$L,work!$A287,'2024'!$H:$H,work!N$1)</f>
        <v>0</v>
      </c>
      <c r="O287">
        <f>SUMIFS('2024'!$I:$I,'2024'!$L:$L,work!$A287,'2024'!$H:$H,work!O$1)</f>
        <v>0</v>
      </c>
      <c r="P287">
        <f>SUMIFS('2024'!$I:$I,'2024'!$L:$L,work!$A287,'2024'!$H:$H,work!P$1)</f>
        <v>0</v>
      </c>
      <c r="Q287">
        <f>SUMIFS('2024'!$I:$I,'2024'!$L:$L,work!$A287,'2024'!$H:$H,work!Q$1)</f>
        <v>0</v>
      </c>
      <c r="R287">
        <f>SUMIFS('2024'!$I:$I,'2024'!$L:$L,work!$A287,'2024'!$H:$H,work!R$1)</f>
        <v>0</v>
      </c>
      <c r="S287">
        <f>SUMIFS('2024'!$I:$I,'2024'!$L:$L,work!$A287,'2024'!$H:$H,work!S$1)</f>
        <v>0</v>
      </c>
      <c r="T287">
        <f>SUMIFS('2024'!$I:$I,'2024'!$L:$L,work!$A287,'2024'!$H:$H,work!T$1)</f>
        <v>0</v>
      </c>
      <c r="U287">
        <f>SUMIFS('2024'!$I:$I,'2024'!$L:$L,work!$A287,'2024'!$H:$H,work!U$1)</f>
        <v>0</v>
      </c>
      <c r="V287">
        <f>SUMIFS('2024'!$I:$I,'2024'!$L:$L,work!$A287,'2024'!$H:$H,work!V$1)</f>
        <v>0</v>
      </c>
      <c r="W287">
        <f>SUMIFS('2024'!$I:$I,'2024'!$L:$L,work!$A287,'2024'!$H:$H,work!W$1)</f>
        <v>0</v>
      </c>
      <c r="X287">
        <f>SUMIFS('2024'!$I:$I,'2024'!$L:$L,work!$A287,'2024'!$H:$H,work!X$1)</f>
        <v>0</v>
      </c>
      <c r="Y287">
        <f t="shared" si="8"/>
        <v>3</v>
      </c>
      <c r="AL287" t="str">
        <v>SEROC</v>
      </c>
      <c r="AM287" t="str">
        <v>3203A</v>
      </c>
      <c r="AN287" t="str">
        <v>-</v>
      </c>
    </row>
    <row r="288" spans="1:40" x14ac:dyDescent="0.25">
      <c r="A288" t="str">
        <v>269-21FLPNS G3NW0053</v>
      </c>
      <c r="B288" t="str">
        <f>_xlfn.XLOOKUP(A288,'2024'!L:L,'2024'!A:A)</f>
        <v>NWROC</v>
      </c>
      <c r="C288" t="str">
        <f>_xlfn.XLOOKUP(A288,'2024'!L:L,'2024'!F:F)</f>
        <v>STREAM</v>
      </c>
      <c r="D288" t="str">
        <f>_xlfn.XLOOKUP(A288,'2024'!L:L,'2024'!G:G)</f>
        <v>3F</v>
      </c>
      <c r="E288">
        <f>SUMIFS('2024'!$I:$I,'2024'!$L:$L,work!$A288,'2024'!$H:$H,work!E$1)</f>
        <v>0</v>
      </c>
      <c r="F288">
        <f>SUMIFS('2024'!$I:$I,'2024'!$L:$L,work!$A288,'2024'!$H:$H,work!F$1)</f>
        <v>0</v>
      </c>
      <c r="G288">
        <f>SUMIFS('2024'!$I:$I,'2024'!$L:$L,work!$A288,'2024'!$H:$H,work!G$1)</f>
        <v>0</v>
      </c>
      <c r="H288">
        <f>SUMIFS('2024'!$I:$I,'2024'!$L:$L,work!$A288,'2024'!$H:$H,work!H$1)</f>
        <v>0</v>
      </c>
      <c r="I288">
        <f>SUMIFS('2024'!$I:$I,'2024'!$L:$L,work!$A288,'2024'!$H:$H,work!I$1)</f>
        <v>6</v>
      </c>
      <c r="J288">
        <f>SUMIFS('2024'!$I:$I,'2024'!$L:$L,work!$A288,'2024'!$H:$H,work!J$1)</f>
        <v>0</v>
      </c>
      <c r="K288">
        <f>SUMIFS('2024'!$I:$I,'2024'!$L:$L,work!$A288,'2024'!$H:$H,work!K$1)</f>
        <v>0</v>
      </c>
      <c r="L288">
        <f>SUMIFS('2024'!$I:$I,'2024'!$L:$L,work!$A288,'2024'!$H:$H,work!L$1)</f>
        <v>0</v>
      </c>
      <c r="M288">
        <f>SUMIFS('2024'!$I:$I,'2024'!$L:$L,work!$A288,'2024'!$H:$H,work!M$1)</f>
        <v>0</v>
      </c>
      <c r="N288">
        <f>SUMIFS('2024'!$I:$I,'2024'!$L:$L,work!$A288,'2024'!$H:$H,work!N$1)</f>
        <v>0</v>
      </c>
      <c r="O288">
        <f>SUMIFS('2024'!$I:$I,'2024'!$L:$L,work!$A288,'2024'!$H:$H,work!O$1)</f>
        <v>0</v>
      </c>
      <c r="P288">
        <f>SUMIFS('2024'!$I:$I,'2024'!$L:$L,work!$A288,'2024'!$H:$H,work!P$1)</f>
        <v>0</v>
      </c>
      <c r="Q288">
        <f>SUMIFS('2024'!$I:$I,'2024'!$L:$L,work!$A288,'2024'!$H:$H,work!Q$1)</f>
        <v>0</v>
      </c>
      <c r="R288">
        <f>SUMIFS('2024'!$I:$I,'2024'!$L:$L,work!$A288,'2024'!$H:$H,work!R$1)</f>
        <v>0</v>
      </c>
      <c r="S288">
        <f>SUMIFS('2024'!$I:$I,'2024'!$L:$L,work!$A288,'2024'!$H:$H,work!S$1)</f>
        <v>0</v>
      </c>
      <c r="T288">
        <f>SUMIFS('2024'!$I:$I,'2024'!$L:$L,work!$A288,'2024'!$H:$H,work!T$1)</f>
        <v>0</v>
      </c>
      <c r="U288">
        <f>SUMIFS('2024'!$I:$I,'2024'!$L:$L,work!$A288,'2024'!$H:$H,work!U$1)</f>
        <v>0</v>
      </c>
      <c r="V288">
        <f>SUMIFS('2024'!$I:$I,'2024'!$L:$L,work!$A288,'2024'!$H:$H,work!V$1)</f>
        <v>0</v>
      </c>
      <c r="W288">
        <f>SUMIFS('2024'!$I:$I,'2024'!$L:$L,work!$A288,'2024'!$H:$H,work!W$1)</f>
        <v>0</v>
      </c>
      <c r="X288">
        <f>SUMIFS('2024'!$I:$I,'2024'!$L:$L,work!$A288,'2024'!$H:$H,work!X$1)</f>
        <v>0</v>
      </c>
      <c r="Y288">
        <f t="shared" si="8"/>
        <v>3</v>
      </c>
      <c r="AL288" t="str">
        <v>SEROC</v>
      </c>
      <c r="AM288" t="str">
        <v>3205B</v>
      </c>
      <c r="AN288" t="str">
        <v>-</v>
      </c>
    </row>
    <row r="289" spans="1:40" x14ac:dyDescent="0.25">
      <c r="A289" t="str">
        <v>2693-21FLA   G3NE0015</v>
      </c>
      <c r="B289" t="str">
        <f>_xlfn.XLOOKUP(A289,'2024'!L:L,'2024'!A:A)</f>
        <v>NEROC</v>
      </c>
      <c r="C289" t="str">
        <f>_xlfn.XLOOKUP(A289,'2024'!L:L,'2024'!F:F)</f>
        <v>STREAM</v>
      </c>
      <c r="D289" t="str">
        <f>_xlfn.XLOOKUP(A289,'2024'!L:L,'2024'!G:G)</f>
        <v>3F</v>
      </c>
      <c r="E289">
        <f>SUMIFS('2024'!$I:$I,'2024'!$L:$L,work!$A289,'2024'!$H:$H,work!E$1)</f>
        <v>0</v>
      </c>
      <c r="F289">
        <f>SUMIFS('2024'!$I:$I,'2024'!$L:$L,work!$A289,'2024'!$H:$H,work!F$1)</f>
        <v>0</v>
      </c>
      <c r="G289">
        <f>SUMIFS('2024'!$I:$I,'2024'!$L:$L,work!$A289,'2024'!$H:$H,work!G$1)</f>
        <v>0</v>
      </c>
      <c r="H289">
        <f>SUMIFS('2024'!$I:$I,'2024'!$L:$L,work!$A289,'2024'!$H:$H,work!H$1)</f>
        <v>0</v>
      </c>
      <c r="I289">
        <f>SUMIFS('2024'!$I:$I,'2024'!$L:$L,work!$A289,'2024'!$H:$H,work!I$1)</f>
        <v>6</v>
      </c>
      <c r="J289">
        <f>SUMIFS('2024'!$I:$I,'2024'!$L:$L,work!$A289,'2024'!$H:$H,work!J$1)</f>
        <v>0</v>
      </c>
      <c r="K289">
        <f>SUMIFS('2024'!$I:$I,'2024'!$L:$L,work!$A289,'2024'!$H:$H,work!K$1)</f>
        <v>0</v>
      </c>
      <c r="L289">
        <f>SUMIFS('2024'!$I:$I,'2024'!$L:$L,work!$A289,'2024'!$H:$H,work!L$1)</f>
        <v>0</v>
      </c>
      <c r="M289">
        <f>SUMIFS('2024'!$I:$I,'2024'!$L:$L,work!$A289,'2024'!$H:$H,work!M$1)</f>
        <v>0</v>
      </c>
      <c r="N289">
        <f>SUMIFS('2024'!$I:$I,'2024'!$L:$L,work!$A289,'2024'!$H:$H,work!N$1)</f>
        <v>0</v>
      </c>
      <c r="O289">
        <f>SUMIFS('2024'!$I:$I,'2024'!$L:$L,work!$A289,'2024'!$H:$H,work!O$1)</f>
        <v>0</v>
      </c>
      <c r="P289">
        <f>SUMIFS('2024'!$I:$I,'2024'!$L:$L,work!$A289,'2024'!$H:$H,work!P$1)</f>
        <v>0</v>
      </c>
      <c r="Q289">
        <f>SUMIFS('2024'!$I:$I,'2024'!$L:$L,work!$A289,'2024'!$H:$H,work!Q$1)</f>
        <v>0</v>
      </c>
      <c r="R289">
        <f>SUMIFS('2024'!$I:$I,'2024'!$L:$L,work!$A289,'2024'!$H:$H,work!R$1)</f>
        <v>0</v>
      </c>
      <c r="S289">
        <f>SUMIFS('2024'!$I:$I,'2024'!$L:$L,work!$A289,'2024'!$H:$H,work!S$1)</f>
        <v>0</v>
      </c>
      <c r="T289">
        <f>SUMIFS('2024'!$I:$I,'2024'!$L:$L,work!$A289,'2024'!$H:$H,work!T$1)</f>
        <v>0</v>
      </c>
      <c r="U289">
        <f>SUMIFS('2024'!$I:$I,'2024'!$L:$L,work!$A289,'2024'!$H:$H,work!U$1)</f>
        <v>0</v>
      </c>
      <c r="V289">
        <f>SUMIFS('2024'!$I:$I,'2024'!$L:$L,work!$A289,'2024'!$H:$H,work!V$1)</f>
        <v>0</v>
      </c>
      <c r="W289">
        <f>SUMIFS('2024'!$I:$I,'2024'!$L:$L,work!$A289,'2024'!$H:$H,work!W$1)</f>
        <v>0</v>
      </c>
      <c r="X289">
        <f>SUMIFS('2024'!$I:$I,'2024'!$L:$L,work!$A289,'2024'!$H:$H,work!X$1)</f>
        <v>0</v>
      </c>
      <c r="Y289">
        <f t="shared" si="8"/>
        <v>3</v>
      </c>
      <c r="AL289" t="str">
        <v>SEROC</v>
      </c>
      <c r="AM289" t="str">
        <v>3205D</v>
      </c>
      <c r="AN289" t="str">
        <v>-</v>
      </c>
    </row>
    <row r="290" spans="1:40" x14ac:dyDescent="0.25">
      <c r="A290" t="str">
        <v>2700-21FLA   G3NE0002</v>
      </c>
      <c r="B290" t="str">
        <f>_xlfn.XLOOKUP(A290,'2024'!L:L,'2024'!A:A)</f>
        <v>NEROC</v>
      </c>
      <c r="C290" t="str">
        <f>_xlfn.XLOOKUP(A290,'2024'!L:L,'2024'!F:F)</f>
        <v>LAKE</v>
      </c>
      <c r="D290" t="str">
        <f>_xlfn.XLOOKUP(A290,'2024'!L:L,'2024'!G:G)</f>
        <v>3F</v>
      </c>
      <c r="E290">
        <f>SUMIFS('2024'!$I:$I,'2024'!$L:$L,work!$A290,'2024'!$H:$H,work!E$1)</f>
        <v>6</v>
      </c>
      <c r="F290">
        <f>SUMIFS('2024'!$I:$I,'2024'!$L:$L,work!$A290,'2024'!$H:$H,work!F$1)</f>
        <v>0</v>
      </c>
      <c r="G290">
        <f>SUMIFS('2024'!$I:$I,'2024'!$L:$L,work!$A290,'2024'!$H:$H,work!G$1)</f>
        <v>0</v>
      </c>
      <c r="H290">
        <f>SUMIFS('2024'!$I:$I,'2024'!$L:$L,work!$A290,'2024'!$H:$H,work!H$1)</f>
        <v>0</v>
      </c>
      <c r="I290">
        <f>SUMIFS('2024'!$I:$I,'2024'!$L:$L,work!$A290,'2024'!$H:$H,work!I$1)</f>
        <v>0</v>
      </c>
      <c r="J290">
        <f>SUMIFS('2024'!$I:$I,'2024'!$L:$L,work!$A290,'2024'!$H:$H,work!J$1)</f>
        <v>0</v>
      </c>
      <c r="K290">
        <f>SUMIFS('2024'!$I:$I,'2024'!$L:$L,work!$A290,'2024'!$H:$H,work!K$1)</f>
        <v>0</v>
      </c>
      <c r="L290">
        <f>SUMIFS('2024'!$I:$I,'2024'!$L:$L,work!$A290,'2024'!$H:$H,work!L$1)</f>
        <v>0</v>
      </c>
      <c r="M290">
        <f>SUMIFS('2024'!$I:$I,'2024'!$L:$L,work!$A290,'2024'!$H:$H,work!M$1)</f>
        <v>0</v>
      </c>
      <c r="N290">
        <f>SUMIFS('2024'!$I:$I,'2024'!$L:$L,work!$A290,'2024'!$H:$H,work!N$1)</f>
        <v>0</v>
      </c>
      <c r="O290">
        <f>SUMIFS('2024'!$I:$I,'2024'!$L:$L,work!$A290,'2024'!$H:$H,work!O$1)</f>
        <v>0</v>
      </c>
      <c r="P290">
        <f>SUMIFS('2024'!$I:$I,'2024'!$L:$L,work!$A290,'2024'!$H:$H,work!P$1)</f>
        <v>0</v>
      </c>
      <c r="Q290">
        <f>SUMIFS('2024'!$I:$I,'2024'!$L:$L,work!$A290,'2024'!$H:$H,work!Q$1)</f>
        <v>0</v>
      </c>
      <c r="R290">
        <f>SUMIFS('2024'!$I:$I,'2024'!$L:$L,work!$A290,'2024'!$H:$H,work!R$1)</f>
        <v>0</v>
      </c>
      <c r="S290">
        <f>SUMIFS('2024'!$I:$I,'2024'!$L:$L,work!$A290,'2024'!$H:$H,work!S$1)</f>
        <v>0</v>
      </c>
      <c r="T290">
        <f>SUMIFS('2024'!$I:$I,'2024'!$L:$L,work!$A290,'2024'!$H:$H,work!T$1)</f>
        <v>0</v>
      </c>
      <c r="U290">
        <f>SUMIFS('2024'!$I:$I,'2024'!$L:$L,work!$A290,'2024'!$H:$H,work!U$1)</f>
        <v>0</v>
      </c>
      <c r="V290">
        <f>SUMIFS('2024'!$I:$I,'2024'!$L:$L,work!$A290,'2024'!$H:$H,work!V$1)</f>
        <v>0</v>
      </c>
      <c r="W290">
        <f>SUMIFS('2024'!$I:$I,'2024'!$L:$L,work!$A290,'2024'!$H:$H,work!W$1)</f>
        <v>0</v>
      </c>
      <c r="X290">
        <f>SUMIFS('2024'!$I:$I,'2024'!$L:$L,work!$A290,'2024'!$H:$H,work!X$1)</f>
        <v>0</v>
      </c>
      <c r="Y290">
        <f t="shared" si="8"/>
        <v>3</v>
      </c>
      <c r="AL290" t="str">
        <v>SEROC</v>
      </c>
      <c r="AM290" t="str">
        <v>3213B</v>
      </c>
      <c r="AN290" t="str">
        <v>-</v>
      </c>
    </row>
    <row r="291" spans="1:40" x14ac:dyDescent="0.25">
      <c r="A291" t="str">
        <v>2701-21FLA   G1NE0949</v>
      </c>
      <c r="B291" t="str">
        <f>_xlfn.XLOOKUP(A291,'2024'!L:L,'2024'!A:A)</f>
        <v>NEROC</v>
      </c>
      <c r="C291" t="str">
        <f>_xlfn.XLOOKUP(A291,'2024'!L:L,'2024'!F:F)</f>
        <v>STREAM</v>
      </c>
      <c r="D291" t="str">
        <f>_xlfn.XLOOKUP(A291,'2024'!L:L,'2024'!G:G)</f>
        <v>3F</v>
      </c>
      <c r="E291">
        <f>SUMIFS('2024'!$I:$I,'2024'!$L:$L,work!$A291,'2024'!$H:$H,work!E$1)</f>
        <v>6</v>
      </c>
      <c r="F291">
        <f>SUMIFS('2024'!$I:$I,'2024'!$L:$L,work!$A291,'2024'!$H:$H,work!F$1)</f>
        <v>0</v>
      </c>
      <c r="G291">
        <f>SUMIFS('2024'!$I:$I,'2024'!$L:$L,work!$A291,'2024'!$H:$H,work!G$1)</f>
        <v>0</v>
      </c>
      <c r="H291">
        <f>SUMIFS('2024'!$I:$I,'2024'!$L:$L,work!$A291,'2024'!$H:$H,work!H$1)</f>
        <v>0</v>
      </c>
      <c r="I291">
        <f>SUMIFS('2024'!$I:$I,'2024'!$L:$L,work!$A291,'2024'!$H:$H,work!I$1)</f>
        <v>6</v>
      </c>
      <c r="J291">
        <f>SUMIFS('2024'!$I:$I,'2024'!$L:$L,work!$A291,'2024'!$H:$H,work!J$1)</f>
        <v>0</v>
      </c>
      <c r="K291">
        <f>SUMIFS('2024'!$I:$I,'2024'!$L:$L,work!$A291,'2024'!$H:$H,work!K$1)</f>
        <v>0</v>
      </c>
      <c r="L291">
        <f>SUMIFS('2024'!$I:$I,'2024'!$L:$L,work!$A291,'2024'!$H:$H,work!L$1)</f>
        <v>0</v>
      </c>
      <c r="M291">
        <f>SUMIFS('2024'!$I:$I,'2024'!$L:$L,work!$A291,'2024'!$H:$H,work!M$1)</f>
        <v>0</v>
      </c>
      <c r="N291">
        <f>SUMIFS('2024'!$I:$I,'2024'!$L:$L,work!$A291,'2024'!$H:$H,work!N$1)</f>
        <v>0</v>
      </c>
      <c r="O291">
        <f>SUMIFS('2024'!$I:$I,'2024'!$L:$L,work!$A291,'2024'!$H:$H,work!O$1)</f>
        <v>0</v>
      </c>
      <c r="P291">
        <f>SUMIFS('2024'!$I:$I,'2024'!$L:$L,work!$A291,'2024'!$H:$H,work!P$1)</f>
        <v>0</v>
      </c>
      <c r="Q291">
        <f>SUMIFS('2024'!$I:$I,'2024'!$L:$L,work!$A291,'2024'!$H:$H,work!Q$1)</f>
        <v>0</v>
      </c>
      <c r="R291">
        <f>SUMIFS('2024'!$I:$I,'2024'!$L:$L,work!$A291,'2024'!$H:$H,work!R$1)</f>
        <v>0</v>
      </c>
      <c r="S291">
        <f>SUMIFS('2024'!$I:$I,'2024'!$L:$L,work!$A291,'2024'!$H:$H,work!S$1)</f>
        <v>0</v>
      </c>
      <c r="T291">
        <f>SUMIFS('2024'!$I:$I,'2024'!$L:$L,work!$A291,'2024'!$H:$H,work!T$1)</f>
        <v>0</v>
      </c>
      <c r="U291">
        <f>SUMIFS('2024'!$I:$I,'2024'!$L:$L,work!$A291,'2024'!$H:$H,work!U$1)</f>
        <v>0</v>
      </c>
      <c r="V291">
        <f>SUMIFS('2024'!$I:$I,'2024'!$L:$L,work!$A291,'2024'!$H:$H,work!V$1)</f>
        <v>0</v>
      </c>
      <c r="W291">
        <f>SUMIFS('2024'!$I:$I,'2024'!$L:$L,work!$A291,'2024'!$H:$H,work!W$1)</f>
        <v>0</v>
      </c>
      <c r="X291">
        <f>SUMIFS('2024'!$I:$I,'2024'!$L:$L,work!$A291,'2024'!$H:$H,work!X$1)</f>
        <v>0</v>
      </c>
      <c r="Y291">
        <f t="shared" si="8"/>
        <v>3</v>
      </c>
      <c r="AL291" t="str">
        <v>SEROC</v>
      </c>
      <c r="AM291" t="str">
        <v>3238</v>
      </c>
      <c r="AN291" t="str">
        <v>-</v>
      </c>
    </row>
    <row r="292" spans="1:40" x14ac:dyDescent="0.25">
      <c r="A292" t="str">
        <v>2718A-21FLA   G1NE0902</v>
      </c>
      <c r="B292" t="str">
        <f>_xlfn.XLOOKUP(A292,'2024'!L:L,'2024'!A:A)</f>
        <v>NEROC</v>
      </c>
      <c r="C292" t="str">
        <f>_xlfn.XLOOKUP(A292,'2024'!L:L,'2024'!F:F)</f>
        <v>STREAM</v>
      </c>
      <c r="D292" t="str">
        <f>_xlfn.XLOOKUP(A292,'2024'!L:L,'2024'!G:G)</f>
        <v>3F</v>
      </c>
      <c r="E292">
        <f>SUMIFS('2024'!$I:$I,'2024'!$L:$L,work!$A292,'2024'!$H:$H,work!E$1)</f>
        <v>0</v>
      </c>
      <c r="F292">
        <f>SUMIFS('2024'!$I:$I,'2024'!$L:$L,work!$A292,'2024'!$H:$H,work!F$1)</f>
        <v>0</v>
      </c>
      <c r="G292">
        <f>SUMIFS('2024'!$I:$I,'2024'!$L:$L,work!$A292,'2024'!$H:$H,work!G$1)</f>
        <v>0</v>
      </c>
      <c r="H292">
        <f>SUMIFS('2024'!$I:$I,'2024'!$L:$L,work!$A292,'2024'!$H:$H,work!H$1)</f>
        <v>0</v>
      </c>
      <c r="I292">
        <f>SUMIFS('2024'!$I:$I,'2024'!$L:$L,work!$A292,'2024'!$H:$H,work!I$1)</f>
        <v>6</v>
      </c>
      <c r="J292">
        <f>SUMIFS('2024'!$I:$I,'2024'!$L:$L,work!$A292,'2024'!$H:$H,work!J$1)</f>
        <v>0</v>
      </c>
      <c r="K292">
        <f>SUMIFS('2024'!$I:$I,'2024'!$L:$L,work!$A292,'2024'!$H:$H,work!K$1)</f>
        <v>0</v>
      </c>
      <c r="L292">
        <f>SUMIFS('2024'!$I:$I,'2024'!$L:$L,work!$A292,'2024'!$H:$H,work!L$1)</f>
        <v>0</v>
      </c>
      <c r="M292">
        <f>SUMIFS('2024'!$I:$I,'2024'!$L:$L,work!$A292,'2024'!$H:$H,work!M$1)</f>
        <v>0</v>
      </c>
      <c r="N292">
        <f>SUMIFS('2024'!$I:$I,'2024'!$L:$L,work!$A292,'2024'!$H:$H,work!N$1)</f>
        <v>0</v>
      </c>
      <c r="O292">
        <f>SUMIFS('2024'!$I:$I,'2024'!$L:$L,work!$A292,'2024'!$H:$H,work!O$1)</f>
        <v>0</v>
      </c>
      <c r="P292">
        <f>SUMIFS('2024'!$I:$I,'2024'!$L:$L,work!$A292,'2024'!$H:$H,work!P$1)</f>
        <v>0</v>
      </c>
      <c r="Q292">
        <f>SUMIFS('2024'!$I:$I,'2024'!$L:$L,work!$A292,'2024'!$H:$H,work!Q$1)</f>
        <v>0</v>
      </c>
      <c r="R292">
        <f>SUMIFS('2024'!$I:$I,'2024'!$L:$L,work!$A292,'2024'!$H:$H,work!R$1)</f>
        <v>0</v>
      </c>
      <c r="S292">
        <f>SUMIFS('2024'!$I:$I,'2024'!$L:$L,work!$A292,'2024'!$H:$H,work!S$1)</f>
        <v>0</v>
      </c>
      <c r="T292">
        <f>SUMIFS('2024'!$I:$I,'2024'!$L:$L,work!$A292,'2024'!$H:$H,work!T$1)</f>
        <v>0</v>
      </c>
      <c r="U292">
        <f>SUMIFS('2024'!$I:$I,'2024'!$L:$L,work!$A292,'2024'!$H:$H,work!U$1)</f>
        <v>0</v>
      </c>
      <c r="V292">
        <f>SUMIFS('2024'!$I:$I,'2024'!$L:$L,work!$A292,'2024'!$H:$H,work!V$1)</f>
        <v>0</v>
      </c>
      <c r="W292">
        <f>SUMIFS('2024'!$I:$I,'2024'!$L:$L,work!$A292,'2024'!$H:$H,work!W$1)</f>
        <v>0</v>
      </c>
      <c r="X292">
        <f>SUMIFS('2024'!$I:$I,'2024'!$L:$L,work!$A292,'2024'!$H:$H,work!X$1)</f>
        <v>0</v>
      </c>
      <c r="Y292">
        <f t="shared" si="8"/>
        <v>3</v>
      </c>
      <c r="AL292" t="str">
        <v>SEROC</v>
      </c>
      <c r="AM292" t="str">
        <v>3244</v>
      </c>
      <c r="AN292" t="str">
        <v>-</v>
      </c>
    </row>
    <row r="293" spans="1:40" x14ac:dyDescent="0.25">
      <c r="A293" t="str">
        <v>2718B-21FLA   20020097</v>
      </c>
      <c r="B293" t="str">
        <f>_xlfn.XLOOKUP(A293,'2024'!L:L,'2024'!A:A)</f>
        <v>NEROC</v>
      </c>
      <c r="C293" t="str">
        <f>_xlfn.XLOOKUP(A293,'2024'!L:L,'2024'!F:F)</f>
        <v>LAKE</v>
      </c>
      <c r="D293" t="str">
        <f>_xlfn.XLOOKUP(A293,'2024'!L:L,'2024'!G:G)</f>
        <v>3F</v>
      </c>
      <c r="E293">
        <f>SUMIFS('2024'!$I:$I,'2024'!$L:$L,work!$A293,'2024'!$H:$H,work!E$1)</f>
        <v>6</v>
      </c>
      <c r="F293">
        <f>SUMIFS('2024'!$I:$I,'2024'!$L:$L,work!$A293,'2024'!$H:$H,work!F$1)</f>
        <v>0</v>
      </c>
      <c r="G293">
        <f>SUMIFS('2024'!$I:$I,'2024'!$L:$L,work!$A293,'2024'!$H:$H,work!G$1)</f>
        <v>0</v>
      </c>
      <c r="H293">
        <f>SUMIFS('2024'!$I:$I,'2024'!$L:$L,work!$A293,'2024'!$H:$H,work!H$1)</f>
        <v>0</v>
      </c>
      <c r="I293">
        <f>SUMIFS('2024'!$I:$I,'2024'!$L:$L,work!$A293,'2024'!$H:$H,work!I$1)</f>
        <v>0</v>
      </c>
      <c r="J293">
        <f>SUMIFS('2024'!$I:$I,'2024'!$L:$L,work!$A293,'2024'!$H:$H,work!J$1)</f>
        <v>0</v>
      </c>
      <c r="K293">
        <f>SUMIFS('2024'!$I:$I,'2024'!$L:$L,work!$A293,'2024'!$H:$H,work!K$1)</f>
        <v>0</v>
      </c>
      <c r="L293">
        <f>SUMIFS('2024'!$I:$I,'2024'!$L:$L,work!$A293,'2024'!$H:$H,work!L$1)</f>
        <v>0</v>
      </c>
      <c r="M293">
        <f>SUMIFS('2024'!$I:$I,'2024'!$L:$L,work!$A293,'2024'!$H:$H,work!M$1)</f>
        <v>0</v>
      </c>
      <c r="N293">
        <f>SUMIFS('2024'!$I:$I,'2024'!$L:$L,work!$A293,'2024'!$H:$H,work!N$1)</f>
        <v>0</v>
      </c>
      <c r="O293">
        <f>SUMIFS('2024'!$I:$I,'2024'!$L:$L,work!$A293,'2024'!$H:$H,work!O$1)</f>
        <v>0</v>
      </c>
      <c r="P293">
        <f>SUMIFS('2024'!$I:$I,'2024'!$L:$L,work!$A293,'2024'!$H:$H,work!P$1)</f>
        <v>0</v>
      </c>
      <c r="Q293">
        <f>SUMIFS('2024'!$I:$I,'2024'!$L:$L,work!$A293,'2024'!$H:$H,work!Q$1)</f>
        <v>0</v>
      </c>
      <c r="R293">
        <f>SUMIFS('2024'!$I:$I,'2024'!$L:$L,work!$A293,'2024'!$H:$H,work!R$1)</f>
        <v>0</v>
      </c>
      <c r="S293">
        <f>SUMIFS('2024'!$I:$I,'2024'!$L:$L,work!$A293,'2024'!$H:$H,work!S$1)</f>
        <v>0</v>
      </c>
      <c r="T293">
        <f>SUMIFS('2024'!$I:$I,'2024'!$L:$L,work!$A293,'2024'!$H:$H,work!T$1)</f>
        <v>0</v>
      </c>
      <c r="U293">
        <f>SUMIFS('2024'!$I:$I,'2024'!$L:$L,work!$A293,'2024'!$H:$H,work!U$1)</f>
        <v>0</v>
      </c>
      <c r="V293">
        <f>SUMIFS('2024'!$I:$I,'2024'!$L:$L,work!$A293,'2024'!$H:$H,work!V$1)</f>
        <v>0</v>
      </c>
      <c r="W293">
        <f>SUMIFS('2024'!$I:$I,'2024'!$L:$L,work!$A293,'2024'!$H:$H,work!W$1)</f>
        <v>0</v>
      </c>
      <c r="X293">
        <f>SUMIFS('2024'!$I:$I,'2024'!$L:$L,work!$A293,'2024'!$H:$H,work!X$1)</f>
        <v>0</v>
      </c>
      <c r="Y293">
        <f t="shared" si="8"/>
        <v>3</v>
      </c>
      <c r="AL293" t="str">
        <v>SEROC</v>
      </c>
      <c r="AM293" t="str">
        <v>3245F</v>
      </c>
      <c r="AN293" t="str">
        <v>-</v>
      </c>
    </row>
    <row r="294" spans="1:40" x14ac:dyDescent="0.25">
      <c r="A294" t="str">
        <v>2719A-21FLA   20020052</v>
      </c>
      <c r="B294" t="str">
        <f>_xlfn.XLOOKUP(A294,'2024'!L:L,'2024'!A:A)</f>
        <v>NEROC</v>
      </c>
      <c r="C294" t="str">
        <f>_xlfn.XLOOKUP(A294,'2024'!L:L,'2024'!F:F)</f>
        <v>LAKE</v>
      </c>
      <c r="D294" t="str">
        <f>_xlfn.XLOOKUP(A294,'2024'!L:L,'2024'!G:G)</f>
        <v>3F</v>
      </c>
      <c r="E294">
        <f>SUMIFS('2024'!$I:$I,'2024'!$L:$L,work!$A294,'2024'!$H:$H,work!E$1)</f>
        <v>6</v>
      </c>
      <c r="F294">
        <f>SUMIFS('2024'!$I:$I,'2024'!$L:$L,work!$A294,'2024'!$H:$H,work!F$1)</f>
        <v>0</v>
      </c>
      <c r="G294">
        <f>SUMIFS('2024'!$I:$I,'2024'!$L:$L,work!$A294,'2024'!$H:$H,work!G$1)</f>
        <v>0</v>
      </c>
      <c r="H294">
        <f>SUMIFS('2024'!$I:$I,'2024'!$L:$L,work!$A294,'2024'!$H:$H,work!H$1)</f>
        <v>0</v>
      </c>
      <c r="I294">
        <f>SUMIFS('2024'!$I:$I,'2024'!$L:$L,work!$A294,'2024'!$H:$H,work!I$1)</f>
        <v>0</v>
      </c>
      <c r="J294">
        <f>SUMIFS('2024'!$I:$I,'2024'!$L:$L,work!$A294,'2024'!$H:$H,work!J$1)</f>
        <v>0</v>
      </c>
      <c r="K294">
        <f>SUMIFS('2024'!$I:$I,'2024'!$L:$L,work!$A294,'2024'!$H:$H,work!K$1)</f>
        <v>6</v>
      </c>
      <c r="L294">
        <f>SUMIFS('2024'!$I:$I,'2024'!$L:$L,work!$A294,'2024'!$H:$H,work!L$1)</f>
        <v>6</v>
      </c>
      <c r="M294">
        <f>SUMIFS('2024'!$I:$I,'2024'!$L:$L,work!$A294,'2024'!$H:$H,work!M$1)</f>
        <v>6</v>
      </c>
      <c r="N294">
        <f>SUMIFS('2024'!$I:$I,'2024'!$L:$L,work!$A294,'2024'!$H:$H,work!N$1)</f>
        <v>0</v>
      </c>
      <c r="O294">
        <f>SUMIFS('2024'!$I:$I,'2024'!$L:$L,work!$A294,'2024'!$H:$H,work!O$1)</f>
        <v>0</v>
      </c>
      <c r="P294">
        <f>SUMIFS('2024'!$I:$I,'2024'!$L:$L,work!$A294,'2024'!$H:$H,work!P$1)</f>
        <v>0</v>
      </c>
      <c r="Q294">
        <f>SUMIFS('2024'!$I:$I,'2024'!$L:$L,work!$A294,'2024'!$H:$H,work!Q$1)</f>
        <v>0</v>
      </c>
      <c r="R294">
        <f>SUMIFS('2024'!$I:$I,'2024'!$L:$L,work!$A294,'2024'!$H:$H,work!R$1)</f>
        <v>0</v>
      </c>
      <c r="S294">
        <f>SUMIFS('2024'!$I:$I,'2024'!$L:$L,work!$A294,'2024'!$H:$H,work!S$1)</f>
        <v>0</v>
      </c>
      <c r="T294">
        <f>SUMIFS('2024'!$I:$I,'2024'!$L:$L,work!$A294,'2024'!$H:$H,work!T$1)</f>
        <v>0</v>
      </c>
      <c r="U294">
        <f>SUMIFS('2024'!$I:$I,'2024'!$L:$L,work!$A294,'2024'!$H:$H,work!U$1)</f>
        <v>0</v>
      </c>
      <c r="V294">
        <f>SUMIFS('2024'!$I:$I,'2024'!$L:$L,work!$A294,'2024'!$H:$H,work!V$1)</f>
        <v>0</v>
      </c>
      <c r="W294">
        <f>SUMIFS('2024'!$I:$I,'2024'!$L:$L,work!$A294,'2024'!$H:$H,work!W$1)</f>
        <v>0</v>
      </c>
      <c r="X294">
        <f>SUMIFS('2024'!$I:$I,'2024'!$L:$L,work!$A294,'2024'!$H:$H,work!X$1)</f>
        <v>0</v>
      </c>
      <c r="Y294">
        <f t="shared" si="8"/>
        <v>3</v>
      </c>
      <c r="AL294" t="str">
        <v>SEROC</v>
      </c>
      <c r="AM294" t="str">
        <v>3252B</v>
      </c>
      <c r="AN294" t="str">
        <v>-</v>
      </c>
    </row>
    <row r="295" spans="1:40" x14ac:dyDescent="0.25">
      <c r="A295" t="str">
        <v>2720A-21FLA   G1NE0953</v>
      </c>
      <c r="B295" t="str">
        <f>_xlfn.XLOOKUP(A295,'2024'!L:L,'2024'!A:A)</f>
        <v>NEROC</v>
      </c>
      <c r="C295" t="str">
        <f>_xlfn.XLOOKUP(A295,'2024'!L:L,'2024'!F:F)</f>
        <v>LAKE</v>
      </c>
      <c r="D295" t="str">
        <f>_xlfn.XLOOKUP(A295,'2024'!L:L,'2024'!G:G)</f>
        <v>3F</v>
      </c>
      <c r="E295">
        <f>SUMIFS('2024'!$I:$I,'2024'!$L:$L,work!$A295,'2024'!$H:$H,work!E$1)</f>
        <v>6</v>
      </c>
      <c r="F295">
        <f>SUMIFS('2024'!$I:$I,'2024'!$L:$L,work!$A295,'2024'!$H:$H,work!F$1)</f>
        <v>0</v>
      </c>
      <c r="G295">
        <f>SUMIFS('2024'!$I:$I,'2024'!$L:$L,work!$A295,'2024'!$H:$H,work!G$1)</f>
        <v>0</v>
      </c>
      <c r="H295">
        <f>SUMIFS('2024'!$I:$I,'2024'!$L:$L,work!$A295,'2024'!$H:$H,work!H$1)</f>
        <v>0</v>
      </c>
      <c r="I295">
        <f>SUMIFS('2024'!$I:$I,'2024'!$L:$L,work!$A295,'2024'!$H:$H,work!I$1)</f>
        <v>6</v>
      </c>
      <c r="J295">
        <f>SUMIFS('2024'!$I:$I,'2024'!$L:$L,work!$A295,'2024'!$H:$H,work!J$1)</f>
        <v>0</v>
      </c>
      <c r="K295">
        <f>SUMIFS('2024'!$I:$I,'2024'!$L:$L,work!$A295,'2024'!$H:$H,work!K$1)</f>
        <v>0</v>
      </c>
      <c r="L295">
        <f>SUMIFS('2024'!$I:$I,'2024'!$L:$L,work!$A295,'2024'!$H:$H,work!L$1)</f>
        <v>0</v>
      </c>
      <c r="M295">
        <f>SUMIFS('2024'!$I:$I,'2024'!$L:$L,work!$A295,'2024'!$H:$H,work!M$1)</f>
        <v>0</v>
      </c>
      <c r="N295">
        <f>SUMIFS('2024'!$I:$I,'2024'!$L:$L,work!$A295,'2024'!$H:$H,work!N$1)</f>
        <v>0</v>
      </c>
      <c r="O295">
        <f>SUMIFS('2024'!$I:$I,'2024'!$L:$L,work!$A295,'2024'!$H:$H,work!O$1)</f>
        <v>0</v>
      </c>
      <c r="P295">
        <f>SUMIFS('2024'!$I:$I,'2024'!$L:$L,work!$A295,'2024'!$H:$H,work!P$1)</f>
        <v>0</v>
      </c>
      <c r="Q295">
        <f>SUMIFS('2024'!$I:$I,'2024'!$L:$L,work!$A295,'2024'!$H:$H,work!Q$1)</f>
        <v>0</v>
      </c>
      <c r="R295">
        <f>SUMIFS('2024'!$I:$I,'2024'!$L:$L,work!$A295,'2024'!$H:$H,work!R$1)</f>
        <v>0</v>
      </c>
      <c r="S295">
        <f>SUMIFS('2024'!$I:$I,'2024'!$L:$L,work!$A295,'2024'!$H:$H,work!S$1)</f>
        <v>0</v>
      </c>
      <c r="T295">
        <f>SUMIFS('2024'!$I:$I,'2024'!$L:$L,work!$A295,'2024'!$H:$H,work!T$1)</f>
        <v>0</v>
      </c>
      <c r="U295">
        <f>SUMIFS('2024'!$I:$I,'2024'!$L:$L,work!$A295,'2024'!$H:$H,work!U$1)</f>
        <v>0</v>
      </c>
      <c r="V295">
        <f>SUMIFS('2024'!$I:$I,'2024'!$L:$L,work!$A295,'2024'!$H:$H,work!V$1)</f>
        <v>0</v>
      </c>
      <c r="W295">
        <f>SUMIFS('2024'!$I:$I,'2024'!$L:$L,work!$A295,'2024'!$H:$H,work!W$1)</f>
        <v>0</v>
      </c>
      <c r="X295">
        <f>SUMIFS('2024'!$I:$I,'2024'!$L:$L,work!$A295,'2024'!$H:$H,work!X$1)</f>
        <v>0</v>
      </c>
      <c r="Y295">
        <f t="shared" si="8"/>
        <v>3</v>
      </c>
      <c r="AL295" t="str">
        <v>SEROC</v>
      </c>
      <c r="AM295" t="str">
        <v>3264D</v>
      </c>
      <c r="AN295" t="str">
        <v>-</v>
      </c>
    </row>
    <row r="296" spans="1:40" x14ac:dyDescent="0.25">
      <c r="A296" t="str">
        <v>27-21FLPNS G4NW0417</v>
      </c>
      <c r="B296" t="str">
        <f>_xlfn.XLOOKUP(A296,'2024'!L:L,'2024'!A:A)</f>
        <v>NWROC</v>
      </c>
      <c r="C296" t="str">
        <f>_xlfn.XLOOKUP(A296,'2024'!L:L,'2024'!F:F)</f>
        <v>STREAM</v>
      </c>
      <c r="D296" t="str">
        <f>_xlfn.XLOOKUP(A296,'2024'!L:L,'2024'!G:G)</f>
        <v>3F</v>
      </c>
      <c r="E296">
        <f>SUMIFS('2024'!$I:$I,'2024'!$L:$L,work!$A296,'2024'!$H:$H,work!E$1)</f>
        <v>0</v>
      </c>
      <c r="F296">
        <f>SUMIFS('2024'!$I:$I,'2024'!$L:$L,work!$A296,'2024'!$H:$H,work!F$1)</f>
        <v>0</v>
      </c>
      <c r="G296">
        <f>SUMIFS('2024'!$I:$I,'2024'!$L:$L,work!$A296,'2024'!$H:$H,work!G$1)</f>
        <v>0</v>
      </c>
      <c r="H296">
        <f>SUMIFS('2024'!$I:$I,'2024'!$L:$L,work!$A296,'2024'!$H:$H,work!H$1)</f>
        <v>0</v>
      </c>
      <c r="I296">
        <f>SUMIFS('2024'!$I:$I,'2024'!$L:$L,work!$A296,'2024'!$H:$H,work!I$1)</f>
        <v>6</v>
      </c>
      <c r="J296">
        <f>SUMIFS('2024'!$I:$I,'2024'!$L:$L,work!$A296,'2024'!$H:$H,work!J$1)</f>
        <v>0</v>
      </c>
      <c r="K296">
        <f>SUMIFS('2024'!$I:$I,'2024'!$L:$L,work!$A296,'2024'!$H:$H,work!K$1)</f>
        <v>0</v>
      </c>
      <c r="L296">
        <f>SUMIFS('2024'!$I:$I,'2024'!$L:$L,work!$A296,'2024'!$H:$H,work!L$1)</f>
        <v>0</v>
      </c>
      <c r="M296">
        <f>SUMIFS('2024'!$I:$I,'2024'!$L:$L,work!$A296,'2024'!$H:$H,work!M$1)</f>
        <v>0</v>
      </c>
      <c r="N296">
        <f>SUMIFS('2024'!$I:$I,'2024'!$L:$L,work!$A296,'2024'!$H:$H,work!N$1)</f>
        <v>0</v>
      </c>
      <c r="O296">
        <f>SUMIFS('2024'!$I:$I,'2024'!$L:$L,work!$A296,'2024'!$H:$H,work!O$1)</f>
        <v>0</v>
      </c>
      <c r="P296">
        <f>SUMIFS('2024'!$I:$I,'2024'!$L:$L,work!$A296,'2024'!$H:$H,work!P$1)</f>
        <v>0</v>
      </c>
      <c r="Q296">
        <f>SUMIFS('2024'!$I:$I,'2024'!$L:$L,work!$A296,'2024'!$H:$H,work!Q$1)</f>
        <v>0</v>
      </c>
      <c r="R296">
        <f>SUMIFS('2024'!$I:$I,'2024'!$L:$L,work!$A296,'2024'!$H:$H,work!R$1)</f>
        <v>0</v>
      </c>
      <c r="S296">
        <f>SUMIFS('2024'!$I:$I,'2024'!$L:$L,work!$A296,'2024'!$H:$H,work!S$1)</f>
        <v>0</v>
      </c>
      <c r="T296">
        <f>SUMIFS('2024'!$I:$I,'2024'!$L:$L,work!$A296,'2024'!$H:$H,work!T$1)</f>
        <v>0</v>
      </c>
      <c r="U296">
        <f>SUMIFS('2024'!$I:$I,'2024'!$L:$L,work!$A296,'2024'!$H:$H,work!U$1)</f>
        <v>0</v>
      </c>
      <c r="V296">
        <f>SUMIFS('2024'!$I:$I,'2024'!$L:$L,work!$A296,'2024'!$H:$H,work!V$1)</f>
        <v>0</v>
      </c>
      <c r="W296">
        <f>SUMIFS('2024'!$I:$I,'2024'!$L:$L,work!$A296,'2024'!$H:$H,work!W$1)</f>
        <v>0</v>
      </c>
      <c r="X296">
        <f>SUMIFS('2024'!$I:$I,'2024'!$L:$L,work!$A296,'2024'!$H:$H,work!X$1)</f>
        <v>0</v>
      </c>
      <c r="Y296">
        <f t="shared" si="8"/>
        <v>3</v>
      </c>
      <c r="AL296" t="str">
        <v>SEROC</v>
      </c>
      <c r="AM296" t="str">
        <v>3160</v>
      </c>
      <c r="AN296" t="str">
        <v>-</v>
      </c>
    </row>
    <row r="297" spans="1:40" x14ac:dyDescent="0.25">
      <c r="A297" t="str">
        <v>275-21FLPNS G4NW0336</v>
      </c>
      <c r="B297" t="str">
        <f>_xlfn.XLOOKUP(A297,'2024'!L:L,'2024'!A:A)</f>
        <v>NWROC</v>
      </c>
      <c r="C297" t="str">
        <f>_xlfn.XLOOKUP(A297,'2024'!L:L,'2024'!F:F)</f>
        <v>STREAM</v>
      </c>
      <c r="D297" t="str">
        <f>_xlfn.XLOOKUP(A297,'2024'!L:L,'2024'!G:G)</f>
        <v>3F</v>
      </c>
      <c r="E297">
        <f>SUMIFS('2024'!$I:$I,'2024'!$L:$L,work!$A297,'2024'!$H:$H,work!E$1)</f>
        <v>0</v>
      </c>
      <c r="F297">
        <f>SUMIFS('2024'!$I:$I,'2024'!$L:$L,work!$A297,'2024'!$H:$H,work!F$1)</f>
        <v>6</v>
      </c>
      <c r="G297">
        <f>SUMIFS('2024'!$I:$I,'2024'!$L:$L,work!$A297,'2024'!$H:$H,work!G$1)</f>
        <v>0</v>
      </c>
      <c r="H297">
        <f>SUMIFS('2024'!$I:$I,'2024'!$L:$L,work!$A297,'2024'!$H:$H,work!H$1)</f>
        <v>0</v>
      </c>
      <c r="I297">
        <f>SUMIFS('2024'!$I:$I,'2024'!$L:$L,work!$A297,'2024'!$H:$H,work!I$1)</f>
        <v>6</v>
      </c>
      <c r="J297">
        <f>SUMIFS('2024'!$I:$I,'2024'!$L:$L,work!$A297,'2024'!$H:$H,work!J$1)</f>
        <v>0</v>
      </c>
      <c r="K297">
        <f>SUMIFS('2024'!$I:$I,'2024'!$L:$L,work!$A297,'2024'!$H:$H,work!K$1)</f>
        <v>6</v>
      </c>
      <c r="L297">
        <f>SUMIFS('2024'!$I:$I,'2024'!$L:$L,work!$A297,'2024'!$H:$H,work!L$1)</f>
        <v>6</v>
      </c>
      <c r="M297">
        <f>SUMIFS('2024'!$I:$I,'2024'!$L:$L,work!$A297,'2024'!$H:$H,work!M$1)</f>
        <v>6</v>
      </c>
      <c r="N297">
        <f>SUMIFS('2024'!$I:$I,'2024'!$L:$L,work!$A297,'2024'!$H:$H,work!N$1)</f>
        <v>0</v>
      </c>
      <c r="O297">
        <f>SUMIFS('2024'!$I:$I,'2024'!$L:$L,work!$A297,'2024'!$H:$H,work!O$1)</f>
        <v>0</v>
      </c>
      <c r="P297">
        <f>SUMIFS('2024'!$I:$I,'2024'!$L:$L,work!$A297,'2024'!$H:$H,work!P$1)</f>
        <v>0</v>
      </c>
      <c r="Q297">
        <f>SUMIFS('2024'!$I:$I,'2024'!$L:$L,work!$A297,'2024'!$H:$H,work!Q$1)</f>
        <v>0</v>
      </c>
      <c r="R297">
        <f>SUMIFS('2024'!$I:$I,'2024'!$L:$L,work!$A297,'2024'!$H:$H,work!R$1)</f>
        <v>0</v>
      </c>
      <c r="S297">
        <f>SUMIFS('2024'!$I:$I,'2024'!$L:$L,work!$A297,'2024'!$H:$H,work!S$1)</f>
        <v>0</v>
      </c>
      <c r="T297">
        <f>SUMIFS('2024'!$I:$I,'2024'!$L:$L,work!$A297,'2024'!$H:$H,work!T$1)</f>
        <v>0</v>
      </c>
      <c r="U297">
        <f>SUMIFS('2024'!$I:$I,'2024'!$L:$L,work!$A297,'2024'!$H:$H,work!U$1)</f>
        <v>0</v>
      </c>
      <c r="V297">
        <f>SUMIFS('2024'!$I:$I,'2024'!$L:$L,work!$A297,'2024'!$H:$H,work!V$1)</f>
        <v>0</v>
      </c>
      <c r="W297">
        <f>SUMIFS('2024'!$I:$I,'2024'!$L:$L,work!$A297,'2024'!$H:$H,work!W$1)</f>
        <v>0</v>
      </c>
      <c r="X297">
        <f>SUMIFS('2024'!$I:$I,'2024'!$L:$L,work!$A297,'2024'!$H:$H,work!X$1)</f>
        <v>0</v>
      </c>
      <c r="Y297">
        <f t="shared" si="8"/>
        <v>3</v>
      </c>
      <c r="AL297" t="str">
        <v>SEROC</v>
      </c>
      <c r="AM297" t="str">
        <v>3163</v>
      </c>
      <c r="AN297" t="str">
        <v>-</v>
      </c>
    </row>
    <row r="298" spans="1:40" x14ac:dyDescent="0.25">
      <c r="A298" t="str">
        <v>2771A-21FLA   G1NE0954</v>
      </c>
      <c r="B298" t="str">
        <f>_xlfn.XLOOKUP(A298,'2024'!L:L,'2024'!A:A)</f>
        <v>NEROC</v>
      </c>
      <c r="C298" t="str">
        <f>_xlfn.XLOOKUP(A298,'2024'!L:L,'2024'!F:F)</f>
        <v>LAKE</v>
      </c>
      <c r="D298" t="str">
        <f>_xlfn.XLOOKUP(A298,'2024'!L:L,'2024'!G:G)</f>
        <v>3F</v>
      </c>
      <c r="E298">
        <f>SUMIFS('2024'!$I:$I,'2024'!$L:$L,work!$A298,'2024'!$H:$H,work!E$1)</f>
        <v>6</v>
      </c>
      <c r="F298">
        <f>SUMIFS('2024'!$I:$I,'2024'!$L:$L,work!$A298,'2024'!$H:$H,work!F$1)</f>
        <v>0</v>
      </c>
      <c r="G298">
        <f>SUMIFS('2024'!$I:$I,'2024'!$L:$L,work!$A298,'2024'!$H:$H,work!G$1)</f>
        <v>0</v>
      </c>
      <c r="H298">
        <f>SUMIFS('2024'!$I:$I,'2024'!$L:$L,work!$A298,'2024'!$H:$H,work!H$1)</f>
        <v>0</v>
      </c>
      <c r="I298">
        <f>SUMIFS('2024'!$I:$I,'2024'!$L:$L,work!$A298,'2024'!$H:$H,work!I$1)</f>
        <v>0</v>
      </c>
      <c r="J298">
        <f>SUMIFS('2024'!$I:$I,'2024'!$L:$L,work!$A298,'2024'!$H:$H,work!J$1)</f>
        <v>0</v>
      </c>
      <c r="K298">
        <f>SUMIFS('2024'!$I:$I,'2024'!$L:$L,work!$A298,'2024'!$H:$H,work!K$1)</f>
        <v>0</v>
      </c>
      <c r="L298">
        <f>SUMIFS('2024'!$I:$I,'2024'!$L:$L,work!$A298,'2024'!$H:$H,work!L$1)</f>
        <v>0</v>
      </c>
      <c r="M298">
        <f>SUMIFS('2024'!$I:$I,'2024'!$L:$L,work!$A298,'2024'!$H:$H,work!M$1)</f>
        <v>0</v>
      </c>
      <c r="N298">
        <f>SUMIFS('2024'!$I:$I,'2024'!$L:$L,work!$A298,'2024'!$H:$H,work!N$1)</f>
        <v>0</v>
      </c>
      <c r="O298">
        <f>SUMIFS('2024'!$I:$I,'2024'!$L:$L,work!$A298,'2024'!$H:$H,work!O$1)</f>
        <v>0</v>
      </c>
      <c r="P298">
        <f>SUMIFS('2024'!$I:$I,'2024'!$L:$L,work!$A298,'2024'!$H:$H,work!P$1)</f>
        <v>0</v>
      </c>
      <c r="Q298">
        <f>SUMIFS('2024'!$I:$I,'2024'!$L:$L,work!$A298,'2024'!$H:$H,work!Q$1)</f>
        <v>0</v>
      </c>
      <c r="R298">
        <f>SUMIFS('2024'!$I:$I,'2024'!$L:$L,work!$A298,'2024'!$H:$H,work!R$1)</f>
        <v>0</v>
      </c>
      <c r="S298">
        <f>SUMIFS('2024'!$I:$I,'2024'!$L:$L,work!$A298,'2024'!$H:$H,work!S$1)</f>
        <v>0</v>
      </c>
      <c r="T298">
        <f>SUMIFS('2024'!$I:$I,'2024'!$L:$L,work!$A298,'2024'!$H:$H,work!T$1)</f>
        <v>0</v>
      </c>
      <c r="U298">
        <f>SUMIFS('2024'!$I:$I,'2024'!$L:$L,work!$A298,'2024'!$H:$H,work!U$1)</f>
        <v>0</v>
      </c>
      <c r="V298">
        <f>SUMIFS('2024'!$I:$I,'2024'!$L:$L,work!$A298,'2024'!$H:$H,work!V$1)</f>
        <v>0</v>
      </c>
      <c r="W298">
        <f>SUMIFS('2024'!$I:$I,'2024'!$L:$L,work!$A298,'2024'!$H:$H,work!W$1)</f>
        <v>0</v>
      </c>
      <c r="X298">
        <f>SUMIFS('2024'!$I:$I,'2024'!$L:$L,work!$A298,'2024'!$H:$H,work!X$1)</f>
        <v>0</v>
      </c>
      <c r="Y298">
        <f t="shared" si="8"/>
        <v>3</v>
      </c>
      <c r="AL298" t="str">
        <v>SEROC</v>
      </c>
      <c r="AM298" t="str">
        <v>3163B</v>
      </c>
      <c r="AN298" t="str">
        <v>-</v>
      </c>
    </row>
    <row r="299" spans="1:40" x14ac:dyDescent="0.25">
      <c r="A299" t="str">
        <v>2790B-21FLCEN G1CE0014</v>
      </c>
      <c r="B299" t="str">
        <f>_xlfn.XLOOKUP(A299,'2024'!L:L,'2024'!A:A)</f>
        <v>CEROC</v>
      </c>
      <c r="C299" t="str">
        <f>_xlfn.XLOOKUP(A299,'2024'!L:L,'2024'!F:F)</f>
        <v>LAKE</v>
      </c>
      <c r="D299" t="str">
        <f>_xlfn.XLOOKUP(A299,'2024'!L:L,'2024'!G:G)</f>
        <v>3F</v>
      </c>
      <c r="E299">
        <f>SUMIFS('2024'!$I:$I,'2024'!$L:$L,work!$A299,'2024'!$H:$H,work!E$1)</f>
        <v>6</v>
      </c>
      <c r="F299">
        <f>SUMIFS('2024'!$I:$I,'2024'!$L:$L,work!$A299,'2024'!$H:$H,work!F$1)</f>
        <v>0</v>
      </c>
      <c r="G299">
        <f>SUMIFS('2024'!$I:$I,'2024'!$L:$L,work!$A299,'2024'!$H:$H,work!G$1)</f>
        <v>0</v>
      </c>
      <c r="H299">
        <f>SUMIFS('2024'!$I:$I,'2024'!$L:$L,work!$A299,'2024'!$H:$H,work!H$1)</f>
        <v>0</v>
      </c>
      <c r="I299">
        <f>SUMIFS('2024'!$I:$I,'2024'!$L:$L,work!$A299,'2024'!$H:$H,work!I$1)</f>
        <v>0</v>
      </c>
      <c r="J299">
        <f>SUMIFS('2024'!$I:$I,'2024'!$L:$L,work!$A299,'2024'!$H:$H,work!J$1)</f>
        <v>0</v>
      </c>
      <c r="K299">
        <f>SUMIFS('2024'!$I:$I,'2024'!$L:$L,work!$A299,'2024'!$H:$H,work!K$1)</f>
        <v>0</v>
      </c>
      <c r="L299">
        <f>SUMIFS('2024'!$I:$I,'2024'!$L:$L,work!$A299,'2024'!$H:$H,work!L$1)</f>
        <v>0</v>
      </c>
      <c r="M299">
        <f>SUMIFS('2024'!$I:$I,'2024'!$L:$L,work!$A299,'2024'!$H:$H,work!M$1)</f>
        <v>0</v>
      </c>
      <c r="N299">
        <f>SUMIFS('2024'!$I:$I,'2024'!$L:$L,work!$A299,'2024'!$H:$H,work!N$1)</f>
        <v>0</v>
      </c>
      <c r="O299">
        <f>SUMIFS('2024'!$I:$I,'2024'!$L:$L,work!$A299,'2024'!$H:$H,work!O$1)</f>
        <v>0</v>
      </c>
      <c r="P299">
        <f>SUMIFS('2024'!$I:$I,'2024'!$L:$L,work!$A299,'2024'!$H:$H,work!P$1)</f>
        <v>0</v>
      </c>
      <c r="Q299">
        <f>SUMIFS('2024'!$I:$I,'2024'!$L:$L,work!$A299,'2024'!$H:$H,work!Q$1)</f>
        <v>0</v>
      </c>
      <c r="R299">
        <f>SUMIFS('2024'!$I:$I,'2024'!$L:$L,work!$A299,'2024'!$H:$H,work!R$1)</f>
        <v>0</v>
      </c>
      <c r="S299">
        <f>SUMIFS('2024'!$I:$I,'2024'!$L:$L,work!$A299,'2024'!$H:$H,work!S$1)</f>
        <v>0</v>
      </c>
      <c r="T299">
        <f>SUMIFS('2024'!$I:$I,'2024'!$L:$L,work!$A299,'2024'!$H:$H,work!T$1)</f>
        <v>0</v>
      </c>
      <c r="U299">
        <f>SUMIFS('2024'!$I:$I,'2024'!$L:$L,work!$A299,'2024'!$H:$H,work!U$1)</f>
        <v>0</v>
      </c>
      <c r="V299">
        <f>SUMIFS('2024'!$I:$I,'2024'!$L:$L,work!$A299,'2024'!$H:$H,work!V$1)</f>
        <v>0</v>
      </c>
      <c r="W299">
        <f>SUMIFS('2024'!$I:$I,'2024'!$L:$L,work!$A299,'2024'!$H:$H,work!W$1)</f>
        <v>0</v>
      </c>
      <c r="X299">
        <f>SUMIFS('2024'!$I:$I,'2024'!$L:$L,work!$A299,'2024'!$H:$H,work!X$1)</f>
        <v>0</v>
      </c>
      <c r="Y299">
        <f t="shared" si="8"/>
        <v>3</v>
      </c>
      <c r="AL299" t="str">
        <v>SEROC</v>
      </c>
      <c r="AM299" t="str">
        <v>3210E</v>
      </c>
      <c r="AN299" t="str">
        <v>-</v>
      </c>
    </row>
    <row r="300" spans="1:40" x14ac:dyDescent="0.25">
      <c r="A300" t="str">
        <v>281-21FLPNS G4NW0013</v>
      </c>
      <c r="B300" t="str">
        <f>_xlfn.XLOOKUP(A300,'2024'!L:L,'2024'!A:A)</f>
        <v>NWROC</v>
      </c>
      <c r="C300" t="str">
        <f>_xlfn.XLOOKUP(A300,'2024'!L:L,'2024'!F:F)</f>
        <v>STREAM</v>
      </c>
      <c r="D300" t="str">
        <f>_xlfn.XLOOKUP(A300,'2024'!L:L,'2024'!G:G)</f>
        <v>3F</v>
      </c>
      <c r="E300">
        <f>SUMIFS('2024'!$I:$I,'2024'!$L:$L,work!$A300,'2024'!$H:$H,work!E$1)</f>
        <v>0</v>
      </c>
      <c r="F300">
        <f>SUMIFS('2024'!$I:$I,'2024'!$L:$L,work!$A300,'2024'!$H:$H,work!F$1)</f>
        <v>0</v>
      </c>
      <c r="G300">
        <f>SUMIFS('2024'!$I:$I,'2024'!$L:$L,work!$A300,'2024'!$H:$H,work!G$1)</f>
        <v>0</v>
      </c>
      <c r="H300">
        <f>SUMIFS('2024'!$I:$I,'2024'!$L:$L,work!$A300,'2024'!$H:$H,work!H$1)</f>
        <v>0</v>
      </c>
      <c r="I300">
        <f>SUMIFS('2024'!$I:$I,'2024'!$L:$L,work!$A300,'2024'!$H:$H,work!I$1)</f>
        <v>6</v>
      </c>
      <c r="J300">
        <f>SUMIFS('2024'!$I:$I,'2024'!$L:$L,work!$A300,'2024'!$H:$H,work!J$1)</f>
        <v>0</v>
      </c>
      <c r="K300">
        <f>SUMIFS('2024'!$I:$I,'2024'!$L:$L,work!$A300,'2024'!$H:$H,work!K$1)</f>
        <v>0</v>
      </c>
      <c r="L300">
        <f>SUMIFS('2024'!$I:$I,'2024'!$L:$L,work!$A300,'2024'!$H:$H,work!L$1)</f>
        <v>0</v>
      </c>
      <c r="M300">
        <f>SUMIFS('2024'!$I:$I,'2024'!$L:$L,work!$A300,'2024'!$H:$H,work!M$1)</f>
        <v>0</v>
      </c>
      <c r="N300">
        <f>SUMIFS('2024'!$I:$I,'2024'!$L:$L,work!$A300,'2024'!$H:$H,work!N$1)</f>
        <v>0</v>
      </c>
      <c r="O300">
        <f>SUMIFS('2024'!$I:$I,'2024'!$L:$L,work!$A300,'2024'!$H:$H,work!O$1)</f>
        <v>0</v>
      </c>
      <c r="P300">
        <f>SUMIFS('2024'!$I:$I,'2024'!$L:$L,work!$A300,'2024'!$H:$H,work!P$1)</f>
        <v>0</v>
      </c>
      <c r="Q300">
        <f>SUMIFS('2024'!$I:$I,'2024'!$L:$L,work!$A300,'2024'!$H:$H,work!Q$1)</f>
        <v>0</v>
      </c>
      <c r="R300">
        <f>SUMIFS('2024'!$I:$I,'2024'!$L:$L,work!$A300,'2024'!$H:$H,work!R$1)</f>
        <v>0</v>
      </c>
      <c r="S300">
        <f>SUMIFS('2024'!$I:$I,'2024'!$L:$L,work!$A300,'2024'!$H:$H,work!S$1)</f>
        <v>0</v>
      </c>
      <c r="T300">
        <f>SUMIFS('2024'!$I:$I,'2024'!$L:$L,work!$A300,'2024'!$H:$H,work!T$1)</f>
        <v>0</v>
      </c>
      <c r="U300">
        <f>SUMIFS('2024'!$I:$I,'2024'!$L:$L,work!$A300,'2024'!$H:$H,work!U$1)</f>
        <v>0</v>
      </c>
      <c r="V300">
        <f>SUMIFS('2024'!$I:$I,'2024'!$L:$L,work!$A300,'2024'!$H:$H,work!V$1)</f>
        <v>0</v>
      </c>
      <c r="W300">
        <f>SUMIFS('2024'!$I:$I,'2024'!$L:$L,work!$A300,'2024'!$H:$H,work!W$1)</f>
        <v>0</v>
      </c>
      <c r="X300">
        <f>SUMIFS('2024'!$I:$I,'2024'!$L:$L,work!$A300,'2024'!$H:$H,work!X$1)</f>
        <v>0</v>
      </c>
      <c r="Y300">
        <f t="shared" si="8"/>
        <v>3</v>
      </c>
      <c r="AL300" t="str">
        <v>SROC</v>
      </c>
      <c r="AM300" t="str">
        <v>2060A1</v>
      </c>
      <c r="AN300" t="str">
        <v>ENRD7</v>
      </c>
    </row>
    <row r="301" spans="1:40" x14ac:dyDescent="0.25">
      <c r="A301" t="str">
        <v>2817C-21FLCEN G1CE0100</v>
      </c>
      <c r="B301" t="str">
        <f>_xlfn.XLOOKUP(A301,'2024'!L:L,'2024'!A:A)</f>
        <v>CEROC</v>
      </c>
      <c r="C301" t="str">
        <f>_xlfn.XLOOKUP(A301,'2024'!L:L,'2024'!F:F)</f>
        <v>STREAM</v>
      </c>
      <c r="D301" t="str">
        <f>_xlfn.XLOOKUP(A301,'2024'!L:L,'2024'!G:G)</f>
        <v>3F</v>
      </c>
      <c r="E301">
        <f>SUMIFS('2024'!$I:$I,'2024'!$L:$L,work!$A301,'2024'!$H:$H,work!E$1)</f>
        <v>6</v>
      </c>
      <c r="F301">
        <f>SUMIFS('2024'!$I:$I,'2024'!$L:$L,work!$A301,'2024'!$H:$H,work!F$1)</f>
        <v>0</v>
      </c>
      <c r="G301">
        <f>SUMIFS('2024'!$I:$I,'2024'!$L:$L,work!$A301,'2024'!$H:$H,work!G$1)</f>
        <v>0</v>
      </c>
      <c r="H301">
        <f>SUMIFS('2024'!$I:$I,'2024'!$L:$L,work!$A301,'2024'!$H:$H,work!H$1)</f>
        <v>0</v>
      </c>
      <c r="I301">
        <f>SUMIFS('2024'!$I:$I,'2024'!$L:$L,work!$A301,'2024'!$H:$H,work!I$1)</f>
        <v>6</v>
      </c>
      <c r="J301">
        <f>SUMIFS('2024'!$I:$I,'2024'!$L:$L,work!$A301,'2024'!$H:$H,work!J$1)</f>
        <v>0</v>
      </c>
      <c r="K301">
        <f>SUMIFS('2024'!$I:$I,'2024'!$L:$L,work!$A301,'2024'!$H:$H,work!K$1)</f>
        <v>0</v>
      </c>
      <c r="L301">
        <f>SUMIFS('2024'!$I:$I,'2024'!$L:$L,work!$A301,'2024'!$H:$H,work!L$1)</f>
        <v>0</v>
      </c>
      <c r="M301">
        <f>SUMIFS('2024'!$I:$I,'2024'!$L:$L,work!$A301,'2024'!$H:$H,work!M$1)</f>
        <v>0</v>
      </c>
      <c r="N301">
        <f>SUMIFS('2024'!$I:$I,'2024'!$L:$L,work!$A301,'2024'!$H:$H,work!N$1)</f>
        <v>0</v>
      </c>
      <c r="O301">
        <f>SUMIFS('2024'!$I:$I,'2024'!$L:$L,work!$A301,'2024'!$H:$H,work!O$1)</f>
        <v>0</v>
      </c>
      <c r="P301">
        <f>SUMIFS('2024'!$I:$I,'2024'!$L:$L,work!$A301,'2024'!$H:$H,work!P$1)</f>
        <v>0</v>
      </c>
      <c r="Q301">
        <f>SUMIFS('2024'!$I:$I,'2024'!$L:$L,work!$A301,'2024'!$H:$H,work!Q$1)</f>
        <v>0</v>
      </c>
      <c r="R301">
        <f>SUMIFS('2024'!$I:$I,'2024'!$L:$L,work!$A301,'2024'!$H:$H,work!R$1)</f>
        <v>0</v>
      </c>
      <c r="S301">
        <f>SUMIFS('2024'!$I:$I,'2024'!$L:$L,work!$A301,'2024'!$H:$H,work!S$1)</f>
        <v>0</v>
      </c>
      <c r="T301">
        <f>SUMIFS('2024'!$I:$I,'2024'!$L:$L,work!$A301,'2024'!$H:$H,work!T$1)</f>
        <v>0</v>
      </c>
      <c r="U301">
        <f>SUMIFS('2024'!$I:$I,'2024'!$L:$L,work!$A301,'2024'!$H:$H,work!U$1)</f>
        <v>0</v>
      </c>
      <c r="V301">
        <f>SUMIFS('2024'!$I:$I,'2024'!$L:$L,work!$A301,'2024'!$H:$H,work!V$1)</f>
        <v>0</v>
      </c>
      <c r="W301">
        <f>SUMIFS('2024'!$I:$I,'2024'!$L:$L,work!$A301,'2024'!$H:$H,work!W$1)</f>
        <v>0</v>
      </c>
      <c r="X301">
        <f>SUMIFS('2024'!$I:$I,'2024'!$L:$L,work!$A301,'2024'!$H:$H,work!X$1)</f>
        <v>0</v>
      </c>
      <c r="Y301">
        <f t="shared" si="8"/>
        <v>3</v>
      </c>
      <c r="AL301" t="str">
        <v>SROC</v>
      </c>
      <c r="AM301" t="str">
        <v>3278U</v>
      </c>
      <c r="AN301" t="str">
        <v>ENRE3</v>
      </c>
    </row>
    <row r="302" spans="1:40" x14ac:dyDescent="0.25">
      <c r="A302" t="str">
        <v>2832-21FLCEN G1CE0120</v>
      </c>
      <c r="B302" t="str">
        <f>_xlfn.XLOOKUP(A302,'2024'!L:L,'2024'!A:A)</f>
        <v>CEROC</v>
      </c>
      <c r="C302" t="str">
        <f>_xlfn.XLOOKUP(A302,'2024'!L:L,'2024'!F:F)</f>
        <v>STREAM</v>
      </c>
      <c r="D302" t="str">
        <f>_xlfn.XLOOKUP(A302,'2024'!L:L,'2024'!G:G)</f>
        <v>3F</v>
      </c>
      <c r="E302">
        <f>SUMIFS('2024'!$I:$I,'2024'!$L:$L,work!$A302,'2024'!$H:$H,work!E$1)</f>
        <v>6</v>
      </c>
      <c r="F302">
        <f>SUMIFS('2024'!$I:$I,'2024'!$L:$L,work!$A302,'2024'!$H:$H,work!F$1)</f>
        <v>0</v>
      </c>
      <c r="G302">
        <f>SUMIFS('2024'!$I:$I,'2024'!$L:$L,work!$A302,'2024'!$H:$H,work!G$1)</f>
        <v>0</v>
      </c>
      <c r="H302">
        <f>SUMIFS('2024'!$I:$I,'2024'!$L:$L,work!$A302,'2024'!$H:$H,work!H$1)</f>
        <v>0</v>
      </c>
      <c r="I302">
        <f>SUMIFS('2024'!$I:$I,'2024'!$L:$L,work!$A302,'2024'!$H:$H,work!I$1)</f>
        <v>0</v>
      </c>
      <c r="J302">
        <f>SUMIFS('2024'!$I:$I,'2024'!$L:$L,work!$A302,'2024'!$H:$H,work!J$1)</f>
        <v>0</v>
      </c>
      <c r="K302">
        <f>SUMIFS('2024'!$I:$I,'2024'!$L:$L,work!$A302,'2024'!$H:$H,work!K$1)</f>
        <v>0</v>
      </c>
      <c r="L302">
        <f>SUMIFS('2024'!$I:$I,'2024'!$L:$L,work!$A302,'2024'!$H:$H,work!L$1)</f>
        <v>0</v>
      </c>
      <c r="M302">
        <f>SUMIFS('2024'!$I:$I,'2024'!$L:$L,work!$A302,'2024'!$H:$H,work!M$1)</f>
        <v>0</v>
      </c>
      <c r="N302">
        <f>SUMIFS('2024'!$I:$I,'2024'!$L:$L,work!$A302,'2024'!$H:$H,work!N$1)</f>
        <v>0</v>
      </c>
      <c r="O302">
        <f>SUMIFS('2024'!$I:$I,'2024'!$L:$L,work!$A302,'2024'!$H:$H,work!O$1)</f>
        <v>0</v>
      </c>
      <c r="P302">
        <f>SUMIFS('2024'!$I:$I,'2024'!$L:$L,work!$A302,'2024'!$H:$H,work!P$1)</f>
        <v>0</v>
      </c>
      <c r="Q302">
        <f>SUMIFS('2024'!$I:$I,'2024'!$L:$L,work!$A302,'2024'!$H:$H,work!Q$1)</f>
        <v>0</v>
      </c>
      <c r="R302">
        <f>SUMIFS('2024'!$I:$I,'2024'!$L:$L,work!$A302,'2024'!$H:$H,work!R$1)</f>
        <v>0</v>
      </c>
      <c r="S302">
        <f>SUMIFS('2024'!$I:$I,'2024'!$L:$L,work!$A302,'2024'!$H:$H,work!S$1)</f>
        <v>0</v>
      </c>
      <c r="T302">
        <f>SUMIFS('2024'!$I:$I,'2024'!$L:$L,work!$A302,'2024'!$H:$H,work!T$1)</f>
        <v>0</v>
      </c>
      <c r="U302">
        <f>SUMIFS('2024'!$I:$I,'2024'!$L:$L,work!$A302,'2024'!$H:$H,work!U$1)</f>
        <v>0</v>
      </c>
      <c r="V302">
        <f>SUMIFS('2024'!$I:$I,'2024'!$L:$L,work!$A302,'2024'!$H:$H,work!V$1)</f>
        <v>0</v>
      </c>
      <c r="W302">
        <f>SUMIFS('2024'!$I:$I,'2024'!$L:$L,work!$A302,'2024'!$H:$H,work!W$1)</f>
        <v>0</v>
      </c>
      <c r="X302">
        <f>SUMIFS('2024'!$I:$I,'2024'!$L:$L,work!$A302,'2024'!$H:$H,work!X$1)</f>
        <v>0</v>
      </c>
      <c r="Y302">
        <f t="shared" si="8"/>
        <v>3</v>
      </c>
      <c r="AL302" t="str">
        <v>SROC</v>
      </c>
      <c r="AM302" t="str">
        <v>3240EA</v>
      </c>
      <c r="AN302" t="str">
        <v>-</v>
      </c>
    </row>
    <row r="303" spans="1:40" x14ac:dyDescent="0.25">
      <c r="A303" t="str">
        <v>28933-21FLCEN G2CE0242</v>
      </c>
      <c r="B303" t="str">
        <f>_xlfn.XLOOKUP(A303,'2024'!L:L,'2024'!A:A)</f>
        <v>CEROC</v>
      </c>
      <c r="C303" t="str">
        <f>_xlfn.XLOOKUP(A303,'2024'!L:L,'2024'!F:F)</f>
        <v>SPRING</v>
      </c>
      <c r="D303" t="str">
        <f>_xlfn.XLOOKUP(A303,'2024'!L:L,'2024'!G:G)</f>
        <v>3F</v>
      </c>
      <c r="E303">
        <f>SUMIFS('2024'!$I:$I,'2024'!$L:$L,work!$A303,'2024'!$H:$H,work!E$1)</f>
        <v>6</v>
      </c>
      <c r="F303">
        <f>SUMIFS('2024'!$I:$I,'2024'!$L:$L,work!$A303,'2024'!$H:$H,work!F$1)</f>
        <v>0</v>
      </c>
      <c r="G303">
        <f>SUMIFS('2024'!$I:$I,'2024'!$L:$L,work!$A303,'2024'!$H:$H,work!G$1)</f>
        <v>0</v>
      </c>
      <c r="H303">
        <f>SUMIFS('2024'!$I:$I,'2024'!$L:$L,work!$A303,'2024'!$H:$H,work!H$1)</f>
        <v>0</v>
      </c>
      <c r="I303">
        <f>SUMIFS('2024'!$I:$I,'2024'!$L:$L,work!$A303,'2024'!$H:$H,work!I$1)</f>
        <v>0</v>
      </c>
      <c r="J303">
        <f>SUMIFS('2024'!$I:$I,'2024'!$L:$L,work!$A303,'2024'!$H:$H,work!J$1)</f>
        <v>0</v>
      </c>
      <c r="K303">
        <f>SUMIFS('2024'!$I:$I,'2024'!$L:$L,work!$A303,'2024'!$H:$H,work!K$1)</f>
        <v>6</v>
      </c>
      <c r="L303">
        <f>SUMIFS('2024'!$I:$I,'2024'!$L:$L,work!$A303,'2024'!$H:$H,work!L$1)</f>
        <v>6</v>
      </c>
      <c r="M303">
        <f>SUMIFS('2024'!$I:$I,'2024'!$L:$L,work!$A303,'2024'!$H:$H,work!M$1)</f>
        <v>6</v>
      </c>
      <c r="N303">
        <f>SUMIFS('2024'!$I:$I,'2024'!$L:$L,work!$A303,'2024'!$H:$H,work!N$1)</f>
        <v>0</v>
      </c>
      <c r="O303">
        <f>SUMIFS('2024'!$I:$I,'2024'!$L:$L,work!$A303,'2024'!$H:$H,work!O$1)</f>
        <v>0</v>
      </c>
      <c r="P303">
        <f>SUMIFS('2024'!$I:$I,'2024'!$L:$L,work!$A303,'2024'!$H:$H,work!P$1)</f>
        <v>0</v>
      </c>
      <c r="Q303">
        <f>SUMIFS('2024'!$I:$I,'2024'!$L:$L,work!$A303,'2024'!$H:$H,work!Q$1)</f>
        <v>0</v>
      </c>
      <c r="R303">
        <f>SUMIFS('2024'!$I:$I,'2024'!$L:$L,work!$A303,'2024'!$H:$H,work!R$1)</f>
        <v>0</v>
      </c>
      <c r="S303">
        <f>SUMIFS('2024'!$I:$I,'2024'!$L:$L,work!$A303,'2024'!$H:$H,work!S$1)</f>
        <v>0</v>
      </c>
      <c r="T303">
        <f>SUMIFS('2024'!$I:$I,'2024'!$L:$L,work!$A303,'2024'!$H:$H,work!T$1)</f>
        <v>0</v>
      </c>
      <c r="U303">
        <f>SUMIFS('2024'!$I:$I,'2024'!$L:$L,work!$A303,'2024'!$H:$H,work!U$1)</f>
        <v>0</v>
      </c>
      <c r="V303">
        <f>SUMIFS('2024'!$I:$I,'2024'!$L:$L,work!$A303,'2024'!$H:$H,work!V$1)</f>
        <v>0</v>
      </c>
      <c r="W303">
        <f>SUMIFS('2024'!$I:$I,'2024'!$L:$L,work!$A303,'2024'!$H:$H,work!W$1)</f>
        <v>0</v>
      </c>
      <c r="X303">
        <f>SUMIFS('2024'!$I:$I,'2024'!$L:$L,work!$A303,'2024'!$H:$H,work!X$1)</f>
        <v>0</v>
      </c>
      <c r="Y303">
        <f t="shared" si="8"/>
        <v>3</v>
      </c>
      <c r="AL303" t="str">
        <v>SROC</v>
      </c>
      <c r="AM303" t="str">
        <v>3240O</v>
      </c>
      <c r="AN303" t="str">
        <v>ENRD6</v>
      </c>
    </row>
    <row r="304" spans="1:40" x14ac:dyDescent="0.25">
      <c r="A304" t="str">
        <v>2893EC-21FLCEN G2CE0233</v>
      </c>
      <c r="B304" t="str">
        <f>_xlfn.XLOOKUP(A304,'2024'!L:L,'2024'!A:A)</f>
        <v>CEROC</v>
      </c>
      <c r="C304" t="str">
        <f>_xlfn.XLOOKUP(A304,'2024'!L:L,'2024'!F:F)</f>
        <v>STREAM</v>
      </c>
      <c r="D304" t="str">
        <f>_xlfn.XLOOKUP(A304,'2024'!L:L,'2024'!G:G)</f>
        <v>3F</v>
      </c>
      <c r="E304">
        <f>SUMIFS('2024'!$I:$I,'2024'!$L:$L,work!$A304,'2024'!$H:$H,work!E$1)</f>
        <v>0</v>
      </c>
      <c r="F304">
        <f>SUMIFS('2024'!$I:$I,'2024'!$L:$L,work!$A304,'2024'!$H:$H,work!F$1)</f>
        <v>0</v>
      </c>
      <c r="G304">
        <f>SUMIFS('2024'!$I:$I,'2024'!$L:$L,work!$A304,'2024'!$H:$H,work!G$1)</f>
        <v>0</v>
      </c>
      <c r="H304">
        <f>SUMIFS('2024'!$I:$I,'2024'!$L:$L,work!$A304,'2024'!$H:$H,work!H$1)</f>
        <v>0</v>
      </c>
      <c r="I304">
        <f>SUMIFS('2024'!$I:$I,'2024'!$L:$L,work!$A304,'2024'!$H:$H,work!I$1)</f>
        <v>6</v>
      </c>
      <c r="J304">
        <f>SUMIFS('2024'!$I:$I,'2024'!$L:$L,work!$A304,'2024'!$H:$H,work!J$1)</f>
        <v>0</v>
      </c>
      <c r="K304">
        <f>SUMIFS('2024'!$I:$I,'2024'!$L:$L,work!$A304,'2024'!$H:$H,work!K$1)</f>
        <v>0</v>
      </c>
      <c r="L304">
        <f>SUMIFS('2024'!$I:$I,'2024'!$L:$L,work!$A304,'2024'!$H:$H,work!L$1)</f>
        <v>0</v>
      </c>
      <c r="M304">
        <f>SUMIFS('2024'!$I:$I,'2024'!$L:$L,work!$A304,'2024'!$H:$H,work!M$1)</f>
        <v>0</v>
      </c>
      <c r="N304">
        <f>SUMIFS('2024'!$I:$I,'2024'!$L:$L,work!$A304,'2024'!$H:$H,work!N$1)</f>
        <v>0</v>
      </c>
      <c r="O304">
        <f>SUMIFS('2024'!$I:$I,'2024'!$L:$L,work!$A304,'2024'!$H:$H,work!O$1)</f>
        <v>0</v>
      </c>
      <c r="P304">
        <f>SUMIFS('2024'!$I:$I,'2024'!$L:$L,work!$A304,'2024'!$H:$H,work!P$1)</f>
        <v>0</v>
      </c>
      <c r="Q304">
        <f>SUMIFS('2024'!$I:$I,'2024'!$L:$L,work!$A304,'2024'!$H:$H,work!Q$1)</f>
        <v>0</v>
      </c>
      <c r="R304">
        <f>SUMIFS('2024'!$I:$I,'2024'!$L:$L,work!$A304,'2024'!$H:$H,work!R$1)</f>
        <v>0</v>
      </c>
      <c r="S304">
        <f>SUMIFS('2024'!$I:$I,'2024'!$L:$L,work!$A304,'2024'!$H:$H,work!S$1)</f>
        <v>0</v>
      </c>
      <c r="T304">
        <f>SUMIFS('2024'!$I:$I,'2024'!$L:$L,work!$A304,'2024'!$H:$H,work!T$1)</f>
        <v>0</v>
      </c>
      <c r="U304">
        <f>SUMIFS('2024'!$I:$I,'2024'!$L:$L,work!$A304,'2024'!$H:$H,work!U$1)</f>
        <v>0</v>
      </c>
      <c r="V304">
        <f>SUMIFS('2024'!$I:$I,'2024'!$L:$L,work!$A304,'2024'!$H:$H,work!V$1)</f>
        <v>0</v>
      </c>
      <c r="W304">
        <f>SUMIFS('2024'!$I:$I,'2024'!$L:$L,work!$A304,'2024'!$H:$H,work!W$1)</f>
        <v>0</v>
      </c>
      <c r="X304">
        <f>SUMIFS('2024'!$I:$I,'2024'!$L:$L,work!$A304,'2024'!$H:$H,work!X$1)</f>
        <v>0</v>
      </c>
      <c r="Y304">
        <f t="shared" si="8"/>
        <v>3</v>
      </c>
      <c r="AL304" t="str">
        <v>SROC</v>
      </c>
      <c r="AM304" t="str">
        <v>3289C</v>
      </c>
      <c r="AN304" t="str">
        <v>ENRE11</v>
      </c>
    </row>
    <row r="305" spans="1:40" x14ac:dyDescent="0.25">
      <c r="A305" t="str">
        <v>2893EC-N28.808477,W-81.285966</v>
      </c>
      <c r="B305" t="str">
        <f>_xlfn.XLOOKUP(A305,'2024'!L:L,'2024'!A:A)</f>
        <v>CEROC</v>
      </c>
      <c r="C305" t="str">
        <f>_xlfn.XLOOKUP(A305,'2024'!L:L,'2024'!F:F)</f>
        <v>STREAM</v>
      </c>
      <c r="D305" t="str">
        <f>_xlfn.XLOOKUP(A305,'2024'!L:L,'2024'!G:G)</f>
        <v>3F</v>
      </c>
      <c r="E305">
        <f>SUMIFS('2024'!$I:$I,'2024'!$L:$L,work!$A305,'2024'!$H:$H,work!E$1)</f>
        <v>0</v>
      </c>
      <c r="F305">
        <f>SUMIFS('2024'!$I:$I,'2024'!$L:$L,work!$A305,'2024'!$H:$H,work!F$1)</f>
        <v>0</v>
      </c>
      <c r="G305">
        <f>SUMIFS('2024'!$I:$I,'2024'!$L:$L,work!$A305,'2024'!$H:$H,work!G$1)</f>
        <v>0</v>
      </c>
      <c r="H305">
        <f>SUMIFS('2024'!$I:$I,'2024'!$L:$L,work!$A305,'2024'!$H:$H,work!H$1)</f>
        <v>0</v>
      </c>
      <c r="I305">
        <f>SUMIFS('2024'!$I:$I,'2024'!$L:$L,work!$A305,'2024'!$H:$H,work!I$1)</f>
        <v>6</v>
      </c>
      <c r="J305">
        <f>SUMIFS('2024'!$I:$I,'2024'!$L:$L,work!$A305,'2024'!$H:$H,work!J$1)</f>
        <v>0</v>
      </c>
      <c r="K305">
        <f>SUMIFS('2024'!$I:$I,'2024'!$L:$L,work!$A305,'2024'!$H:$H,work!K$1)</f>
        <v>0</v>
      </c>
      <c r="L305">
        <f>SUMIFS('2024'!$I:$I,'2024'!$L:$L,work!$A305,'2024'!$H:$H,work!L$1)</f>
        <v>0</v>
      </c>
      <c r="M305">
        <f>SUMIFS('2024'!$I:$I,'2024'!$L:$L,work!$A305,'2024'!$H:$H,work!M$1)</f>
        <v>0</v>
      </c>
      <c r="N305">
        <f>SUMIFS('2024'!$I:$I,'2024'!$L:$L,work!$A305,'2024'!$H:$H,work!N$1)</f>
        <v>0</v>
      </c>
      <c r="O305">
        <f>SUMIFS('2024'!$I:$I,'2024'!$L:$L,work!$A305,'2024'!$H:$H,work!O$1)</f>
        <v>0</v>
      </c>
      <c r="P305">
        <f>SUMIFS('2024'!$I:$I,'2024'!$L:$L,work!$A305,'2024'!$H:$H,work!P$1)</f>
        <v>0</v>
      </c>
      <c r="Q305">
        <f>SUMIFS('2024'!$I:$I,'2024'!$L:$L,work!$A305,'2024'!$H:$H,work!Q$1)</f>
        <v>0</v>
      </c>
      <c r="R305">
        <f>SUMIFS('2024'!$I:$I,'2024'!$L:$L,work!$A305,'2024'!$H:$H,work!R$1)</f>
        <v>0</v>
      </c>
      <c r="S305">
        <f>SUMIFS('2024'!$I:$I,'2024'!$L:$L,work!$A305,'2024'!$H:$H,work!S$1)</f>
        <v>0</v>
      </c>
      <c r="T305">
        <f>SUMIFS('2024'!$I:$I,'2024'!$L:$L,work!$A305,'2024'!$H:$H,work!T$1)</f>
        <v>0</v>
      </c>
      <c r="U305">
        <f>SUMIFS('2024'!$I:$I,'2024'!$L:$L,work!$A305,'2024'!$H:$H,work!U$1)</f>
        <v>0</v>
      </c>
      <c r="V305">
        <f>SUMIFS('2024'!$I:$I,'2024'!$L:$L,work!$A305,'2024'!$H:$H,work!V$1)</f>
        <v>0</v>
      </c>
      <c r="W305">
        <f>SUMIFS('2024'!$I:$I,'2024'!$L:$L,work!$A305,'2024'!$H:$H,work!W$1)</f>
        <v>0</v>
      </c>
      <c r="X305">
        <f>SUMIFS('2024'!$I:$I,'2024'!$L:$L,work!$A305,'2024'!$H:$H,work!X$1)</f>
        <v>0</v>
      </c>
      <c r="Y305">
        <f t="shared" si="8"/>
        <v>3</v>
      </c>
      <c r="AL305" t="str">
        <v>SROC</v>
      </c>
      <c r="AM305" t="str">
        <v>1991B</v>
      </c>
      <c r="AN305" t="str">
        <v>ENRD7</v>
      </c>
    </row>
    <row r="306" spans="1:40" x14ac:dyDescent="0.25">
      <c r="A306" t="str">
        <v>2893O1-21FLCEN 20011086</v>
      </c>
      <c r="B306" t="str">
        <f>_xlfn.XLOOKUP(A306,'2024'!L:L,'2024'!A:A)</f>
        <v>CEROC</v>
      </c>
      <c r="C306" t="str">
        <f>_xlfn.XLOOKUP(A306,'2024'!L:L,'2024'!F:F)</f>
        <v>STREAM</v>
      </c>
      <c r="D306" t="str">
        <f>_xlfn.XLOOKUP(A306,'2024'!L:L,'2024'!G:G)</f>
        <v>3F</v>
      </c>
      <c r="E306">
        <f>SUMIFS('2024'!$I:$I,'2024'!$L:$L,work!$A306,'2024'!$H:$H,work!E$1)</f>
        <v>6</v>
      </c>
      <c r="F306">
        <f>SUMIFS('2024'!$I:$I,'2024'!$L:$L,work!$A306,'2024'!$H:$H,work!F$1)</f>
        <v>0</v>
      </c>
      <c r="G306">
        <f>SUMIFS('2024'!$I:$I,'2024'!$L:$L,work!$A306,'2024'!$H:$H,work!G$1)</f>
        <v>0</v>
      </c>
      <c r="H306">
        <f>SUMIFS('2024'!$I:$I,'2024'!$L:$L,work!$A306,'2024'!$H:$H,work!H$1)</f>
        <v>0</v>
      </c>
      <c r="I306">
        <f>SUMIFS('2024'!$I:$I,'2024'!$L:$L,work!$A306,'2024'!$H:$H,work!I$1)</f>
        <v>6</v>
      </c>
      <c r="J306">
        <f>SUMIFS('2024'!$I:$I,'2024'!$L:$L,work!$A306,'2024'!$H:$H,work!J$1)</f>
        <v>0</v>
      </c>
      <c r="K306">
        <f>SUMIFS('2024'!$I:$I,'2024'!$L:$L,work!$A306,'2024'!$H:$H,work!K$1)</f>
        <v>0</v>
      </c>
      <c r="L306">
        <f>SUMIFS('2024'!$I:$I,'2024'!$L:$L,work!$A306,'2024'!$H:$H,work!L$1)</f>
        <v>0</v>
      </c>
      <c r="M306">
        <f>SUMIFS('2024'!$I:$I,'2024'!$L:$L,work!$A306,'2024'!$H:$H,work!M$1)</f>
        <v>0</v>
      </c>
      <c r="N306">
        <f>SUMIFS('2024'!$I:$I,'2024'!$L:$L,work!$A306,'2024'!$H:$H,work!N$1)</f>
        <v>0</v>
      </c>
      <c r="O306">
        <f>SUMIFS('2024'!$I:$I,'2024'!$L:$L,work!$A306,'2024'!$H:$H,work!O$1)</f>
        <v>0</v>
      </c>
      <c r="P306">
        <f>SUMIFS('2024'!$I:$I,'2024'!$L:$L,work!$A306,'2024'!$H:$H,work!P$1)</f>
        <v>0</v>
      </c>
      <c r="Q306">
        <f>SUMIFS('2024'!$I:$I,'2024'!$L:$L,work!$A306,'2024'!$H:$H,work!Q$1)</f>
        <v>0</v>
      </c>
      <c r="R306">
        <f>SUMIFS('2024'!$I:$I,'2024'!$L:$L,work!$A306,'2024'!$H:$H,work!R$1)</f>
        <v>0</v>
      </c>
      <c r="S306">
        <f>SUMIFS('2024'!$I:$I,'2024'!$L:$L,work!$A306,'2024'!$H:$H,work!S$1)</f>
        <v>0</v>
      </c>
      <c r="T306">
        <f>SUMIFS('2024'!$I:$I,'2024'!$L:$L,work!$A306,'2024'!$H:$H,work!T$1)</f>
        <v>0</v>
      </c>
      <c r="U306">
        <f>SUMIFS('2024'!$I:$I,'2024'!$L:$L,work!$A306,'2024'!$H:$H,work!U$1)</f>
        <v>0</v>
      </c>
      <c r="V306">
        <f>SUMIFS('2024'!$I:$I,'2024'!$L:$L,work!$A306,'2024'!$H:$H,work!V$1)</f>
        <v>0</v>
      </c>
      <c r="W306">
        <f>SUMIFS('2024'!$I:$I,'2024'!$L:$L,work!$A306,'2024'!$H:$H,work!W$1)</f>
        <v>0</v>
      </c>
      <c r="X306">
        <f>SUMIFS('2024'!$I:$I,'2024'!$L:$L,work!$A306,'2024'!$H:$H,work!X$1)</f>
        <v>0</v>
      </c>
      <c r="Y306">
        <f t="shared" si="8"/>
        <v>3</v>
      </c>
      <c r="AL306" t="str">
        <v>SROC</v>
      </c>
      <c r="AM306" t="str">
        <v>2056B</v>
      </c>
      <c r="AN306" t="str">
        <v>ENRD8</v>
      </c>
    </row>
    <row r="307" spans="1:40" x14ac:dyDescent="0.25">
      <c r="A307" t="str">
        <v>2893O1-21FLCEN 20011127</v>
      </c>
      <c r="B307" t="str">
        <f>_xlfn.XLOOKUP(A307,'2024'!L:L,'2024'!A:A)</f>
        <v>CEROC</v>
      </c>
      <c r="C307" t="str">
        <f>_xlfn.XLOOKUP(A307,'2024'!L:L,'2024'!F:F)</f>
        <v>STREAM</v>
      </c>
      <c r="D307" t="str">
        <f>_xlfn.XLOOKUP(A307,'2024'!L:L,'2024'!G:G)</f>
        <v>3F</v>
      </c>
      <c r="E307">
        <f>SUMIFS('2024'!$I:$I,'2024'!$L:$L,work!$A307,'2024'!$H:$H,work!E$1)</f>
        <v>0</v>
      </c>
      <c r="F307">
        <f>SUMIFS('2024'!$I:$I,'2024'!$L:$L,work!$A307,'2024'!$H:$H,work!F$1)</f>
        <v>0</v>
      </c>
      <c r="G307">
        <f>SUMIFS('2024'!$I:$I,'2024'!$L:$L,work!$A307,'2024'!$H:$H,work!G$1)</f>
        <v>0</v>
      </c>
      <c r="H307">
        <f>SUMIFS('2024'!$I:$I,'2024'!$L:$L,work!$A307,'2024'!$H:$H,work!H$1)</f>
        <v>0</v>
      </c>
      <c r="I307">
        <f>SUMIFS('2024'!$I:$I,'2024'!$L:$L,work!$A307,'2024'!$H:$H,work!I$1)</f>
        <v>6</v>
      </c>
      <c r="J307">
        <f>SUMIFS('2024'!$I:$I,'2024'!$L:$L,work!$A307,'2024'!$H:$H,work!J$1)</f>
        <v>0</v>
      </c>
      <c r="K307">
        <f>SUMIFS('2024'!$I:$I,'2024'!$L:$L,work!$A307,'2024'!$H:$H,work!K$1)</f>
        <v>0</v>
      </c>
      <c r="L307">
        <f>SUMIFS('2024'!$I:$I,'2024'!$L:$L,work!$A307,'2024'!$H:$H,work!L$1)</f>
        <v>0</v>
      </c>
      <c r="M307">
        <f>SUMIFS('2024'!$I:$I,'2024'!$L:$L,work!$A307,'2024'!$H:$H,work!M$1)</f>
        <v>0</v>
      </c>
      <c r="N307">
        <f>SUMIFS('2024'!$I:$I,'2024'!$L:$L,work!$A307,'2024'!$H:$H,work!N$1)</f>
        <v>0</v>
      </c>
      <c r="O307">
        <f>SUMIFS('2024'!$I:$I,'2024'!$L:$L,work!$A307,'2024'!$H:$H,work!O$1)</f>
        <v>0</v>
      </c>
      <c r="P307">
        <f>SUMIFS('2024'!$I:$I,'2024'!$L:$L,work!$A307,'2024'!$H:$H,work!P$1)</f>
        <v>0</v>
      </c>
      <c r="Q307">
        <f>SUMIFS('2024'!$I:$I,'2024'!$L:$L,work!$A307,'2024'!$H:$H,work!Q$1)</f>
        <v>0</v>
      </c>
      <c r="R307">
        <f>SUMIFS('2024'!$I:$I,'2024'!$L:$L,work!$A307,'2024'!$H:$H,work!R$1)</f>
        <v>0</v>
      </c>
      <c r="S307">
        <f>SUMIFS('2024'!$I:$I,'2024'!$L:$L,work!$A307,'2024'!$H:$H,work!S$1)</f>
        <v>0</v>
      </c>
      <c r="T307">
        <f>SUMIFS('2024'!$I:$I,'2024'!$L:$L,work!$A307,'2024'!$H:$H,work!T$1)</f>
        <v>0</v>
      </c>
      <c r="U307">
        <f>SUMIFS('2024'!$I:$I,'2024'!$L:$L,work!$A307,'2024'!$H:$H,work!U$1)</f>
        <v>0</v>
      </c>
      <c r="V307">
        <f>SUMIFS('2024'!$I:$I,'2024'!$L:$L,work!$A307,'2024'!$H:$H,work!V$1)</f>
        <v>0</v>
      </c>
      <c r="W307">
        <f>SUMIFS('2024'!$I:$I,'2024'!$L:$L,work!$A307,'2024'!$H:$H,work!W$1)</f>
        <v>0</v>
      </c>
      <c r="X307">
        <f>SUMIFS('2024'!$I:$I,'2024'!$L:$L,work!$A307,'2024'!$H:$H,work!X$1)</f>
        <v>0</v>
      </c>
      <c r="Y307">
        <f t="shared" si="8"/>
        <v>3</v>
      </c>
      <c r="AL307" t="str">
        <v>SROC</v>
      </c>
      <c r="AM307" t="str">
        <v>2056C2</v>
      </c>
      <c r="AN307" t="str">
        <v>ENRD8</v>
      </c>
    </row>
    <row r="308" spans="1:40" x14ac:dyDescent="0.25">
      <c r="A308" t="str">
        <v>2893O1-N28.157162,W-80.720882</v>
      </c>
      <c r="B308" t="str">
        <f>_xlfn.XLOOKUP(A308,'2024'!L:L,'2024'!A:A)</f>
        <v>CEROC</v>
      </c>
      <c r="C308" t="str">
        <f>_xlfn.XLOOKUP(A308,'2024'!L:L,'2024'!F:F)</f>
        <v>STREAM</v>
      </c>
      <c r="D308" t="str">
        <f>_xlfn.XLOOKUP(A308,'2024'!L:L,'2024'!G:G)</f>
        <v>3F</v>
      </c>
      <c r="E308">
        <f>SUMIFS('2024'!$I:$I,'2024'!$L:$L,work!$A308,'2024'!$H:$H,work!E$1)</f>
        <v>0</v>
      </c>
      <c r="F308">
        <f>SUMIFS('2024'!$I:$I,'2024'!$L:$L,work!$A308,'2024'!$H:$H,work!F$1)</f>
        <v>0</v>
      </c>
      <c r="G308">
        <f>SUMIFS('2024'!$I:$I,'2024'!$L:$L,work!$A308,'2024'!$H:$H,work!G$1)</f>
        <v>0</v>
      </c>
      <c r="H308">
        <f>SUMIFS('2024'!$I:$I,'2024'!$L:$L,work!$A308,'2024'!$H:$H,work!H$1)</f>
        <v>0</v>
      </c>
      <c r="I308">
        <f>SUMIFS('2024'!$I:$I,'2024'!$L:$L,work!$A308,'2024'!$H:$H,work!I$1)</f>
        <v>6</v>
      </c>
      <c r="J308">
        <f>SUMIFS('2024'!$I:$I,'2024'!$L:$L,work!$A308,'2024'!$H:$H,work!J$1)</f>
        <v>0</v>
      </c>
      <c r="K308">
        <f>SUMIFS('2024'!$I:$I,'2024'!$L:$L,work!$A308,'2024'!$H:$H,work!K$1)</f>
        <v>0</v>
      </c>
      <c r="L308">
        <f>SUMIFS('2024'!$I:$I,'2024'!$L:$L,work!$A308,'2024'!$H:$H,work!L$1)</f>
        <v>0</v>
      </c>
      <c r="M308">
        <f>SUMIFS('2024'!$I:$I,'2024'!$L:$L,work!$A308,'2024'!$H:$H,work!M$1)</f>
        <v>0</v>
      </c>
      <c r="N308">
        <f>SUMIFS('2024'!$I:$I,'2024'!$L:$L,work!$A308,'2024'!$H:$H,work!N$1)</f>
        <v>0</v>
      </c>
      <c r="O308">
        <f>SUMIFS('2024'!$I:$I,'2024'!$L:$L,work!$A308,'2024'!$H:$H,work!O$1)</f>
        <v>0</v>
      </c>
      <c r="P308">
        <f>SUMIFS('2024'!$I:$I,'2024'!$L:$L,work!$A308,'2024'!$H:$H,work!P$1)</f>
        <v>0</v>
      </c>
      <c r="Q308">
        <f>SUMIFS('2024'!$I:$I,'2024'!$L:$L,work!$A308,'2024'!$H:$H,work!Q$1)</f>
        <v>0</v>
      </c>
      <c r="R308">
        <f>SUMIFS('2024'!$I:$I,'2024'!$L:$L,work!$A308,'2024'!$H:$H,work!R$1)</f>
        <v>0</v>
      </c>
      <c r="S308">
        <f>SUMIFS('2024'!$I:$I,'2024'!$L:$L,work!$A308,'2024'!$H:$H,work!S$1)</f>
        <v>0</v>
      </c>
      <c r="T308">
        <f>SUMIFS('2024'!$I:$I,'2024'!$L:$L,work!$A308,'2024'!$H:$H,work!T$1)</f>
        <v>0</v>
      </c>
      <c r="U308">
        <f>SUMIFS('2024'!$I:$I,'2024'!$L:$L,work!$A308,'2024'!$H:$H,work!U$1)</f>
        <v>0</v>
      </c>
      <c r="V308">
        <f>SUMIFS('2024'!$I:$I,'2024'!$L:$L,work!$A308,'2024'!$H:$H,work!V$1)</f>
        <v>0</v>
      </c>
      <c r="W308">
        <f>SUMIFS('2024'!$I:$I,'2024'!$L:$L,work!$A308,'2024'!$H:$H,work!W$1)</f>
        <v>0</v>
      </c>
      <c r="X308">
        <f>SUMIFS('2024'!$I:$I,'2024'!$L:$L,work!$A308,'2024'!$H:$H,work!X$1)</f>
        <v>0</v>
      </c>
      <c r="Y308">
        <f t="shared" si="8"/>
        <v>3</v>
      </c>
      <c r="AL308" t="str">
        <v>SROC</v>
      </c>
      <c r="AM308" t="str">
        <v>3259M3</v>
      </c>
      <c r="AN308" t="str">
        <v>-</v>
      </c>
    </row>
    <row r="309" spans="1:40" x14ac:dyDescent="0.25">
      <c r="A309" t="str">
        <v>2905B-112WRD  02236147</v>
      </c>
      <c r="B309" t="str">
        <f>_xlfn.XLOOKUP(A309,'2024'!L:L,'2024'!A:A)</f>
        <v>CEROC</v>
      </c>
      <c r="C309" t="str">
        <f>_xlfn.XLOOKUP(A309,'2024'!L:L,'2024'!F:F)</f>
        <v>SPRING</v>
      </c>
      <c r="D309" t="str">
        <f>_xlfn.XLOOKUP(A309,'2024'!L:L,'2024'!G:G)</f>
        <v>3F</v>
      </c>
      <c r="E309">
        <f>SUMIFS('2024'!$I:$I,'2024'!$L:$L,work!$A309,'2024'!$H:$H,work!E$1)</f>
        <v>6</v>
      </c>
      <c r="F309">
        <f>SUMIFS('2024'!$I:$I,'2024'!$L:$L,work!$A309,'2024'!$H:$H,work!F$1)</f>
        <v>0</v>
      </c>
      <c r="G309">
        <f>SUMIFS('2024'!$I:$I,'2024'!$L:$L,work!$A309,'2024'!$H:$H,work!G$1)</f>
        <v>0</v>
      </c>
      <c r="H309">
        <f>SUMIFS('2024'!$I:$I,'2024'!$L:$L,work!$A309,'2024'!$H:$H,work!H$1)</f>
        <v>0</v>
      </c>
      <c r="I309">
        <f>SUMIFS('2024'!$I:$I,'2024'!$L:$L,work!$A309,'2024'!$H:$H,work!I$1)</f>
        <v>0</v>
      </c>
      <c r="J309">
        <f>SUMIFS('2024'!$I:$I,'2024'!$L:$L,work!$A309,'2024'!$H:$H,work!J$1)</f>
        <v>0</v>
      </c>
      <c r="K309">
        <f>SUMIFS('2024'!$I:$I,'2024'!$L:$L,work!$A309,'2024'!$H:$H,work!K$1)</f>
        <v>0</v>
      </c>
      <c r="L309">
        <f>SUMIFS('2024'!$I:$I,'2024'!$L:$L,work!$A309,'2024'!$H:$H,work!L$1)</f>
        <v>0</v>
      </c>
      <c r="M309">
        <f>SUMIFS('2024'!$I:$I,'2024'!$L:$L,work!$A309,'2024'!$H:$H,work!M$1)</f>
        <v>0</v>
      </c>
      <c r="N309">
        <f>SUMIFS('2024'!$I:$I,'2024'!$L:$L,work!$A309,'2024'!$H:$H,work!N$1)</f>
        <v>0</v>
      </c>
      <c r="O309">
        <f>SUMIFS('2024'!$I:$I,'2024'!$L:$L,work!$A309,'2024'!$H:$H,work!O$1)</f>
        <v>0</v>
      </c>
      <c r="P309">
        <f>SUMIFS('2024'!$I:$I,'2024'!$L:$L,work!$A309,'2024'!$H:$H,work!P$1)</f>
        <v>0</v>
      </c>
      <c r="Q309">
        <f>SUMIFS('2024'!$I:$I,'2024'!$L:$L,work!$A309,'2024'!$H:$H,work!Q$1)</f>
        <v>0</v>
      </c>
      <c r="R309">
        <f>SUMIFS('2024'!$I:$I,'2024'!$L:$L,work!$A309,'2024'!$H:$H,work!R$1)</f>
        <v>0</v>
      </c>
      <c r="S309">
        <f>SUMIFS('2024'!$I:$I,'2024'!$L:$L,work!$A309,'2024'!$H:$H,work!S$1)</f>
        <v>0</v>
      </c>
      <c r="T309">
        <f>SUMIFS('2024'!$I:$I,'2024'!$L:$L,work!$A309,'2024'!$H:$H,work!T$1)</f>
        <v>0</v>
      </c>
      <c r="U309">
        <f>SUMIFS('2024'!$I:$I,'2024'!$L:$L,work!$A309,'2024'!$H:$H,work!U$1)</f>
        <v>0</v>
      </c>
      <c r="V309">
        <f>SUMIFS('2024'!$I:$I,'2024'!$L:$L,work!$A309,'2024'!$H:$H,work!V$1)</f>
        <v>0</v>
      </c>
      <c r="W309">
        <f>SUMIFS('2024'!$I:$I,'2024'!$L:$L,work!$A309,'2024'!$H:$H,work!W$1)</f>
        <v>0</v>
      </c>
      <c r="X309">
        <f>SUMIFS('2024'!$I:$I,'2024'!$L:$L,work!$A309,'2024'!$H:$H,work!X$1)</f>
        <v>0</v>
      </c>
      <c r="Y309">
        <f t="shared" si="8"/>
        <v>3</v>
      </c>
      <c r="AL309" t="str">
        <v>SROC</v>
      </c>
      <c r="AM309" t="str">
        <v>2082C2</v>
      </c>
      <c r="AN309" t="str">
        <v>-</v>
      </c>
    </row>
    <row r="310" spans="1:40" x14ac:dyDescent="0.25">
      <c r="A310" t="str">
        <v>2924-N28.745994,W-80.749892</v>
      </c>
      <c r="B310" t="str">
        <f>_xlfn.XLOOKUP(A310,'2024'!L:L,'2024'!A:A)</f>
        <v>CEROC</v>
      </c>
      <c r="C310" t="str">
        <f>_xlfn.XLOOKUP(A310,'2024'!L:L,'2024'!F:F)</f>
        <v>ESTUARY</v>
      </c>
      <c r="D310">
        <f>_xlfn.XLOOKUP(A310,'2024'!L:L,'2024'!G:G)</f>
        <v>2</v>
      </c>
      <c r="E310">
        <f>SUMIFS('2024'!$I:$I,'2024'!$L:$L,work!$A310,'2024'!$H:$H,work!E$1)</f>
        <v>5</v>
      </c>
      <c r="F310">
        <f>SUMIFS('2024'!$I:$I,'2024'!$L:$L,work!$A310,'2024'!$H:$H,work!F$1)</f>
        <v>0</v>
      </c>
      <c r="G310">
        <f>SUMIFS('2024'!$I:$I,'2024'!$L:$L,work!$A310,'2024'!$H:$H,work!G$1)</f>
        <v>0</v>
      </c>
      <c r="H310">
        <f>SUMIFS('2024'!$I:$I,'2024'!$L:$L,work!$A310,'2024'!$H:$H,work!H$1)</f>
        <v>10</v>
      </c>
      <c r="I310">
        <f>SUMIFS('2024'!$I:$I,'2024'!$L:$L,work!$A310,'2024'!$H:$H,work!I$1)</f>
        <v>0</v>
      </c>
      <c r="J310">
        <f>SUMIFS('2024'!$I:$I,'2024'!$L:$L,work!$A310,'2024'!$H:$H,work!J$1)</f>
        <v>10</v>
      </c>
      <c r="K310">
        <f>SUMIFS('2024'!$I:$I,'2024'!$L:$L,work!$A310,'2024'!$H:$H,work!K$1)</f>
        <v>0</v>
      </c>
      <c r="L310">
        <f>SUMIFS('2024'!$I:$I,'2024'!$L:$L,work!$A310,'2024'!$H:$H,work!L$1)</f>
        <v>0</v>
      </c>
      <c r="M310">
        <f>SUMIFS('2024'!$I:$I,'2024'!$L:$L,work!$A310,'2024'!$H:$H,work!M$1)</f>
        <v>0</v>
      </c>
      <c r="N310">
        <f>SUMIFS('2024'!$I:$I,'2024'!$L:$L,work!$A310,'2024'!$H:$H,work!N$1)</f>
        <v>0</v>
      </c>
      <c r="O310">
        <f>SUMIFS('2024'!$I:$I,'2024'!$L:$L,work!$A310,'2024'!$H:$H,work!O$1)</f>
        <v>0</v>
      </c>
      <c r="P310">
        <f>SUMIFS('2024'!$I:$I,'2024'!$L:$L,work!$A310,'2024'!$H:$H,work!P$1)</f>
        <v>0</v>
      </c>
      <c r="Q310">
        <f>SUMIFS('2024'!$I:$I,'2024'!$L:$L,work!$A310,'2024'!$H:$H,work!Q$1)</f>
        <v>0</v>
      </c>
      <c r="R310">
        <f>SUMIFS('2024'!$I:$I,'2024'!$L:$L,work!$A310,'2024'!$H:$H,work!R$1)</f>
        <v>0</v>
      </c>
      <c r="S310">
        <f>SUMIFS('2024'!$I:$I,'2024'!$L:$L,work!$A310,'2024'!$H:$H,work!S$1)</f>
        <v>0</v>
      </c>
      <c r="T310">
        <f>SUMIFS('2024'!$I:$I,'2024'!$L:$L,work!$A310,'2024'!$H:$H,work!T$1)</f>
        <v>0</v>
      </c>
      <c r="U310">
        <f>SUMIFS('2024'!$I:$I,'2024'!$L:$L,work!$A310,'2024'!$H:$H,work!U$1)</f>
        <v>0</v>
      </c>
      <c r="V310">
        <f>SUMIFS('2024'!$I:$I,'2024'!$L:$L,work!$A310,'2024'!$H:$H,work!V$1)</f>
        <v>0</v>
      </c>
      <c r="W310">
        <f>SUMIFS('2024'!$I:$I,'2024'!$L:$L,work!$A310,'2024'!$H:$H,work!W$1)</f>
        <v>0</v>
      </c>
      <c r="X310">
        <f>SUMIFS('2024'!$I:$I,'2024'!$L:$L,work!$A310,'2024'!$H:$H,work!X$1)</f>
        <v>0</v>
      </c>
      <c r="Y310">
        <f t="shared" si="8"/>
        <v>5</v>
      </c>
      <c r="AL310" t="str">
        <v>SROC</v>
      </c>
      <c r="AM310" t="str">
        <v>2048A</v>
      </c>
      <c r="AN310" t="str">
        <v>-</v>
      </c>
    </row>
    <row r="311" spans="1:40" x14ac:dyDescent="0.25">
      <c r="A311" t="str">
        <v>2939-21FLCEN G5CE0120</v>
      </c>
      <c r="B311" t="str">
        <f>_xlfn.XLOOKUP(A311,'2024'!L:L,'2024'!A:A)</f>
        <v>CEROC</v>
      </c>
      <c r="C311" t="str">
        <f>_xlfn.XLOOKUP(A311,'2024'!L:L,'2024'!F:F)</f>
        <v>STREAM</v>
      </c>
      <c r="D311" t="str">
        <f>_xlfn.XLOOKUP(A311,'2024'!L:L,'2024'!G:G)</f>
        <v>3F</v>
      </c>
      <c r="E311">
        <f>SUMIFS('2024'!$I:$I,'2024'!$L:$L,work!$A311,'2024'!$H:$H,work!E$1)</f>
        <v>6</v>
      </c>
      <c r="F311">
        <f>SUMIFS('2024'!$I:$I,'2024'!$L:$L,work!$A311,'2024'!$H:$H,work!F$1)</f>
        <v>0</v>
      </c>
      <c r="G311">
        <f>SUMIFS('2024'!$I:$I,'2024'!$L:$L,work!$A311,'2024'!$H:$H,work!G$1)</f>
        <v>0</v>
      </c>
      <c r="H311">
        <f>SUMIFS('2024'!$I:$I,'2024'!$L:$L,work!$A311,'2024'!$H:$H,work!H$1)</f>
        <v>0</v>
      </c>
      <c r="I311">
        <f>SUMIFS('2024'!$I:$I,'2024'!$L:$L,work!$A311,'2024'!$H:$H,work!I$1)</f>
        <v>6</v>
      </c>
      <c r="J311">
        <f>SUMIFS('2024'!$I:$I,'2024'!$L:$L,work!$A311,'2024'!$H:$H,work!J$1)</f>
        <v>0</v>
      </c>
      <c r="K311">
        <f>SUMIFS('2024'!$I:$I,'2024'!$L:$L,work!$A311,'2024'!$H:$H,work!K$1)</f>
        <v>0</v>
      </c>
      <c r="L311">
        <f>SUMIFS('2024'!$I:$I,'2024'!$L:$L,work!$A311,'2024'!$H:$H,work!L$1)</f>
        <v>0</v>
      </c>
      <c r="M311">
        <f>SUMIFS('2024'!$I:$I,'2024'!$L:$L,work!$A311,'2024'!$H:$H,work!M$1)</f>
        <v>0</v>
      </c>
      <c r="N311">
        <f>SUMIFS('2024'!$I:$I,'2024'!$L:$L,work!$A311,'2024'!$H:$H,work!N$1)</f>
        <v>0</v>
      </c>
      <c r="O311">
        <f>SUMIFS('2024'!$I:$I,'2024'!$L:$L,work!$A311,'2024'!$H:$H,work!O$1)</f>
        <v>0</v>
      </c>
      <c r="P311">
        <f>SUMIFS('2024'!$I:$I,'2024'!$L:$L,work!$A311,'2024'!$H:$H,work!P$1)</f>
        <v>6</v>
      </c>
      <c r="Q311">
        <f>SUMIFS('2024'!$I:$I,'2024'!$L:$L,work!$A311,'2024'!$H:$H,work!Q$1)</f>
        <v>6</v>
      </c>
      <c r="R311">
        <f>SUMIFS('2024'!$I:$I,'2024'!$L:$L,work!$A311,'2024'!$H:$H,work!R$1)</f>
        <v>0</v>
      </c>
      <c r="S311">
        <f>SUMIFS('2024'!$I:$I,'2024'!$L:$L,work!$A311,'2024'!$H:$H,work!S$1)</f>
        <v>0</v>
      </c>
      <c r="T311">
        <f>SUMIFS('2024'!$I:$I,'2024'!$L:$L,work!$A311,'2024'!$H:$H,work!T$1)</f>
        <v>0</v>
      </c>
      <c r="U311">
        <f>SUMIFS('2024'!$I:$I,'2024'!$L:$L,work!$A311,'2024'!$H:$H,work!U$1)</f>
        <v>0</v>
      </c>
      <c r="V311">
        <f>SUMIFS('2024'!$I:$I,'2024'!$L:$L,work!$A311,'2024'!$H:$H,work!V$1)</f>
        <v>0</v>
      </c>
      <c r="W311">
        <f>SUMIFS('2024'!$I:$I,'2024'!$L:$L,work!$A311,'2024'!$H:$H,work!W$1)</f>
        <v>0</v>
      </c>
      <c r="X311">
        <f>SUMIFS('2024'!$I:$I,'2024'!$L:$L,work!$A311,'2024'!$H:$H,work!X$1)</f>
        <v>0</v>
      </c>
      <c r="Y311">
        <f t="shared" si="8"/>
        <v>3</v>
      </c>
      <c r="AL311" t="str">
        <v>SROC</v>
      </c>
      <c r="AM311" t="str">
        <v>2048B</v>
      </c>
      <c r="AN311" t="str">
        <v>-</v>
      </c>
    </row>
    <row r="312" spans="1:40" x14ac:dyDescent="0.25">
      <c r="A312" t="str">
        <v>2942A-21FLSJWM44882</v>
      </c>
      <c r="B312" t="str">
        <f>_xlfn.XLOOKUP(A312,'2024'!L:L,'2024'!A:A)</f>
        <v>CEROC</v>
      </c>
      <c r="C312" t="str">
        <f>_xlfn.XLOOKUP(A312,'2024'!L:L,'2024'!F:F)</f>
        <v>ESTUARY</v>
      </c>
      <c r="D312" t="str">
        <f>_xlfn.XLOOKUP(A312,'2024'!L:L,'2024'!G:G)</f>
        <v>3M</v>
      </c>
      <c r="E312">
        <f>SUMIFS('2024'!$I:$I,'2024'!$L:$L,work!$A312,'2024'!$H:$H,work!E$1)</f>
        <v>6</v>
      </c>
      <c r="F312">
        <f>SUMIFS('2024'!$I:$I,'2024'!$L:$L,work!$A312,'2024'!$H:$H,work!F$1)</f>
        <v>0</v>
      </c>
      <c r="G312">
        <f>SUMIFS('2024'!$I:$I,'2024'!$L:$L,work!$A312,'2024'!$H:$H,work!G$1)</f>
        <v>0</v>
      </c>
      <c r="H312">
        <f>SUMIFS('2024'!$I:$I,'2024'!$L:$L,work!$A312,'2024'!$H:$H,work!H$1)</f>
        <v>6</v>
      </c>
      <c r="I312">
        <f>SUMIFS('2024'!$I:$I,'2024'!$L:$L,work!$A312,'2024'!$H:$H,work!I$1)</f>
        <v>0</v>
      </c>
      <c r="J312">
        <f>SUMIFS('2024'!$I:$I,'2024'!$L:$L,work!$A312,'2024'!$H:$H,work!J$1)</f>
        <v>0</v>
      </c>
      <c r="K312">
        <f>SUMIFS('2024'!$I:$I,'2024'!$L:$L,work!$A312,'2024'!$H:$H,work!K$1)</f>
        <v>0</v>
      </c>
      <c r="L312">
        <f>SUMIFS('2024'!$I:$I,'2024'!$L:$L,work!$A312,'2024'!$H:$H,work!L$1)</f>
        <v>0</v>
      </c>
      <c r="M312">
        <f>SUMIFS('2024'!$I:$I,'2024'!$L:$L,work!$A312,'2024'!$H:$H,work!M$1)</f>
        <v>0</v>
      </c>
      <c r="N312">
        <f>SUMIFS('2024'!$I:$I,'2024'!$L:$L,work!$A312,'2024'!$H:$H,work!N$1)</f>
        <v>0</v>
      </c>
      <c r="O312">
        <f>SUMIFS('2024'!$I:$I,'2024'!$L:$L,work!$A312,'2024'!$H:$H,work!O$1)</f>
        <v>0</v>
      </c>
      <c r="P312">
        <f>SUMIFS('2024'!$I:$I,'2024'!$L:$L,work!$A312,'2024'!$H:$H,work!P$1)</f>
        <v>6</v>
      </c>
      <c r="Q312">
        <f>SUMIFS('2024'!$I:$I,'2024'!$L:$L,work!$A312,'2024'!$H:$H,work!Q$1)</f>
        <v>6</v>
      </c>
      <c r="R312">
        <f>SUMIFS('2024'!$I:$I,'2024'!$L:$L,work!$A312,'2024'!$H:$H,work!R$1)</f>
        <v>0</v>
      </c>
      <c r="S312">
        <f>SUMIFS('2024'!$I:$I,'2024'!$L:$L,work!$A312,'2024'!$H:$H,work!S$1)</f>
        <v>0</v>
      </c>
      <c r="T312">
        <f>SUMIFS('2024'!$I:$I,'2024'!$L:$L,work!$A312,'2024'!$H:$H,work!T$1)</f>
        <v>0</v>
      </c>
      <c r="U312">
        <f>SUMIFS('2024'!$I:$I,'2024'!$L:$L,work!$A312,'2024'!$H:$H,work!U$1)</f>
        <v>0</v>
      </c>
      <c r="V312">
        <f>SUMIFS('2024'!$I:$I,'2024'!$L:$L,work!$A312,'2024'!$H:$H,work!V$1)</f>
        <v>0</v>
      </c>
      <c r="W312">
        <f>SUMIFS('2024'!$I:$I,'2024'!$L:$L,work!$A312,'2024'!$H:$H,work!W$1)</f>
        <v>0</v>
      </c>
      <c r="X312">
        <f>SUMIFS('2024'!$I:$I,'2024'!$L:$L,work!$A312,'2024'!$H:$H,work!X$1)</f>
        <v>0</v>
      </c>
      <c r="Y312">
        <f t="shared" si="8"/>
        <v>3</v>
      </c>
      <c r="AL312" t="str">
        <v>SROC</v>
      </c>
      <c r="AM312" t="str">
        <v>2047</v>
      </c>
      <c r="AN312" t="str">
        <v>-</v>
      </c>
    </row>
    <row r="313" spans="1:40" x14ac:dyDescent="0.25">
      <c r="A313" t="str">
        <v>2942B-21FLSJWMTBH</v>
      </c>
      <c r="B313" t="str">
        <f>_xlfn.XLOOKUP(A313,'2024'!L:L,'2024'!A:A)</f>
        <v>CEROC</v>
      </c>
      <c r="C313" t="str">
        <f>_xlfn.XLOOKUP(A313,'2024'!L:L,'2024'!F:F)</f>
        <v>STREAM</v>
      </c>
      <c r="D313" t="str">
        <f>_xlfn.XLOOKUP(A313,'2024'!L:L,'2024'!G:G)</f>
        <v>3F</v>
      </c>
      <c r="E313">
        <f>SUMIFS('2024'!$I:$I,'2024'!$L:$L,work!$A313,'2024'!$H:$H,work!E$1)</f>
        <v>6</v>
      </c>
      <c r="F313">
        <f>SUMIFS('2024'!$I:$I,'2024'!$L:$L,work!$A313,'2024'!$H:$H,work!F$1)</f>
        <v>0</v>
      </c>
      <c r="G313">
        <f>SUMIFS('2024'!$I:$I,'2024'!$L:$L,work!$A313,'2024'!$H:$H,work!G$1)</f>
        <v>0</v>
      </c>
      <c r="H313">
        <f>SUMIFS('2024'!$I:$I,'2024'!$L:$L,work!$A313,'2024'!$H:$H,work!H$1)</f>
        <v>0</v>
      </c>
      <c r="I313">
        <f>SUMIFS('2024'!$I:$I,'2024'!$L:$L,work!$A313,'2024'!$H:$H,work!I$1)</f>
        <v>6</v>
      </c>
      <c r="J313">
        <f>SUMIFS('2024'!$I:$I,'2024'!$L:$L,work!$A313,'2024'!$H:$H,work!J$1)</f>
        <v>0</v>
      </c>
      <c r="K313">
        <f>SUMIFS('2024'!$I:$I,'2024'!$L:$L,work!$A313,'2024'!$H:$H,work!K$1)</f>
        <v>0</v>
      </c>
      <c r="L313">
        <f>SUMIFS('2024'!$I:$I,'2024'!$L:$L,work!$A313,'2024'!$H:$H,work!L$1)</f>
        <v>0</v>
      </c>
      <c r="M313">
        <f>SUMIFS('2024'!$I:$I,'2024'!$L:$L,work!$A313,'2024'!$H:$H,work!M$1)</f>
        <v>0</v>
      </c>
      <c r="N313">
        <f>SUMIFS('2024'!$I:$I,'2024'!$L:$L,work!$A313,'2024'!$H:$H,work!N$1)</f>
        <v>0</v>
      </c>
      <c r="O313">
        <f>SUMIFS('2024'!$I:$I,'2024'!$L:$L,work!$A313,'2024'!$H:$H,work!O$1)</f>
        <v>0</v>
      </c>
      <c r="P313">
        <f>SUMIFS('2024'!$I:$I,'2024'!$L:$L,work!$A313,'2024'!$H:$H,work!P$1)</f>
        <v>6</v>
      </c>
      <c r="Q313">
        <f>SUMIFS('2024'!$I:$I,'2024'!$L:$L,work!$A313,'2024'!$H:$H,work!Q$1)</f>
        <v>6</v>
      </c>
      <c r="R313">
        <f>SUMIFS('2024'!$I:$I,'2024'!$L:$L,work!$A313,'2024'!$H:$H,work!R$1)</f>
        <v>0</v>
      </c>
      <c r="S313">
        <f>SUMIFS('2024'!$I:$I,'2024'!$L:$L,work!$A313,'2024'!$H:$H,work!S$1)</f>
        <v>0</v>
      </c>
      <c r="T313">
        <f>SUMIFS('2024'!$I:$I,'2024'!$L:$L,work!$A313,'2024'!$H:$H,work!T$1)</f>
        <v>0</v>
      </c>
      <c r="U313">
        <f>SUMIFS('2024'!$I:$I,'2024'!$L:$L,work!$A313,'2024'!$H:$H,work!U$1)</f>
        <v>0</v>
      </c>
      <c r="V313">
        <f>SUMIFS('2024'!$I:$I,'2024'!$L:$L,work!$A313,'2024'!$H:$H,work!V$1)</f>
        <v>0</v>
      </c>
      <c r="W313">
        <f>SUMIFS('2024'!$I:$I,'2024'!$L:$L,work!$A313,'2024'!$H:$H,work!W$1)</f>
        <v>0</v>
      </c>
      <c r="X313">
        <f>SUMIFS('2024'!$I:$I,'2024'!$L:$L,work!$A313,'2024'!$H:$H,work!X$1)</f>
        <v>0</v>
      </c>
      <c r="Y313">
        <f t="shared" si="8"/>
        <v>3</v>
      </c>
      <c r="AL313" t="str">
        <v>SROC</v>
      </c>
      <c r="AM313" t="str">
        <v>2061</v>
      </c>
      <c r="AN313" t="str">
        <v>-</v>
      </c>
    </row>
    <row r="314" spans="1:40" x14ac:dyDescent="0.25">
      <c r="A314" t="str">
        <v>2947-N28.9417382, W-80.941904</v>
      </c>
      <c r="B314" t="str">
        <f>_xlfn.XLOOKUP(A314,'2024'!L:L,'2024'!A:A)</f>
        <v>CEROC</v>
      </c>
      <c r="C314" t="str">
        <f>_xlfn.XLOOKUP(A314,'2024'!L:L,'2024'!F:F)</f>
        <v>STREAM</v>
      </c>
      <c r="D314" t="str">
        <f>_xlfn.XLOOKUP(A314,'2024'!L:L,'2024'!G:G)</f>
        <v>3F</v>
      </c>
      <c r="E314">
        <f>SUMIFS('2024'!$I:$I,'2024'!$L:$L,work!$A314,'2024'!$H:$H,work!E$1)</f>
        <v>6</v>
      </c>
      <c r="F314">
        <f>SUMIFS('2024'!$I:$I,'2024'!$L:$L,work!$A314,'2024'!$H:$H,work!F$1)</f>
        <v>0</v>
      </c>
      <c r="G314">
        <f>SUMIFS('2024'!$I:$I,'2024'!$L:$L,work!$A314,'2024'!$H:$H,work!G$1)</f>
        <v>0</v>
      </c>
      <c r="H314">
        <f>SUMIFS('2024'!$I:$I,'2024'!$L:$L,work!$A314,'2024'!$H:$H,work!H$1)</f>
        <v>0</v>
      </c>
      <c r="I314">
        <f>SUMIFS('2024'!$I:$I,'2024'!$L:$L,work!$A314,'2024'!$H:$H,work!I$1)</f>
        <v>6</v>
      </c>
      <c r="J314">
        <f>SUMIFS('2024'!$I:$I,'2024'!$L:$L,work!$A314,'2024'!$H:$H,work!J$1)</f>
        <v>0</v>
      </c>
      <c r="K314">
        <f>SUMIFS('2024'!$I:$I,'2024'!$L:$L,work!$A314,'2024'!$H:$H,work!K$1)</f>
        <v>0</v>
      </c>
      <c r="L314">
        <f>SUMIFS('2024'!$I:$I,'2024'!$L:$L,work!$A314,'2024'!$H:$H,work!L$1)</f>
        <v>0</v>
      </c>
      <c r="M314">
        <f>SUMIFS('2024'!$I:$I,'2024'!$L:$L,work!$A314,'2024'!$H:$H,work!M$1)</f>
        <v>0</v>
      </c>
      <c r="N314">
        <f>SUMIFS('2024'!$I:$I,'2024'!$L:$L,work!$A314,'2024'!$H:$H,work!N$1)</f>
        <v>0</v>
      </c>
      <c r="O314">
        <f>SUMIFS('2024'!$I:$I,'2024'!$L:$L,work!$A314,'2024'!$H:$H,work!O$1)</f>
        <v>0</v>
      </c>
      <c r="P314">
        <f>SUMIFS('2024'!$I:$I,'2024'!$L:$L,work!$A314,'2024'!$H:$H,work!P$1)</f>
        <v>6</v>
      </c>
      <c r="Q314">
        <f>SUMIFS('2024'!$I:$I,'2024'!$L:$L,work!$A314,'2024'!$H:$H,work!Q$1)</f>
        <v>6</v>
      </c>
      <c r="R314">
        <f>SUMIFS('2024'!$I:$I,'2024'!$L:$L,work!$A314,'2024'!$H:$H,work!R$1)</f>
        <v>0</v>
      </c>
      <c r="S314">
        <f>SUMIFS('2024'!$I:$I,'2024'!$L:$L,work!$A314,'2024'!$H:$H,work!S$1)</f>
        <v>0</v>
      </c>
      <c r="T314">
        <f>SUMIFS('2024'!$I:$I,'2024'!$L:$L,work!$A314,'2024'!$H:$H,work!T$1)</f>
        <v>0</v>
      </c>
      <c r="U314">
        <f>SUMIFS('2024'!$I:$I,'2024'!$L:$L,work!$A314,'2024'!$H:$H,work!U$1)</f>
        <v>0</v>
      </c>
      <c r="V314">
        <f>SUMIFS('2024'!$I:$I,'2024'!$L:$L,work!$A314,'2024'!$H:$H,work!V$1)</f>
        <v>0</v>
      </c>
      <c r="W314">
        <f>SUMIFS('2024'!$I:$I,'2024'!$L:$L,work!$A314,'2024'!$H:$H,work!W$1)</f>
        <v>0</v>
      </c>
      <c r="X314">
        <f>SUMIFS('2024'!$I:$I,'2024'!$L:$L,work!$A314,'2024'!$H:$H,work!X$1)</f>
        <v>0</v>
      </c>
      <c r="Y314">
        <f t="shared" si="8"/>
        <v>3</v>
      </c>
      <c r="AL314" t="str">
        <v>SROC</v>
      </c>
      <c r="AM314" t="str">
        <v>2066</v>
      </c>
      <c r="AN314" t="str">
        <v>-</v>
      </c>
    </row>
    <row r="315" spans="1:40" x14ac:dyDescent="0.25">
      <c r="A315" t="str">
        <v>2963F2-21FLSJWM79633</v>
      </c>
      <c r="B315" t="str">
        <f>_xlfn.XLOOKUP(A315,'2024'!L:L,'2024'!A:A)</f>
        <v>CEROC</v>
      </c>
      <c r="C315" t="str">
        <f>_xlfn.XLOOKUP(A315,'2024'!L:L,'2024'!F:F)</f>
        <v>ESTUARY</v>
      </c>
      <c r="D315" t="str">
        <f>_xlfn.XLOOKUP(A315,'2024'!L:L,'2024'!G:G)</f>
        <v>3M</v>
      </c>
      <c r="E315">
        <f>SUMIFS('2024'!$I:$I,'2024'!$L:$L,work!$A315,'2024'!$H:$H,work!E$1)</f>
        <v>6</v>
      </c>
      <c r="F315">
        <f>SUMIFS('2024'!$I:$I,'2024'!$L:$L,work!$A315,'2024'!$H:$H,work!F$1)</f>
        <v>0</v>
      </c>
      <c r="G315">
        <f>SUMIFS('2024'!$I:$I,'2024'!$L:$L,work!$A315,'2024'!$H:$H,work!G$1)</f>
        <v>0</v>
      </c>
      <c r="H315">
        <f>SUMIFS('2024'!$I:$I,'2024'!$L:$L,work!$A315,'2024'!$H:$H,work!H$1)</f>
        <v>6</v>
      </c>
      <c r="I315">
        <f>SUMIFS('2024'!$I:$I,'2024'!$L:$L,work!$A315,'2024'!$H:$H,work!I$1)</f>
        <v>0</v>
      </c>
      <c r="J315">
        <f>SUMIFS('2024'!$I:$I,'2024'!$L:$L,work!$A315,'2024'!$H:$H,work!J$1)</f>
        <v>0</v>
      </c>
      <c r="K315">
        <f>SUMIFS('2024'!$I:$I,'2024'!$L:$L,work!$A315,'2024'!$H:$H,work!K$1)</f>
        <v>0</v>
      </c>
      <c r="L315">
        <f>SUMIFS('2024'!$I:$I,'2024'!$L:$L,work!$A315,'2024'!$H:$H,work!L$1)</f>
        <v>0</v>
      </c>
      <c r="M315">
        <f>SUMIFS('2024'!$I:$I,'2024'!$L:$L,work!$A315,'2024'!$H:$H,work!M$1)</f>
        <v>0</v>
      </c>
      <c r="N315">
        <f>SUMIFS('2024'!$I:$I,'2024'!$L:$L,work!$A315,'2024'!$H:$H,work!N$1)</f>
        <v>0</v>
      </c>
      <c r="O315">
        <f>SUMIFS('2024'!$I:$I,'2024'!$L:$L,work!$A315,'2024'!$H:$H,work!O$1)</f>
        <v>0</v>
      </c>
      <c r="P315">
        <f>SUMIFS('2024'!$I:$I,'2024'!$L:$L,work!$A315,'2024'!$H:$H,work!P$1)</f>
        <v>6</v>
      </c>
      <c r="Q315">
        <f>SUMIFS('2024'!$I:$I,'2024'!$L:$L,work!$A315,'2024'!$H:$H,work!Q$1)</f>
        <v>6</v>
      </c>
      <c r="R315">
        <f>SUMIFS('2024'!$I:$I,'2024'!$L:$L,work!$A315,'2024'!$H:$H,work!R$1)</f>
        <v>0</v>
      </c>
      <c r="S315">
        <f>SUMIFS('2024'!$I:$I,'2024'!$L:$L,work!$A315,'2024'!$H:$H,work!S$1)</f>
        <v>0</v>
      </c>
      <c r="T315">
        <f>SUMIFS('2024'!$I:$I,'2024'!$L:$L,work!$A315,'2024'!$H:$H,work!T$1)</f>
        <v>0</v>
      </c>
      <c r="U315">
        <f>SUMIFS('2024'!$I:$I,'2024'!$L:$L,work!$A315,'2024'!$H:$H,work!U$1)</f>
        <v>0</v>
      </c>
      <c r="V315">
        <f>SUMIFS('2024'!$I:$I,'2024'!$L:$L,work!$A315,'2024'!$H:$H,work!V$1)</f>
        <v>0</v>
      </c>
      <c r="W315">
        <f>SUMIFS('2024'!$I:$I,'2024'!$L:$L,work!$A315,'2024'!$H:$H,work!W$1)</f>
        <v>0</v>
      </c>
      <c r="X315">
        <f>SUMIFS('2024'!$I:$I,'2024'!$L:$L,work!$A315,'2024'!$H:$H,work!X$1)</f>
        <v>0</v>
      </c>
      <c r="Y315">
        <f t="shared" si="8"/>
        <v>3</v>
      </c>
      <c r="AL315" t="str">
        <v>SROC</v>
      </c>
      <c r="AM315" t="str">
        <v>2056C1</v>
      </c>
      <c r="AN315" t="str">
        <v>-</v>
      </c>
    </row>
    <row r="316" spans="1:40" x14ac:dyDescent="0.25">
      <c r="A316" t="str">
        <v>2963F3-N28.728141,W-80.760965</v>
      </c>
      <c r="B316" t="str">
        <f>_xlfn.XLOOKUP(A316,'2024'!L:L,'2024'!A:A)</f>
        <v>CEROC</v>
      </c>
      <c r="C316" t="str">
        <f>_xlfn.XLOOKUP(A316,'2024'!L:L,'2024'!F:F)</f>
        <v>ESTUARY</v>
      </c>
      <c r="D316">
        <f>_xlfn.XLOOKUP(A316,'2024'!L:L,'2024'!G:G)</f>
        <v>2</v>
      </c>
      <c r="E316">
        <f>SUMIFS('2024'!$I:$I,'2024'!$L:$L,work!$A316,'2024'!$H:$H,work!E$1)</f>
        <v>5</v>
      </c>
      <c r="F316">
        <f>SUMIFS('2024'!$I:$I,'2024'!$L:$L,work!$A316,'2024'!$H:$H,work!F$1)</f>
        <v>0</v>
      </c>
      <c r="G316">
        <f>SUMIFS('2024'!$I:$I,'2024'!$L:$L,work!$A316,'2024'!$H:$H,work!G$1)</f>
        <v>0</v>
      </c>
      <c r="H316">
        <f>SUMIFS('2024'!$I:$I,'2024'!$L:$L,work!$A316,'2024'!$H:$H,work!H$1)</f>
        <v>10</v>
      </c>
      <c r="I316">
        <f>SUMIFS('2024'!$I:$I,'2024'!$L:$L,work!$A316,'2024'!$H:$H,work!I$1)</f>
        <v>0</v>
      </c>
      <c r="J316">
        <f>SUMIFS('2024'!$I:$I,'2024'!$L:$L,work!$A316,'2024'!$H:$H,work!J$1)</f>
        <v>10</v>
      </c>
      <c r="K316">
        <f>SUMIFS('2024'!$I:$I,'2024'!$L:$L,work!$A316,'2024'!$H:$H,work!K$1)</f>
        <v>0</v>
      </c>
      <c r="L316">
        <f>SUMIFS('2024'!$I:$I,'2024'!$L:$L,work!$A316,'2024'!$H:$H,work!L$1)</f>
        <v>0</v>
      </c>
      <c r="M316">
        <f>SUMIFS('2024'!$I:$I,'2024'!$L:$L,work!$A316,'2024'!$H:$H,work!M$1)</f>
        <v>0</v>
      </c>
      <c r="N316">
        <f>SUMIFS('2024'!$I:$I,'2024'!$L:$L,work!$A316,'2024'!$H:$H,work!N$1)</f>
        <v>0</v>
      </c>
      <c r="O316">
        <f>SUMIFS('2024'!$I:$I,'2024'!$L:$L,work!$A316,'2024'!$H:$H,work!O$1)</f>
        <v>0</v>
      </c>
      <c r="P316">
        <f>SUMIFS('2024'!$I:$I,'2024'!$L:$L,work!$A316,'2024'!$H:$H,work!P$1)</f>
        <v>0</v>
      </c>
      <c r="Q316">
        <f>SUMIFS('2024'!$I:$I,'2024'!$L:$L,work!$A316,'2024'!$H:$H,work!Q$1)</f>
        <v>0</v>
      </c>
      <c r="R316">
        <f>SUMIFS('2024'!$I:$I,'2024'!$L:$L,work!$A316,'2024'!$H:$H,work!R$1)</f>
        <v>0</v>
      </c>
      <c r="S316">
        <f>SUMIFS('2024'!$I:$I,'2024'!$L:$L,work!$A316,'2024'!$H:$H,work!S$1)</f>
        <v>0</v>
      </c>
      <c r="T316">
        <f>SUMIFS('2024'!$I:$I,'2024'!$L:$L,work!$A316,'2024'!$H:$H,work!T$1)</f>
        <v>0</v>
      </c>
      <c r="U316">
        <f>SUMIFS('2024'!$I:$I,'2024'!$L:$L,work!$A316,'2024'!$H:$H,work!U$1)</f>
        <v>0</v>
      </c>
      <c r="V316">
        <f>SUMIFS('2024'!$I:$I,'2024'!$L:$L,work!$A316,'2024'!$H:$H,work!V$1)</f>
        <v>0</v>
      </c>
      <c r="W316">
        <f>SUMIFS('2024'!$I:$I,'2024'!$L:$L,work!$A316,'2024'!$H:$H,work!W$1)</f>
        <v>0</v>
      </c>
      <c r="X316">
        <f>SUMIFS('2024'!$I:$I,'2024'!$L:$L,work!$A316,'2024'!$H:$H,work!X$1)</f>
        <v>0</v>
      </c>
      <c r="Y316">
        <f t="shared" si="8"/>
        <v>5</v>
      </c>
      <c r="AL316" t="str">
        <v>SROC</v>
      </c>
      <c r="AM316" t="str">
        <v>2082B2</v>
      </c>
      <c r="AN316" t="str">
        <v>-</v>
      </c>
    </row>
    <row r="317" spans="1:40" x14ac:dyDescent="0.25">
      <c r="A317" t="str">
        <v>2973-21FLCEN 20011017</v>
      </c>
      <c r="B317" t="str">
        <f>_xlfn.XLOOKUP(A317,'2024'!L:L,'2024'!A:A)</f>
        <v>CEROC</v>
      </c>
      <c r="C317" t="str">
        <f>_xlfn.XLOOKUP(A317,'2024'!L:L,'2024'!F:F)</f>
        <v>STREAM</v>
      </c>
      <c r="D317" t="str">
        <f>_xlfn.XLOOKUP(A317,'2024'!L:L,'2024'!G:G)</f>
        <v>3F</v>
      </c>
      <c r="E317">
        <f>SUMIFS('2024'!$I:$I,'2024'!$L:$L,work!$A317,'2024'!$H:$H,work!E$1)</f>
        <v>6</v>
      </c>
      <c r="F317">
        <f>SUMIFS('2024'!$I:$I,'2024'!$L:$L,work!$A317,'2024'!$H:$H,work!F$1)</f>
        <v>0</v>
      </c>
      <c r="G317">
        <f>SUMIFS('2024'!$I:$I,'2024'!$L:$L,work!$A317,'2024'!$H:$H,work!G$1)</f>
        <v>0</v>
      </c>
      <c r="H317">
        <f>SUMIFS('2024'!$I:$I,'2024'!$L:$L,work!$A317,'2024'!$H:$H,work!H$1)</f>
        <v>0</v>
      </c>
      <c r="I317">
        <f>SUMIFS('2024'!$I:$I,'2024'!$L:$L,work!$A317,'2024'!$H:$H,work!I$1)</f>
        <v>6</v>
      </c>
      <c r="J317">
        <f>SUMIFS('2024'!$I:$I,'2024'!$L:$L,work!$A317,'2024'!$H:$H,work!J$1)</f>
        <v>0</v>
      </c>
      <c r="K317">
        <f>SUMIFS('2024'!$I:$I,'2024'!$L:$L,work!$A317,'2024'!$H:$H,work!K$1)</f>
        <v>0</v>
      </c>
      <c r="L317">
        <f>SUMIFS('2024'!$I:$I,'2024'!$L:$L,work!$A317,'2024'!$H:$H,work!L$1)</f>
        <v>0</v>
      </c>
      <c r="M317">
        <f>SUMIFS('2024'!$I:$I,'2024'!$L:$L,work!$A317,'2024'!$H:$H,work!M$1)</f>
        <v>0</v>
      </c>
      <c r="N317">
        <f>SUMIFS('2024'!$I:$I,'2024'!$L:$L,work!$A317,'2024'!$H:$H,work!N$1)</f>
        <v>0</v>
      </c>
      <c r="O317">
        <f>SUMIFS('2024'!$I:$I,'2024'!$L:$L,work!$A317,'2024'!$H:$H,work!O$1)</f>
        <v>0</v>
      </c>
      <c r="P317">
        <f>SUMIFS('2024'!$I:$I,'2024'!$L:$L,work!$A317,'2024'!$H:$H,work!P$1)</f>
        <v>0</v>
      </c>
      <c r="Q317">
        <f>SUMIFS('2024'!$I:$I,'2024'!$L:$L,work!$A317,'2024'!$H:$H,work!Q$1)</f>
        <v>0</v>
      </c>
      <c r="R317">
        <f>SUMIFS('2024'!$I:$I,'2024'!$L:$L,work!$A317,'2024'!$H:$H,work!R$1)</f>
        <v>0</v>
      </c>
      <c r="S317">
        <f>SUMIFS('2024'!$I:$I,'2024'!$L:$L,work!$A317,'2024'!$H:$H,work!S$1)</f>
        <v>0</v>
      </c>
      <c r="T317">
        <f>SUMIFS('2024'!$I:$I,'2024'!$L:$L,work!$A317,'2024'!$H:$H,work!T$1)</f>
        <v>0</v>
      </c>
      <c r="U317">
        <f>SUMIFS('2024'!$I:$I,'2024'!$L:$L,work!$A317,'2024'!$H:$H,work!U$1)</f>
        <v>0</v>
      </c>
      <c r="V317">
        <f>SUMIFS('2024'!$I:$I,'2024'!$L:$L,work!$A317,'2024'!$H:$H,work!V$1)</f>
        <v>0</v>
      </c>
      <c r="W317">
        <f>SUMIFS('2024'!$I:$I,'2024'!$L:$L,work!$A317,'2024'!$H:$H,work!W$1)</f>
        <v>0</v>
      </c>
      <c r="X317">
        <f>SUMIFS('2024'!$I:$I,'2024'!$L:$L,work!$A317,'2024'!$H:$H,work!X$1)</f>
        <v>0</v>
      </c>
      <c r="Y317">
        <f t="shared" si="8"/>
        <v>3</v>
      </c>
      <c r="AL317" t="str">
        <v>SROC</v>
      </c>
      <c r="AM317" t="str">
        <v>2015</v>
      </c>
      <c r="AN317" t="str">
        <v>-</v>
      </c>
    </row>
    <row r="318" spans="1:40" x14ac:dyDescent="0.25">
      <c r="A318" t="str">
        <v>2973-21FLSEM CL01</v>
      </c>
      <c r="B318" t="str">
        <f>_xlfn.XLOOKUP(A318,'2024'!L:L,'2024'!A:A)</f>
        <v>CEROC</v>
      </c>
      <c r="C318" t="str">
        <f>_xlfn.XLOOKUP(A318,'2024'!L:L,'2024'!F:F)</f>
        <v>STREAM</v>
      </c>
      <c r="D318" t="str">
        <f>_xlfn.XLOOKUP(A318,'2024'!L:L,'2024'!G:G)</f>
        <v>3F</v>
      </c>
      <c r="E318">
        <f>SUMIFS('2024'!$I:$I,'2024'!$L:$L,work!$A318,'2024'!$H:$H,work!E$1)</f>
        <v>0</v>
      </c>
      <c r="F318">
        <f>SUMIFS('2024'!$I:$I,'2024'!$L:$L,work!$A318,'2024'!$H:$H,work!F$1)</f>
        <v>0</v>
      </c>
      <c r="G318">
        <f>SUMIFS('2024'!$I:$I,'2024'!$L:$L,work!$A318,'2024'!$H:$H,work!G$1)</f>
        <v>0</v>
      </c>
      <c r="H318">
        <f>SUMIFS('2024'!$I:$I,'2024'!$L:$L,work!$A318,'2024'!$H:$H,work!H$1)</f>
        <v>0</v>
      </c>
      <c r="I318">
        <f>SUMIFS('2024'!$I:$I,'2024'!$L:$L,work!$A318,'2024'!$H:$H,work!I$1)</f>
        <v>6</v>
      </c>
      <c r="J318">
        <f>SUMIFS('2024'!$I:$I,'2024'!$L:$L,work!$A318,'2024'!$H:$H,work!J$1)</f>
        <v>0</v>
      </c>
      <c r="K318">
        <f>SUMIFS('2024'!$I:$I,'2024'!$L:$L,work!$A318,'2024'!$H:$H,work!K$1)</f>
        <v>0</v>
      </c>
      <c r="L318">
        <f>SUMIFS('2024'!$I:$I,'2024'!$L:$L,work!$A318,'2024'!$H:$H,work!L$1)</f>
        <v>0</v>
      </c>
      <c r="M318">
        <f>SUMIFS('2024'!$I:$I,'2024'!$L:$L,work!$A318,'2024'!$H:$H,work!M$1)</f>
        <v>0</v>
      </c>
      <c r="N318">
        <f>SUMIFS('2024'!$I:$I,'2024'!$L:$L,work!$A318,'2024'!$H:$H,work!N$1)</f>
        <v>0</v>
      </c>
      <c r="O318">
        <f>SUMIFS('2024'!$I:$I,'2024'!$L:$L,work!$A318,'2024'!$H:$H,work!O$1)</f>
        <v>0</v>
      </c>
      <c r="P318">
        <f>SUMIFS('2024'!$I:$I,'2024'!$L:$L,work!$A318,'2024'!$H:$H,work!P$1)</f>
        <v>0</v>
      </c>
      <c r="Q318">
        <f>SUMIFS('2024'!$I:$I,'2024'!$L:$L,work!$A318,'2024'!$H:$H,work!Q$1)</f>
        <v>0</v>
      </c>
      <c r="R318">
        <f>SUMIFS('2024'!$I:$I,'2024'!$L:$L,work!$A318,'2024'!$H:$H,work!R$1)</f>
        <v>0</v>
      </c>
      <c r="S318">
        <f>SUMIFS('2024'!$I:$I,'2024'!$L:$L,work!$A318,'2024'!$H:$H,work!S$1)</f>
        <v>0</v>
      </c>
      <c r="T318">
        <f>SUMIFS('2024'!$I:$I,'2024'!$L:$L,work!$A318,'2024'!$H:$H,work!T$1)</f>
        <v>0</v>
      </c>
      <c r="U318">
        <f>SUMIFS('2024'!$I:$I,'2024'!$L:$L,work!$A318,'2024'!$H:$H,work!U$1)</f>
        <v>0</v>
      </c>
      <c r="V318">
        <f>SUMIFS('2024'!$I:$I,'2024'!$L:$L,work!$A318,'2024'!$H:$H,work!V$1)</f>
        <v>0</v>
      </c>
      <c r="W318">
        <f>SUMIFS('2024'!$I:$I,'2024'!$L:$L,work!$A318,'2024'!$H:$H,work!W$1)</f>
        <v>0</v>
      </c>
      <c r="X318">
        <f>SUMIFS('2024'!$I:$I,'2024'!$L:$L,work!$A318,'2024'!$H:$H,work!X$1)</f>
        <v>0</v>
      </c>
      <c r="Y318">
        <f t="shared" si="8"/>
        <v>3</v>
      </c>
      <c r="AL318" t="str">
        <v>SROC</v>
      </c>
      <c r="AM318" t="str">
        <v>2030</v>
      </c>
      <c r="AN318" t="str">
        <v>-</v>
      </c>
    </row>
    <row r="319" spans="1:40" x14ac:dyDescent="0.25">
      <c r="A319" t="str">
        <v>2985-21FLSEM CHUBB</v>
      </c>
      <c r="B319" t="str">
        <f>_xlfn.XLOOKUP(A319,'2024'!L:L,'2024'!A:A)</f>
        <v>CEROC</v>
      </c>
      <c r="C319" t="str">
        <f>_xlfn.XLOOKUP(A319,'2024'!L:L,'2024'!F:F)</f>
        <v>STREAM</v>
      </c>
      <c r="D319" t="str">
        <f>_xlfn.XLOOKUP(A319,'2024'!L:L,'2024'!G:G)</f>
        <v>3F</v>
      </c>
      <c r="E319">
        <f>SUMIFS('2024'!$I:$I,'2024'!$L:$L,work!$A319,'2024'!$H:$H,work!E$1)</f>
        <v>6</v>
      </c>
      <c r="F319">
        <f>SUMIFS('2024'!$I:$I,'2024'!$L:$L,work!$A319,'2024'!$H:$H,work!F$1)</f>
        <v>0</v>
      </c>
      <c r="G319">
        <f>SUMIFS('2024'!$I:$I,'2024'!$L:$L,work!$A319,'2024'!$H:$H,work!G$1)</f>
        <v>0</v>
      </c>
      <c r="H319">
        <f>SUMIFS('2024'!$I:$I,'2024'!$L:$L,work!$A319,'2024'!$H:$H,work!H$1)</f>
        <v>0</v>
      </c>
      <c r="I319">
        <f>SUMIFS('2024'!$I:$I,'2024'!$L:$L,work!$A319,'2024'!$H:$H,work!I$1)</f>
        <v>6</v>
      </c>
      <c r="J319">
        <f>SUMIFS('2024'!$I:$I,'2024'!$L:$L,work!$A319,'2024'!$H:$H,work!J$1)</f>
        <v>0</v>
      </c>
      <c r="K319">
        <f>SUMIFS('2024'!$I:$I,'2024'!$L:$L,work!$A319,'2024'!$H:$H,work!K$1)</f>
        <v>0</v>
      </c>
      <c r="L319">
        <f>SUMIFS('2024'!$I:$I,'2024'!$L:$L,work!$A319,'2024'!$H:$H,work!L$1)</f>
        <v>0</v>
      </c>
      <c r="M319">
        <f>SUMIFS('2024'!$I:$I,'2024'!$L:$L,work!$A319,'2024'!$H:$H,work!M$1)</f>
        <v>0</v>
      </c>
      <c r="N319">
        <f>SUMIFS('2024'!$I:$I,'2024'!$L:$L,work!$A319,'2024'!$H:$H,work!N$1)</f>
        <v>0</v>
      </c>
      <c r="O319">
        <f>SUMIFS('2024'!$I:$I,'2024'!$L:$L,work!$A319,'2024'!$H:$H,work!O$1)</f>
        <v>0</v>
      </c>
      <c r="P319">
        <f>SUMIFS('2024'!$I:$I,'2024'!$L:$L,work!$A319,'2024'!$H:$H,work!P$1)</f>
        <v>0</v>
      </c>
      <c r="Q319">
        <f>SUMIFS('2024'!$I:$I,'2024'!$L:$L,work!$A319,'2024'!$H:$H,work!Q$1)</f>
        <v>0</v>
      </c>
      <c r="R319">
        <f>SUMIFS('2024'!$I:$I,'2024'!$L:$L,work!$A319,'2024'!$H:$H,work!R$1)</f>
        <v>0</v>
      </c>
      <c r="S319">
        <f>SUMIFS('2024'!$I:$I,'2024'!$L:$L,work!$A319,'2024'!$H:$H,work!S$1)</f>
        <v>0</v>
      </c>
      <c r="T319">
        <f>SUMIFS('2024'!$I:$I,'2024'!$L:$L,work!$A319,'2024'!$H:$H,work!T$1)</f>
        <v>0</v>
      </c>
      <c r="U319">
        <f>SUMIFS('2024'!$I:$I,'2024'!$L:$L,work!$A319,'2024'!$H:$H,work!U$1)</f>
        <v>0</v>
      </c>
      <c r="V319">
        <f>SUMIFS('2024'!$I:$I,'2024'!$L:$L,work!$A319,'2024'!$H:$H,work!V$1)</f>
        <v>0</v>
      </c>
      <c r="W319">
        <f>SUMIFS('2024'!$I:$I,'2024'!$L:$L,work!$A319,'2024'!$H:$H,work!W$1)</f>
        <v>0</v>
      </c>
      <c r="X319">
        <f>SUMIFS('2024'!$I:$I,'2024'!$L:$L,work!$A319,'2024'!$H:$H,work!X$1)</f>
        <v>0</v>
      </c>
      <c r="Y319">
        <f t="shared" si="8"/>
        <v>3</v>
      </c>
      <c r="AL319" t="str">
        <v>SROC</v>
      </c>
      <c r="AM319" t="str">
        <v>2049</v>
      </c>
      <c r="AN319" t="str">
        <v>-</v>
      </c>
    </row>
    <row r="320" spans="1:40" x14ac:dyDescent="0.25">
      <c r="A320" t="str">
        <v>2990-21FLCEN 20010763</v>
      </c>
      <c r="B320" t="str">
        <f>_xlfn.XLOOKUP(A320,'2024'!L:L,'2024'!A:A)</f>
        <v>CEROC</v>
      </c>
      <c r="C320" t="str">
        <f>_xlfn.XLOOKUP(A320,'2024'!L:L,'2024'!F:F)</f>
        <v>STREAM</v>
      </c>
      <c r="D320" t="str">
        <f>_xlfn.XLOOKUP(A320,'2024'!L:L,'2024'!G:G)</f>
        <v>3F</v>
      </c>
      <c r="E320">
        <f>SUMIFS('2024'!$I:$I,'2024'!$L:$L,work!$A320,'2024'!$H:$H,work!E$1)</f>
        <v>0</v>
      </c>
      <c r="F320">
        <f>SUMIFS('2024'!$I:$I,'2024'!$L:$L,work!$A320,'2024'!$H:$H,work!F$1)</f>
        <v>0</v>
      </c>
      <c r="G320">
        <f>SUMIFS('2024'!$I:$I,'2024'!$L:$L,work!$A320,'2024'!$H:$H,work!G$1)</f>
        <v>0</v>
      </c>
      <c r="H320">
        <f>SUMIFS('2024'!$I:$I,'2024'!$L:$L,work!$A320,'2024'!$H:$H,work!H$1)</f>
        <v>0</v>
      </c>
      <c r="I320">
        <f>SUMIFS('2024'!$I:$I,'2024'!$L:$L,work!$A320,'2024'!$H:$H,work!I$1)</f>
        <v>6</v>
      </c>
      <c r="J320">
        <f>SUMIFS('2024'!$I:$I,'2024'!$L:$L,work!$A320,'2024'!$H:$H,work!J$1)</f>
        <v>0</v>
      </c>
      <c r="K320">
        <f>SUMIFS('2024'!$I:$I,'2024'!$L:$L,work!$A320,'2024'!$H:$H,work!K$1)</f>
        <v>0</v>
      </c>
      <c r="L320">
        <f>SUMIFS('2024'!$I:$I,'2024'!$L:$L,work!$A320,'2024'!$H:$H,work!L$1)</f>
        <v>0</v>
      </c>
      <c r="M320">
        <f>SUMIFS('2024'!$I:$I,'2024'!$L:$L,work!$A320,'2024'!$H:$H,work!M$1)</f>
        <v>0</v>
      </c>
      <c r="N320">
        <f>SUMIFS('2024'!$I:$I,'2024'!$L:$L,work!$A320,'2024'!$H:$H,work!N$1)</f>
        <v>0</v>
      </c>
      <c r="O320">
        <f>SUMIFS('2024'!$I:$I,'2024'!$L:$L,work!$A320,'2024'!$H:$H,work!O$1)</f>
        <v>0</v>
      </c>
      <c r="P320">
        <f>SUMIFS('2024'!$I:$I,'2024'!$L:$L,work!$A320,'2024'!$H:$H,work!P$1)</f>
        <v>0</v>
      </c>
      <c r="Q320">
        <f>SUMIFS('2024'!$I:$I,'2024'!$L:$L,work!$A320,'2024'!$H:$H,work!Q$1)</f>
        <v>0</v>
      </c>
      <c r="R320">
        <f>SUMIFS('2024'!$I:$I,'2024'!$L:$L,work!$A320,'2024'!$H:$H,work!R$1)</f>
        <v>0</v>
      </c>
      <c r="S320">
        <f>SUMIFS('2024'!$I:$I,'2024'!$L:$L,work!$A320,'2024'!$H:$H,work!S$1)</f>
        <v>0</v>
      </c>
      <c r="T320">
        <f>SUMIFS('2024'!$I:$I,'2024'!$L:$L,work!$A320,'2024'!$H:$H,work!T$1)</f>
        <v>0</v>
      </c>
      <c r="U320">
        <f>SUMIFS('2024'!$I:$I,'2024'!$L:$L,work!$A320,'2024'!$H:$H,work!U$1)</f>
        <v>0</v>
      </c>
      <c r="V320">
        <f>SUMIFS('2024'!$I:$I,'2024'!$L:$L,work!$A320,'2024'!$H:$H,work!V$1)</f>
        <v>0</v>
      </c>
      <c r="W320">
        <f>SUMIFS('2024'!$I:$I,'2024'!$L:$L,work!$A320,'2024'!$H:$H,work!W$1)</f>
        <v>0</v>
      </c>
      <c r="X320">
        <f>SUMIFS('2024'!$I:$I,'2024'!$L:$L,work!$A320,'2024'!$H:$H,work!X$1)</f>
        <v>0</v>
      </c>
      <c r="Y320">
        <f t="shared" si="8"/>
        <v>3</v>
      </c>
      <c r="AL320" t="str">
        <v>SROC</v>
      </c>
      <c r="AM320" t="str">
        <v>1976C</v>
      </c>
      <c r="AN320" t="str">
        <v>-</v>
      </c>
    </row>
    <row r="321" spans="1:40" x14ac:dyDescent="0.25">
      <c r="A321" t="str">
        <v>2994V1-21FLCEN G2CE0214</v>
      </c>
      <c r="B321" t="str">
        <f>_xlfn.XLOOKUP(A321,'2024'!L:L,'2024'!A:A)</f>
        <v>CEROC</v>
      </c>
      <c r="C321" t="str">
        <f>_xlfn.XLOOKUP(A321,'2024'!L:L,'2024'!F:F)</f>
        <v>LAKE</v>
      </c>
      <c r="D321" t="str">
        <f>_xlfn.XLOOKUP(A321,'2024'!L:L,'2024'!G:G)</f>
        <v>3F</v>
      </c>
      <c r="E321">
        <f>SUMIFS('2024'!$I:$I,'2024'!$L:$L,work!$A321,'2024'!$H:$H,work!E$1)</f>
        <v>6</v>
      </c>
      <c r="F321">
        <f>SUMIFS('2024'!$I:$I,'2024'!$L:$L,work!$A321,'2024'!$H:$H,work!F$1)</f>
        <v>0</v>
      </c>
      <c r="G321">
        <f>SUMIFS('2024'!$I:$I,'2024'!$L:$L,work!$A321,'2024'!$H:$H,work!G$1)</f>
        <v>0</v>
      </c>
      <c r="H321">
        <f>SUMIFS('2024'!$I:$I,'2024'!$L:$L,work!$A321,'2024'!$H:$H,work!H$1)</f>
        <v>0</v>
      </c>
      <c r="I321">
        <f>SUMIFS('2024'!$I:$I,'2024'!$L:$L,work!$A321,'2024'!$H:$H,work!I$1)</f>
        <v>0</v>
      </c>
      <c r="J321">
        <f>SUMIFS('2024'!$I:$I,'2024'!$L:$L,work!$A321,'2024'!$H:$H,work!J$1)</f>
        <v>0</v>
      </c>
      <c r="K321">
        <f>SUMIFS('2024'!$I:$I,'2024'!$L:$L,work!$A321,'2024'!$H:$H,work!K$1)</f>
        <v>0</v>
      </c>
      <c r="L321">
        <f>SUMIFS('2024'!$I:$I,'2024'!$L:$L,work!$A321,'2024'!$H:$H,work!L$1)</f>
        <v>0</v>
      </c>
      <c r="M321">
        <f>SUMIFS('2024'!$I:$I,'2024'!$L:$L,work!$A321,'2024'!$H:$H,work!M$1)</f>
        <v>0</v>
      </c>
      <c r="N321">
        <f>SUMIFS('2024'!$I:$I,'2024'!$L:$L,work!$A321,'2024'!$H:$H,work!N$1)</f>
        <v>0</v>
      </c>
      <c r="O321">
        <f>SUMIFS('2024'!$I:$I,'2024'!$L:$L,work!$A321,'2024'!$H:$H,work!O$1)</f>
        <v>0</v>
      </c>
      <c r="P321">
        <f>SUMIFS('2024'!$I:$I,'2024'!$L:$L,work!$A321,'2024'!$H:$H,work!P$1)</f>
        <v>0</v>
      </c>
      <c r="Q321">
        <f>SUMIFS('2024'!$I:$I,'2024'!$L:$L,work!$A321,'2024'!$H:$H,work!Q$1)</f>
        <v>0</v>
      </c>
      <c r="R321">
        <f>SUMIFS('2024'!$I:$I,'2024'!$L:$L,work!$A321,'2024'!$H:$H,work!R$1)</f>
        <v>0</v>
      </c>
      <c r="S321">
        <f>SUMIFS('2024'!$I:$I,'2024'!$L:$L,work!$A321,'2024'!$H:$H,work!S$1)</f>
        <v>0</v>
      </c>
      <c r="T321">
        <f>SUMIFS('2024'!$I:$I,'2024'!$L:$L,work!$A321,'2024'!$H:$H,work!T$1)</f>
        <v>0</v>
      </c>
      <c r="U321">
        <f>SUMIFS('2024'!$I:$I,'2024'!$L:$L,work!$A321,'2024'!$H:$H,work!U$1)</f>
        <v>0</v>
      </c>
      <c r="V321">
        <f>SUMIFS('2024'!$I:$I,'2024'!$L:$L,work!$A321,'2024'!$H:$H,work!V$1)</f>
        <v>0</v>
      </c>
      <c r="W321">
        <f>SUMIFS('2024'!$I:$I,'2024'!$L:$L,work!$A321,'2024'!$H:$H,work!W$1)</f>
        <v>0</v>
      </c>
      <c r="X321">
        <f>SUMIFS('2024'!$I:$I,'2024'!$L:$L,work!$A321,'2024'!$H:$H,work!X$1)</f>
        <v>0</v>
      </c>
      <c r="Y321">
        <f t="shared" si="8"/>
        <v>3</v>
      </c>
      <c r="AL321" t="str">
        <v>SROC</v>
      </c>
      <c r="AM321" t="str">
        <v>2009B</v>
      </c>
      <c r="AN321" t="str">
        <v>-</v>
      </c>
    </row>
    <row r="322" spans="1:40" x14ac:dyDescent="0.25">
      <c r="A322" t="str">
        <v>2995-21FLCEN G2CE0080</v>
      </c>
      <c r="B322" t="str">
        <f>_xlfn.XLOOKUP(A322,'2024'!L:L,'2024'!A:A)</f>
        <v>CEROC</v>
      </c>
      <c r="C322" t="str">
        <f>_xlfn.XLOOKUP(A322,'2024'!L:L,'2024'!F:F)</f>
        <v>LAKE</v>
      </c>
      <c r="D322" t="str">
        <f>_xlfn.XLOOKUP(A322,'2024'!L:L,'2024'!G:G)</f>
        <v>3F</v>
      </c>
      <c r="E322">
        <f>SUMIFS('2024'!$I:$I,'2024'!$L:$L,work!$A322,'2024'!$H:$H,work!E$1)</f>
        <v>6</v>
      </c>
      <c r="F322">
        <f>SUMIFS('2024'!$I:$I,'2024'!$L:$L,work!$A322,'2024'!$H:$H,work!F$1)</f>
        <v>0</v>
      </c>
      <c r="G322">
        <f>SUMIFS('2024'!$I:$I,'2024'!$L:$L,work!$A322,'2024'!$H:$H,work!G$1)</f>
        <v>0</v>
      </c>
      <c r="H322">
        <f>SUMIFS('2024'!$I:$I,'2024'!$L:$L,work!$A322,'2024'!$H:$H,work!H$1)</f>
        <v>0</v>
      </c>
      <c r="I322">
        <f>SUMIFS('2024'!$I:$I,'2024'!$L:$L,work!$A322,'2024'!$H:$H,work!I$1)</f>
        <v>0</v>
      </c>
      <c r="J322">
        <f>SUMIFS('2024'!$I:$I,'2024'!$L:$L,work!$A322,'2024'!$H:$H,work!J$1)</f>
        <v>0</v>
      </c>
      <c r="K322">
        <f>SUMIFS('2024'!$I:$I,'2024'!$L:$L,work!$A322,'2024'!$H:$H,work!K$1)</f>
        <v>0</v>
      </c>
      <c r="L322">
        <f>SUMIFS('2024'!$I:$I,'2024'!$L:$L,work!$A322,'2024'!$H:$H,work!L$1)</f>
        <v>0</v>
      </c>
      <c r="M322">
        <f>SUMIFS('2024'!$I:$I,'2024'!$L:$L,work!$A322,'2024'!$H:$H,work!M$1)</f>
        <v>0</v>
      </c>
      <c r="N322">
        <f>SUMIFS('2024'!$I:$I,'2024'!$L:$L,work!$A322,'2024'!$H:$H,work!N$1)</f>
        <v>0</v>
      </c>
      <c r="O322">
        <f>SUMIFS('2024'!$I:$I,'2024'!$L:$L,work!$A322,'2024'!$H:$H,work!O$1)</f>
        <v>0</v>
      </c>
      <c r="P322">
        <f>SUMIFS('2024'!$I:$I,'2024'!$L:$L,work!$A322,'2024'!$H:$H,work!P$1)</f>
        <v>0</v>
      </c>
      <c r="Q322">
        <f>SUMIFS('2024'!$I:$I,'2024'!$L:$L,work!$A322,'2024'!$H:$H,work!Q$1)</f>
        <v>0</v>
      </c>
      <c r="R322">
        <f>SUMIFS('2024'!$I:$I,'2024'!$L:$L,work!$A322,'2024'!$H:$H,work!R$1)</f>
        <v>0</v>
      </c>
      <c r="S322">
        <f>SUMIFS('2024'!$I:$I,'2024'!$L:$L,work!$A322,'2024'!$H:$H,work!S$1)</f>
        <v>0</v>
      </c>
      <c r="T322">
        <f>SUMIFS('2024'!$I:$I,'2024'!$L:$L,work!$A322,'2024'!$H:$H,work!T$1)</f>
        <v>0</v>
      </c>
      <c r="U322">
        <f>SUMIFS('2024'!$I:$I,'2024'!$L:$L,work!$A322,'2024'!$H:$H,work!U$1)</f>
        <v>0</v>
      </c>
      <c r="V322">
        <f>SUMIFS('2024'!$I:$I,'2024'!$L:$L,work!$A322,'2024'!$H:$H,work!V$1)</f>
        <v>0</v>
      </c>
      <c r="W322">
        <f>SUMIFS('2024'!$I:$I,'2024'!$L:$L,work!$A322,'2024'!$H:$H,work!W$1)</f>
        <v>0</v>
      </c>
      <c r="X322">
        <f>SUMIFS('2024'!$I:$I,'2024'!$L:$L,work!$A322,'2024'!$H:$H,work!X$1)</f>
        <v>0</v>
      </c>
      <c r="Y322">
        <f t="shared" si="8"/>
        <v>3</v>
      </c>
      <c r="AL322" t="str">
        <v>SROC</v>
      </c>
      <c r="AM322" t="str">
        <v>2041B</v>
      </c>
      <c r="AN322" t="str">
        <v>-</v>
      </c>
    </row>
    <row r="323" spans="1:40" x14ac:dyDescent="0.25">
      <c r="A323" t="str">
        <v>2997A3-21FLCEN G2CE0072</v>
      </c>
      <c r="B323" t="str">
        <f>_xlfn.XLOOKUP(A323,'2024'!L:L,'2024'!A:A)</f>
        <v>CEROC</v>
      </c>
      <c r="C323" t="str">
        <f>_xlfn.XLOOKUP(A323,'2024'!L:L,'2024'!F:F)</f>
        <v>STREAM</v>
      </c>
      <c r="D323" t="str">
        <f>_xlfn.XLOOKUP(A323,'2024'!L:L,'2024'!G:G)</f>
        <v>3F</v>
      </c>
      <c r="E323">
        <f>SUMIFS('2024'!$I:$I,'2024'!$L:$L,work!$A323,'2024'!$H:$H,work!E$1)</f>
        <v>0</v>
      </c>
      <c r="F323">
        <f>SUMIFS('2024'!$I:$I,'2024'!$L:$L,work!$A323,'2024'!$H:$H,work!F$1)</f>
        <v>0</v>
      </c>
      <c r="G323">
        <f>SUMIFS('2024'!$I:$I,'2024'!$L:$L,work!$A323,'2024'!$H:$H,work!G$1)</f>
        <v>0</v>
      </c>
      <c r="H323">
        <f>SUMIFS('2024'!$I:$I,'2024'!$L:$L,work!$A323,'2024'!$H:$H,work!H$1)</f>
        <v>0</v>
      </c>
      <c r="I323">
        <f>SUMIFS('2024'!$I:$I,'2024'!$L:$L,work!$A323,'2024'!$H:$H,work!I$1)</f>
        <v>6</v>
      </c>
      <c r="J323">
        <f>SUMIFS('2024'!$I:$I,'2024'!$L:$L,work!$A323,'2024'!$H:$H,work!J$1)</f>
        <v>0</v>
      </c>
      <c r="K323">
        <f>SUMIFS('2024'!$I:$I,'2024'!$L:$L,work!$A323,'2024'!$H:$H,work!K$1)</f>
        <v>6</v>
      </c>
      <c r="L323">
        <f>SUMIFS('2024'!$I:$I,'2024'!$L:$L,work!$A323,'2024'!$H:$H,work!L$1)</f>
        <v>6</v>
      </c>
      <c r="M323">
        <f>SUMIFS('2024'!$I:$I,'2024'!$L:$L,work!$A323,'2024'!$H:$H,work!M$1)</f>
        <v>6</v>
      </c>
      <c r="N323">
        <f>SUMIFS('2024'!$I:$I,'2024'!$L:$L,work!$A323,'2024'!$H:$H,work!N$1)</f>
        <v>0</v>
      </c>
      <c r="O323">
        <f>SUMIFS('2024'!$I:$I,'2024'!$L:$L,work!$A323,'2024'!$H:$H,work!O$1)</f>
        <v>0</v>
      </c>
      <c r="P323">
        <f>SUMIFS('2024'!$I:$I,'2024'!$L:$L,work!$A323,'2024'!$H:$H,work!P$1)</f>
        <v>0</v>
      </c>
      <c r="Q323">
        <f>SUMIFS('2024'!$I:$I,'2024'!$L:$L,work!$A323,'2024'!$H:$H,work!Q$1)</f>
        <v>0</v>
      </c>
      <c r="R323">
        <f>SUMIFS('2024'!$I:$I,'2024'!$L:$L,work!$A323,'2024'!$H:$H,work!R$1)</f>
        <v>0</v>
      </c>
      <c r="S323">
        <f>SUMIFS('2024'!$I:$I,'2024'!$L:$L,work!$A323,'2024'!$H:$H,work!S$1)</f>
        <v>0</v>
      </c>
      <c r="T323">
        <f>SUMIFS('2024'!$I:$I,'2024'!$L:$L,work!$A323,'2024'!$H:$H,work!T$1)</f>
        <v>0</v>
      </c>
      <c r="U323">
        <f>SUMIFS('2024'!$I:$I,'2024'!$L:$L,work!$A323,'2024'!$H:$H,work!U$1)</f>
        <v>0</v>
      </c>
      <c r="V323">
        <f>SUMIFS('2024'!$I:$I,'2024'!$L:$L,work!$A323,'2024'!$H:$H,work!V$1)</f>
        <v>0</v>
      </c>
      <c r="W323">
        <f>SUMIFS('2024'!$I:$I,'2024'!$L:$L,work!$A323,'2024'!$H:$H,work!W$1)</f>
        <v>0</v>
      </c>
      <c r="X323">
        <f>SUMIFS('2024'!$I:$I,'2024'!$L:$L,work!$A323,'2024'!$H:$H,work!X$1)</f>
        <v>0</v>
      </c>
      <c r="Y323">
        <f t="shared" ref="Y323:Y386" si="9">(MAX(E323:Q323,S323)*0.5)+(R323*2.5)+(MAX(T323:W323)*0.5)+(X323*1)</f>
        <v>3</v>
      </c>
      <c r="AL323" t="str">
        <v>SROC</v>
      </c>
      <c r="AM323" t="str">
        <v>1981</v>
      </c>
      <c r="AN323" t="str">
        <v>-</v>
      </c>
    </row>
    <row r="324" spans="1:40" x14ac:dyDescent="0.25">
      <c r="A324" t="str">
        <v>2997Q-21FLCEN G2CE0067</v>
      </c>
      <c r="B324" t="str">
        <f>_xlfn.XLOOKUP(A324,'2024'!L:L,'2024'!A:A)</f>
        <v>CEROC</v>
      </c>
      <c r="C324" t="str">
        <f>_xlfn.XLOOKUP(A324,'2024'!L:L,'2024'!F:F)</f>
        <v>LAKE</v>
      </c>
      <c r="D324" t="str">
        <f>_xlfn.XLOOKUP(A324,'2024'!L:L,'2024'!G:G)</f>
        <v>3F</v>
      </c>
      <c r="E324">
        <f>SUMIFS('2024'!$I:$I,'2024'!$L:$L,work!$A324,'2024'!$H:$H,work!E$1)</f>
        <v>6</v>
      </c>
      <c r="F324">
        <f>SUMIFS('2024'!$I:$I,'2024'!$L:$L,work!$A324,'2024'!$H:$H,work!F$1)</f>
        <v>0</v>
      </c>
      <c r="G324">
        <f>SUMIFS('2024'!$I:$I,'2024'!$L:$L,work!$A324,'2024'!$H:$H,work!G$1)</f>
        <v>0</v>
      </c>
      <c r="H324">
        <f>SUMIFS('2024'!$I:$I,'2024'!$L:$L,work!$A324,'2024'!$H:$H,work!H$1)</f>
        <v>0</v>
      </c>
      <c r="I324">
        <f>SUMIFS('2024'!$I:$I,'2024'!$L:$L,work!$A324,'2024'!$H:$H,work!I$1)</f>
        <v>0</v>
      </c>
      <c r="J324">
        <f>SUMIFS('2024'!$I:$I,'2024'!$L:$L,work!$A324,'2024'!$H:$H,work!J$1)</f>
        <v>0</v>
      </c>
      <c r="K324">
        <f>SUMIFS('2024'!$I:$I,'2024'!$L:$L,work!$A324,'2024'!$H:$H,work!K$1)</f>
        <v>0</v>
      </c>
      <c r="L324">
        <f>SUMIFS('2024'!$I:$I,'2024'!$L:$L,work!$A324,'2024'!$H:$H,work!L$1)</f>
        <v>0</v>
      </c>
      <c r="M324">
        <f>SUMIFS('2024'!$I:$I,'2024'!$L:$L,work!$A324,'2024'!$H:$H,work!M$1)</f>
        <v>0</v>
      </c>
      <c r="N324">
        <f>SUMIFS('2024'!$I:$I,'2024'!$L:$L,work!$A324,'2024'!$H:$H,work!N$1)</f>
        <v>0</v>
      </c>
      <c r="O324">
        <f>SUMIFS('2024'!$I:$I,'2024'!$L:$L,work!$A324,'2024'!$H:$H,work!O$1)</f>
        <v>0</v>
      </c>
      <c r="P324">
        <f>SUMIFS('2024'!$I:$I,'2024'!$L:$L,work!$A324,'2024'!$H:$H,work!P$1)</f>
        <v>0</v>
      </c>
      <c r="Q324">
        <f>SUMIFS('2024'!$I:$I,'2024'!$L:$L,work!$A324,'2024'!$H:$H,work!Q$1)</f>
        <v>0</v>
      </c>
      <c r="R324">
        <f>SUMIFS('2024'!$I:$I,'2024'!$L:$L,work!$A324,'2024'!$H:$H,work!R$1)</f>
        <v>0</v>
      </c>
      <c r="S324">
        <f>SUMIFS('2024'!$I:$I,'2024'!$L:$L,work!$A324,'2024'!$H:$H,work!S$1)</f>
        <v>0</v>
      </c>
      <c r="T324">
        <f>SUMIFS('2024'!$I:$I,'2024'!$L:$L,work!$A324,'2024'!$H:$H,work!T$1)</f>
        <v>0</v>
      </c>
      <c r="U324">
        <f>SUMIFS('2024'!$I:$I,'2024'!$L:$L,work!$A324,'2024'!$H:$H,work!U$1)</f>
        <v>0</v>
      </c>
      <c r="V324">
        <f>SUMIFS('2024'!$I:$I,'2024'!$L:$L,work!$A324,'2024'!$H:$H,work!V$1)</f>
        <v>0</v>
      </c>
      <c r="W324">
        <f>SUMIFS('2024'!$I:$I,'2024'!$L:$L,work!$A324,'2024'!$H:$H,work!W$1)</f>
        <v>0</v>
      </c>
      <c r="X324">
        <f>SUMIFS('2024'!$I:$I,'2024'!$L:$L,work!$A324,'2024'!$H:$H,work!X$1)</f>
        <v>0</v>
      </c>
      <c r="Y324">
        <f t="shared" si="9"/>
        <v>3</v>
      </c>
      <c r="AL324" t="str">
        <v>SROC</v>
      </c>
      <c r="AM324" t="str">
        <v>1813G</v>
      </c>
      <c r="AN324" t="str">
        <v>-</v>
      </c>
    </row>
    <row r="325" spans="1:40" x14ac:dyDescent="0.25">
      <c r="A325" t="str">
        <v>2998D-21FLCEN G2CE0278</v>
      </c>
      <c r="B325" t="str">
        <f>_xlfn.XLOOKUP(A325,'2024'!L:L,'2024'!A:A)</f>
        <v>CEROC</v>
      </c>
      <c r="C325" t="str">
        <f>_xlfn.XLOOKUP(A325,'2024'!L:L,'2024'!F:F)</f>
        <v>LAKE</v>
      </c>
      <c r="D325" t="str">
        <f>_xlfn.XLOOKUP(A325,'2024'!L:L,'2024'!G:G)</f>
        <v>3F</v>
      </c>
      <c r="E325">
        <f>SUMIFS('2024'!$I:$I,'2024'!$L:$L,work!$A325,'2024'!$H:$H,work!E$1)</f>
        <v>6</v>
      </c>
      <c r="F325">
        <f>SUMIFS('2024'!$I:$I,'2024'!$L:$L,work!$A325,'2024'!$H:$H,work!F$1)</f>
        <v>0</v>
      </c>
      <c r="G325">
        <f>SUMIFS('2024'!$I:$I,'2024'!$L:$L,work!$A325,'2024'!$H:$H,work!G$1)</f>
        <v>0</v>
      </c>
      <c r="H325">
        <f>SUMIFS('2024'!$I:$I,'2024'!$L:$L,work!$A325,'2024'!$H:$H,work!H$1)</f>
        <v>0</v>
      </c>
      <c r="I325">
        <f>SUMIFS('2024'!$I:$I,'2024'!$L:$L,work!$A325,'2024'!$H:$H,work!I$1)</f>
        <v>0</v>
      </c>
      <c r="J325">
        <f>SUMIFS('2024'!$I:$I,'2024'!$L:$L,work!$A325,'2024'!$H:$H,work!J$1)</f>
        <v>0</v>
      </c>
      <c r="K325">
        <f>SUMIFS('2024'!$I:$I,'2024'!$L:$L,work!$A325,'2024'!$H:$H,work!K$1)</f>
        <v>0</v>
      </c>
      <c r="L325">
        <f>SUMIFS('2024'!$I:$I,'2024'!$L:$L,work!$A325,'2024'!$H:$H,work!L$1)</f>
        <v>0</v>
      </c>
      <c r="M325">
        <f>SUMIFS('2024'!$I:$I,'2024'!$L:$L,work!$A325,'2024'!$H:$H,work!M$1)</f>
        <v>0</v>
      </c>
      <c r="N325">
        <f>SUMIFS('2024'!$I:$I,'2024'!$L:$L,work!$A325,'2024'!$H:$H,work!N$1)</f>
        <v>0</v>
      </c>
      <c r="O325">
        <f>SUMIFS('2024'!$I:$I,'2024'!$L:$L,work!$A325,'2024'!$H:$H,work!O$1)</f>
        <v>0</v>
      </c>
      <c r="P325">
        <f>SUMIFS('2024'!$I:$I,'2024'!$L:$L,work!$A325,'2024'!$H:$H,work!P$1)</f>
        <v>0</v>
      </c>
      <c r="Q325">
        <f>SUMIFS('2024'!$I:$I,'2024'!$L:$L,work!$A325,'2024'!$H:$H,work!Q$1)</f>
        <v>0</v>
      </c>
      <c r="R325">
        <f>SUMIFS('2024'!$I:$I,'2024'!$L:$L,work!$A325,'2024'!$H:$H,work!R$1)</f>
        <v>0</v>
      </c>
      <c r="S325">
        <f>SUMIFS('2024'!$I:$I,'2024'!$L:$L,work!$A325,'2024'!$H:$H,work!S$1)</f>
        <v>0</v>
      </c>
      <c r="T325">
        <f>SUMIFS('2024'!$I:$I,'2024'!$L:$L,work!$A325,'2024'!$H:$H,work!T$1)</f>
        <v>0</v>
      </c>
      <c r="U325">
        <f>SUMIFS('2024'!$I:$I,'2024'!$L:$L,work!$A325,'2024'!$H:$H,work!U$1)</f>
        <v>0</v>
      </c>
      <c r="V325">
        <f>SUMIFS('2024'!$I:$I,'2024'!$L:$L,work!$A325,'2024'!$H:$H,work!V$1)</f>
        <v>0</v>
      </c>
      <c r="W325">
        <f>SUMIFS('2024'!$I:$I,'2024'!$L:$L,work!$A325,'2024'!$H:$H,work!W$1)</f>
        <v>0</v>
      </c>
      <c r="X325">
        <f>SUMIFS('2024'!$I:$I,'2024'!$L:$L,work!$A325,'2024'!$H:$H,work!X$1)</f>
        <v>0</v>
      </c>
      <c r="Y325">
        <f t="shared" si="9"/>
        <v>3</v>
      </c>
      <c r="AL325" t="str">
        <v>SROC</v>
      </c>
      <c r="AM325" t="str">
        <v>1813L</v>
      </c>
      <c r="AN325" t="str">
        <v>-</v>
      </c>
    </row>
    <row r="326" spans="1:40" x14ac:dyDescent="0.25">
      <c r="A326" t="str">
        <v>2999-21FLCEN G2CE0182</v>
      </c>
      <c r="B326" t="str">
        <f>_xlfn.XLOOKUP(A326,'2024'!L:L,'2024'!A:A)</f>
        <v>CEROC</v>
      </c>
      <c r="C326" t="str">
        <f>_xlfn.XLOOKUP(A326,'2024'!L:L,'2024'!F:F)</f>
        <v>STREAM</v>
      </c>
      <c r="D326" t="str">
        <f>_xlfn.XLOOKUP(A326,'2024'!L:L,'2024'!G:G)</f>
        <v>3F</v>
      </c>
      <c r="E326">
        <f>SUMIFS('2024'!$I:$I,'2024'!$L:$L,work!$A326,'2024'!$H:$H,work!E$1)</f>
        <v>0</v>
      </c>
      <c r="F326">
        <f>SUMIFS('2024'!$I:$I,'2024'!$L:$L,work!$A326,'2024'!$H:$H,work!F$1)</f>
        <v>0</v>
      </c>
      <c r="G326">
        <f>SUMIFS('2024'!$I:$I,'2024'!$L:$L,work!$A326,'2024'!$H:$H,work!G$1)</f>
        <v>0</v>
      </c>
      <c r="H326">
        <f>SUMIFS('2024'!$I:$I,'2024'!$L:$L,work!$A326,'2024'!$H:$H,work!H$1)</f>
        <v>0</v>
      </c>
      <c r="I326">
        <f>SUMIFS('2024'!$I:$I,'2024'!$L:$L,work!$A326,'2024'!$H:$H,work!I$1)</f>
        <v>6</v>
      </c>
      <c r="J326">
        <f>SUMIFS('2024'!$I:$I,'2024'!$L:$L,work!$A326,'2024'!$H:$H,work!J$1)</f>
        <v>0</v>
      </c>
      <c r="K326">
        <f>SUMIFS('2024'!$I:$I,'2024'!$L:$L,work!$A326,'2024'!$H:$H,work!K$1)</f>
        <v>0</v>
      </c>
      <c r="L326">
        <f>SUMIFS('2024'!$I:$I,'2024'!$L:$L,work!$A326,'2024'!$H:$H,work!L$1)</f>
        <v>0</v>
      </c>
      <c r="M326">
        <f>SUMIFS('2024'!$I:$I,'2024'!$L:$L,work!$A326,'2024'!$H:$H,work!M$1)</f>
        <v>0</v>
      </c>
      <c r="N326">
        <f>SUMIFS('2024'!$I:$I,'2024'!$L:$L,work!$A326,'2024'!$H:$H,work!N$1)</f>
        <v>0</v>
      </c>
      <c r="O326">
        <f>SUMIFS('2024'!$I:$I,'2024'!$L:$L,work!$A326,'2024'!$H:$H,work!O$1)</f>
        <v>0</v>
      </c>
      <c r="P326">
        <f>SUMIFS('2024'!$I:$I,'2024'!$L:$L,work!$A326,'2024'!$H:$H,work!P$1)</f>
        <v>0</v>
      </c>
      <c r="Q326">
        <f>SUMIFS('2024'!$I:$I,'2024'!$L:$L,work!$A326,'2024'!$H:$H,work!Q$1)</f>
        <v>0</v>
      </c>
      <c r="R326">
        <f>SUMIFS('2024'!$I:$I,'2024'!$L:$L,work!$A326,'2024'!$H:$H,work!R$1)</f>
        <v>0</v>
      </c>
      <c r="S326">
        <f>SUMIFS('2024'!$I:$I,'2024'!$L:$L,work!$A326,'2024'!$H:$H,work!S$1)</f>
        <v>0</v>
      </c>
      <c r="T326">
        <f>SUMIFS('2024'!$I:$I,'2024'!$L:$L,work!$A326,'2024'!$H:$H,work!T$1)</f>
        <v>0</v>
      </c>
      <c r="U326">
        <f>SUMIFS('2024'!$I:$I,'2024'!$L:$L,work!$A326,'2024'!$H:$H,work!U$1)</f>
        <v>0</v>
      </c>
      <c r="V326">
        <f>SUMIFS('2024'!$I:$I,'2024'!$L:$L,work!$A326,'2024'!$H:$H,work!V$1)</f>
        <v>0</v>
      </c>
      <c r="W326">
        <f>SUMIFS('2024'!$I:$I,'2024'!$L:$L,work!$A326,'2024'!$H:$H,work!W$1)</f>
        <v>0</v>
      </c>
      <c r="X326">
        <f>SUMIFS('2024'!$I:$I,'2024'!$L:$L,work!$A326,'2024'!$H:$H,work!X$1)</f>
        <v>0</v>
      </c>
      <c r="Y326">
        <f t="shared" si="9"/>
        <v>3</v>
      </c>
      <c r="AL326" t="str">
        <v>SROC</v>
      </c>
      <c r="AM326" t="str">
        <v>1932M</v>
      </c>
      <c r="AN326" t="str">
        <v>-</v>
      </c>
    </row>
    <row r="327" spans="1:40" x14ac:dyDescent="0.25">
      <c r="A327" t="str">
        <v>2999-21FLCEN G2CE0260</v>
      </c>
      <c r="B327" t="str">
        <f>_xlfn.XLOOKUP(A327,'2024'!L:L,'2024'!A:A)</f>
        <v>CEROC</v>
      </c>
      <c r="C327" t="str">
        <f>_xlfn.XLOOKUP(A327,'2024'!L:L,'2024'!F:F)</f>
        <v>STREAM</v>
      </c>
      <c r="D327" t="str">
        <f>_xlfn.XLOOKUP(A327,'2024'!L:L,'2024'!G:G)</f>
        <v>3F</v>
      </c>
      <c r="E327">
        <f>SUMIFS('2024'!$I:$I,'2024'!$L:$L,work!$A327,'2024'!$H:$H,work!E$1)</f>
        <v>0</v>
      </c>
      <c r="F327">
        <f>SUMIFS('2024'!$I:$I,'2024'!$L:$L,work!$A327,'2024'!$H:$H,work!F$1)</f>
        <v>0</v>
      </c>
      <c r="G327">
        <f>SUMIFS('2024'!$I:$I,'2024'!$L:$L,work!$A327,'2024'!$H:$H,work!G$1)</f>
        <v>0</v>
      </c>
      <c r="H327">
        <f>SUMIFS('2024'!$I:$I,'2024'!$L:$L,work!$A327,'2024'!$H:$H,work!H$1)</f>
        <v>0</v>
      </c>
      <c r="I327">
        <f>SUMIFS('2024'!$I:$I,'2024'!$L:$L,work!$A327,'2024'!$H:$H,work!I$1)</f>
        <v>6</v>
      </c>
      <c r="J327">
        <f>SUMIFS('2024'!$I:$I,'2024'!$L:$L,work!$A327,'2024'!$H:$H,work!J$1)</f>
        <v>0</v>
      </c>
      <c r="K327">
        <f>SUMIFS('2024'!$I:$I,'2024'!$L:$L,work!$A327,'2024'!$H:$H,work!K$1)</f>
        <v>0</v>
      </c>
      <c r="L327">
        <f>SUMIFS('2024'!$I:$I,'2024'!$L:$L,work!$A327,'2024'!$H:$H,work!L$1)</f>
        <v>0</v>
      </c>
      <c r="M327">
        <f>SUMIFS('2024'!$I:$I,'2024'!$L:$L,work!$A327,'2024'!$H:$H,work!M$1)</f>
        <v>0</v>
      </c>
      <c r="N327">
        <f>SUMIFS('2024'!$I:$I,'2024'!$L:$L,work!$A327,'2024'!$H:$H,work!N$1)</f>
        <v>0</v>
      </c>
      <c r="O327">
        <f>SUMIFS('2024'!$I:$I,'2024'!$L:$L,work!$A327,'2024'!$H:$H,work!O$1)</f>
        <v>0</v>
      </c>
      <c r="P327">
        <f>SUMIFS('2024'!$I:$I,'2024'!$L:$L,work!$A327,'2024'!$H:$H,work!P$1)</f>
        <v>0</v>
      </c>
      <c r="Q327">
        <f>SUMIFS('2024'!$I:$I,'2024'!$L:$L,work!$A327,'2024'!$H:$H,work!Q$1)</f>
        <v>0</v>
      </c>
      <c r="R327">
        <f>SUMIFS('2024'!$I:$I,'2024'!$L:$L,work!$A327,'2024'!$H:$H,work!R$1)</f>
        <v>0</v>
      </c>
      <c r="S327">
        <f>SUMIFS('2024'!$I:$I,'2024'!$L:$L,work!$A327,'2024'!$H:$H,work!S$1)</f>
        <v>0</v>
      </c>
      <c r="T327">
        <f>SUMIFS('2024'!$I:$I,'2024'!$L:$L,work!$A327,'2024'!$H:$H,work!T$1)</f>
        <v>0</v>
      </c>
      <c r="U327">
        <f>SUMIFS('2024'!$I:$I,'2024'!$L:$L,work!$A327,'2024'!$H:$H,work!U$1)</f>
        <v>0</v>
      </c>
      <c r="V327">
        <f>SUMIFS('2024'!$I:$I,'2024'!$L:$L,work!$A327,'2024'!$H:$H,work!V$1)</f>
        <v>0</v>
      </c>
      <c r="W327">
        <f>SUMIFS('2024'!$I:$I,'2024'!$L:$L,work!$A327,'2024'!$H:$H,work!W$1)</f>
        <v>0</v>
      </c>
      <c r="X327">
        <f>SUMIFS('2024'!$I:$I,'2024'!$L:$L,work!$A327,'2024'!$H:$H,work!X$1)</f>
        <v>0</v>
      </c>
      <c r="Y327">
        <f t="shared" si="9"/>
        <v>3</v>
      </c>
      <c r="AL327" t="str">
        <v>SROC</v>
      </c>
      <c r="AM327" t="str">
        <v>1938A</v>
      </c>
      <c r="AN327" t="str">
        <v>-</v>
      </c>
    </row>
    <row r="328" spans="1:40" x14ac:dyDescent="0.25">
      <c r="A328" t="str">
        <v>2999B-21FLCEN G2CE0068</v>
      </c>
      <c r="B328" t="str">
        <f>_xlfn.XLOOKUP(A328,'2024'!L:L,'2024'!A:A)</f>
        <v>CEROC</v>
      </c>
      <c r="C328" t="str">
        <f>_xlfn.XLOOKUP(A328,'2024'!L:L,'2024'!F:F)</f>
        <v>LAKE</v>
      </c>
      <c r="D328" t="str">
        <f>_xlfn.XLOOKUP(A328,'2024'!L:L,'2024'!G:G)</f>
        <v>3F</v>
      </c>
      <c r="E328">
        <f>SUMIFS('2024'!$I:$I,'2024'!$L:$L,work!$A328,'2024'!$H:$H,work!E$1)</f>
        <v>6</v>
      </c>
      <c r="F328">
        <f>SUMIFS('2024'!$I:$I,'2024'!$L:$L,work!$A328,'2024'!$H:$H,work!F$1)</f>
        <v>0</v>
      </c>
      <c r="G328">
        <f>SUMIFS('2024'!$I:$I,'2024'!$L:$L,work!$A328,'2024'!$H:$H,work!G$1)</f>
        <v>0</v>
      </c>
      <c r="H328">
        <f>SUMIFS('2024'!$I:$I,'2024'!$L:$L,work!$A328,'2024'!$H:$H,work!H$1)</f>
        <v>0</v>
      </c>
      <c r="I328">
        <f>SUMIFS('2024'!$I:$I,'2024'!$L:$L,work!$A328,'2024'!$H:$H,work!I$1)</f>
        <v>0</v>
      </c>
      <c r="J328">
        <f>SUMIFS('2024'!$I:$I,'2024'!$L:$L,work!$A328,'2024'!$H:$H,work!J$1)</f>
        <v>0</v>
      </c>
      <c r="K328">
        <f>SUMIFS('2024'!$I:$I,'2024'!$L:$L,work!$A328,'2024'!$H:$H,work!K$1)</f>
        <v>0</v>
      </c>
      <c r="L328">
        <f>SUMIFS('2024'!$I:$I,'2024'!$L:$L,work!$A328,'2024'!$H:$H,work!L$1)</f>
        <v>0</v>
      </c>
      <c r="M328">
        <f>SUMIFS('2024'!$I:$I,'2024'!$L:$L,work!$A328,'2024'!$H:$H,work!M$1)</f>
        <v>0</v>
      </c>
      <c r="N328">
        <f>SUMIFS('2024'!$I:$I,'2024'!$L:$L,work!$A328,'2024'!$H:$H,work!N$1)</f>
        <v>0</v>
      </c>
      <c r="O328">
        <f>SUMIFS('2024'!$I:$I,'2024'!$L:$L,work!$A328,'2024'!$H:$H,work!O$1)</f>
        <v>0</v>
      </c>
      <c r="P328">
        <f>SUMIFS('2024'!$I:$I,'2024'!$L:$L,work!$A328,'2024'!$H:$H,work!P$1)</f>
        <v>0</v>
      </c>
      <c r="Q328">
        <f>SUMIFS('2024'!$I:$I,'2024'!$L:$L,work!$A328,'2024'!$H:$H,work!Q$1)</f>
        <v>0</v>
      </c>
      <c r="R328">
        <f>SUMIFS('2024'!$I:$I,'2024'!$L:$L,work!$A328,'2024'!$H:$H,work!R$1)</f>
        <v>0</v>
      </c>
      <c r="S328">
        <f>SUMIFS('2024'!$I:$I,'2024'!$L:$L,work!$A328,'2024'!$H:$H,work!S$1)</f>
        <v>0</v>
      </c>
      <c r="T328">
        <f>SUMIFS('2024'!$I:$I,'2024'!$L:$L,work!$A328,'2024'!$H:$H,work!T$1)</f>
        <v>0</v>
      </c>
      <c r="U328">
        <f>SUMIFS('2024'!$I:$I,'2024'!$L:$L,work!$A328,'2024'!$H:$H,work!U$1)</f>
        <v>0</v>
      </c>
      <c r="V328">
        <f>SUMIFS('2024'!$I:$I,'2024'!$L:$L,work!$A328,'2024'!$H:$H,work!V$1)</f>
        <v>0</v>
      </c>
      <c r="W328">
        <f>SUMIFS('2024'!$I:$I,'2024'!$L:$L,work!$A328,'2024'!$H:$H,work!W$1)</f>
        <v>0</v>
      </c>
      <c r="X328">
        <f>SUMIFS('2024'!$I:$I,'2024'!$L:$L,work!$A328,'2024'!$H:$H,work!X$1)</f>
        <v>0</v>
      </c>
      <c r="Y328">
        <f t="shared" si="9"/>
        <v>3</v>
      </c>
      <c r="AL328" t="str">
        <v>SROC</v>
      </c>
      <c r="AM328" t="str">
        <v>1938F</v>
      </c>
      <c r="AN328" t="str">
        <v>-</v>
      </c>
    </row>
    <row r="329" spans="1:40" x14ac:dyDescent="0.25">
      <c r="A329" t="str">
        <v>3002P-21FLCEN G2CE0265</v>
      </c>
      <c r="B329" t="str">
        <f>_xlfn.XLOOKUP(A329,'2024'!L:L,'2024'!A:A)</f>
        <v>CEROC</v>
      </c>
      <c r="C329" t="str">
        <f>_xlfn.XLOOKUP(A329,'2024'!L:L,'2024'!F:F)</f>
        <v>LAKE</v>
      </c>
      <c r="D329" t="str">
        <f>_xlfn.XLOOKUP(A329,'2024'!L:L,'2024'!G:G)</f>
        <v>3F</v>
      </c>
      <c r="E329">
        <f>SUMIFS('2024'!$I:$I,'2024'!$L:$L,work!$A329,'2024'!$H:$H,work!E$1)</f>
        <v>6</v>
      </c>
      <c r="F329">
        <f>SUMIFS('2024'!$I:$I,'2024'!$L:$L,work!$A329,'2024'!$H:$H,work!F$1)</f>
        <v>0</v>
      </c>
      <c r="G329">
        <f>SUMIFS('2024'!$I:$I,'2024'!$L:$L,work!$A329,'2024'!$H:$H,work!G$1)</f>
        <v>0</v>
      </c>
      <c r="H329">
        <f>SUMIFS('2024'!$I:$I,'2024'!$L:$L,work!$A329,'2024'!$H:$H,work!H$1)</f>
        <v>0</v>
      </c>
      <c r="I329">
        <f>SUMIFS('2024'!$I:$I,'2024'!$L:$L,work!$A329,'2024'!$H:$H,work!I$1)</f>
        <v>0</v>
      </c>
      <c r="J329">
        <f>SUMIFS('2024'!$I:$I,'2024'!$L:$L,work!$A329,'2024'!$H:$H,work!J$1)</f>
        <v>0</v>
      </c>
      <c r="K329">
        <f>SUMIFS('2024'!$I:$I,'2024'!$L:$L,work!$A329,'2024'!$H:$H,work!K$1)</f>
        <v>0</v>
      </c>
      <c r="L329">
        <f>SUMIFS('2024'!$I:$I,'2024'!$L:$L,work!$A329,'2024'!$H:$H,work!L$1)</f>
        <v>0</v>
      </c>
      <c r="M329">
        <f>SUMIFS('2024'!$I:$I,'2024'!$L:$L,work!$A329,'2024'!$H:$H,work!M$1)</f>
        <v>0</v>
      </c>
      <c r="N329">
        <f>SUMIFS('2024'!$I:$I,'2024'!$L:$L,work!$A329,'2024'!$H:$H,work!N$1)</f>
        <v>0</v>
      </c>
      <c r="O329">
        <f>SUMIFS('2024'!$I:$I,'2024'!$L:$L,work!$A329,'2024'!$H:$H,work!O$1)</f>
        <v>0</v>
      </c>
      <c r="P329">
        <f>SUMIFS('2024'!$I:$I,'2024'!$L:$L,work!$A329,'2024'!$H:$H,work!P$1)</f>
        <v>0</v>
      </c>
      <c r="Q329">
        <f>SUMIFS('2024'!$I:$I,'2024'!$L:$L,work!$A329,'2024'!$H:$H,work!Q$1)</f>
        <v>0</v>
      </c>
      <c r="R329">
        <f>SUMIFS('2024'!$I:$I,'2024'!$L:$L,work!$A329,'2024'!$H:$H,work!R$1)</f>
        <v>0</v>
      </c>
      <c r="S329">
        <f>SUMIFS('2024'!$I:$I,'2024'!$L:$L,work!$A329,'2024'!$H:$H,work!S$1)</f>
        <v>0</v>
      </c>
      <c r="T329">
        <f>SUMIFS('2024'!$I:$I,'2024'!$L:$L,work!$A329,'2024'!$H:$H,work!T$1)</f>
        <v>0</v>
      </c>
      <c r="U329">
        <f>SUMIFS('2024'!$I:$I,'2024'!$L:$L,work!$A329,'2024'!$H:$H,work!U$1)</f>
        <v>0</v>
      </c>
      <c r="V329">
        <f>SUMIFS('2024'!$I:$I,'2024'!$L:$L,work!$A329,'2024'!$H:$H,work!V$1)</f>
        <v>0</v>
      </c>
      <c r="W329">
        <f>SUMIFS('2024'!$I:$I,'2024'!$L:$L,work!$A329,'2024'!$H:$H,work!W$1)</f>
        <v>0</v>
      </c>
      <c r="X329">
        <f>SUMIFS('2024'!$I:$I,'2024'!$L:$L,work!$A329,'2024'!$H:$H,work!X$1)</f>
        <v>0</v>
      </c>
      <c r="Y329">
        <f t="shared" si="9"/>
        <v>3</v>
      </c>
      <c r="AL329" t="str">
        <v>SROC</v>
      </c>
      <c r="AM329" t="str">
        <v>2074</v>
      </c>
      <c r="AN329" t="str">
        <v>-</v>
      </c>
    </row>
    <row r="330" spans="1:40" x14ac:dyDescent="0.25">
      <c r="A330" t="str">
        <v>3003D-21FLSEM KIW</v>
      </c>
      <c r="B330" t="str">
        <f>_xlfn.XLOOKUP(A330,'2024'!L:L,'2024'!A:A)</f>
        <v>CEROC</v>
      </c>
      <c r="C330" t="str">
        <f>_xlfn.XLOOKUP(A330,'2024'!L:L,'2024'!F:F)</f>
        <v>LAKE</v>
      </c>
      <c r="D330" t="str">
        <f>_xlfn.XLOOKUP(A330,'2024'!L:L,'2024'!G:G)</f>
        <v>3F</v>
      </c>
      <c r="E330">
        <f>SUMIFS('2024'!$I:$I,'2024'!$L:$L,work!$A330,'2024'!$H:$H,work!E$1)</f>
        <v>6</v>
      </c>
      <c r="F330">
        <f>SUMIFS('2024'!$I:$I,'2024'!$L:$L,work!$A330,'2024'!$H:$H,work!F$1)</f>
        <v>0</v>
      </c>
      <c r="G330">
        <f>SUMIFS('2024'!$I:$I,'2024'!$L:$L,work!$A330,'2024'!$H:$H,work!G$1)</f>
        <v>0</v>
      </c>
      <c r="H330">
        <f>SUMIFS('2024'!$I:$I,'2024'!$L:$L,work!$A330,'2024'!$H:$H,work!H$1)</f>
        <v>0</v>
      </c>
      <c r="I330">
        <f>SUMIFS('2024'!$I:$I,'2024'!$L:$L,work!$A330,'2024'!$H:$H,work!I$1)</f>
        <v>0</v>
      </c>
      <c r="J330">
        <f>SUMIFS('2024'!$I:$I,'2024'!$L:$L,work!$A330,'2024'!$H:$H,work!J$1)</f>
        <v>0</v>
      </c>
      <c r="K330">
        <f>SUMIFS('2024'!$I:$I,'2024'!$L:$L,work!$A330,'2024'!$H:$H,work!K$1)</f>
        <v>0</v>
      </c>
      <c r="L330">
        <f>SUMIFS('2024'!$I:$I,'2024'!$L:$L,work!$A330,'2024'!$H:$H,work!L$1)</f>
        <v>0</v>
      </c>
      <c r="M330">
        <f>SUMIFS('2024'!$I:$I,'2024'!$L:$L,work!$A330,'2024'!$H:$H,work!M$1)</f>
        <v>0</v>
      </c>
      <c r="N330">
        <f>SUMIFS('2024'!$I:$I,'2024'!$L:$L,work!$A330,'2024'!$H:$H,work!N$1)</f>
        <v>0</v>
      </c>
      <c r="O330">
        <f>SUMIFS('2024'!$I:$I,'2024'!$L:$L,work!$A330,'2024'!$H:$H,work!O$1)</f>
        <v>0</v>
      </c>
      <c r="P330">
        <f>SUMIFS('2024'!$I:$I,'2024'!$L:$L,work!$A330,'2024'!$H:$H,work!P$1)</f>
        <v>0</v>
      </c>
      <c r="Q330">
        <f>SUMIFS('2024'!$I:$I,'2024'!$L:$L,work!$A330,'2024'!$H:$H,work!Q$1)</f>
        <v>0</v>
      </c>
      <c r="R330">
        <f>SUMIFS('2024'!$I:$I,'2024'!$L:$L,work!$A330,'2024'!$H:$H,work!R$1)</f>
        <v>0</v>
      </c>
      <c r="S330">
        <f>SUMIFS('2024'!$I:$I,'2024'!$L:$L,work!$A330,'2024'!$H:$H,work!S$1)</f>
        <v>0</v>
      </c>
      <c r="T330">
        <f>SUMIFS('2024'!$I:$I,'2024'!$L:$L,work!$A330,'2024'!$H:$H,work!T$1)</f>
        <v>0</v>
      </c>
      <c r="U330">
        <f>SUMIFS('2024'!$I:$I,'2024'!$L:$L,work!$A330,'2024'!$H:$H,work!U$1)</f>
        <v>0</v>
      </c>
      <c r="V330">
        <f>SUMIFS('2024'!$I:$I,'2024'!$L:$L,work!$A330,'2024'!$H:$H,work!V$1)</f>
        <v>0</v>
      </c>
      <c r="W330">
        <f>SUMIFS('2024'!$I:$I,'2024'!$L:$L,work!$A330,'2024'!$H:$H,work!W$1)</f>
        <v>0</v>
      </c>
      <c r="X330">
        <f>SUMIFS('2024'!$I:$I,'2024'!$L:$L,work!$A330,'2024'!$H:$H,work!X$1)</f>
        <v>0</v>
      </c>
      <c r="Y330">
        <f t="shared" si="9"/>
        <v>3</v>
      </c>
      <c r="AL330" t="str">
        <v>SROC</v>
      </c>
      <c r="AM330" t="str">
        <v>1962</v>
      </c>
      <c r="AN330" t="str">
        <v>-</v>
      </c>
    </row>
    <row r="331" spans="1:40" x14ac:dyDescent="0.25">
      <c r="A331" t="str">
        <v>3004R-21FLCEN G2CE0016</v>
      </c>
      <c r="B331" t="str">
        <f>_xlfn.XLOOKUP(A331,'2024'!L:L,'2024'!A:A)</f>
        <v>CEROC</v>
      </c>
      <c r="C331" t="str">
        <f>_xlfn.XLOOKUP(A331,'2024'!L:L,'2024'!F:F)</f>
        <v>LAKE</v>
      </c>
      <c r="D331" t="str">
        <f>_xlfn.XLOOKUP(A331,'2024'!L:L,'2024'!G:G)</f>
        <v>3F</v>
      </c>
      <c r="E331">
        <f>SUMIFS('2024'!$I:$I,'2024'!$L:$L,work!$A331,'2024'!$H:$H,work!E$1)</f>
        <v>6</v>
      </c>
      <c r="F331">
        <f>SUMIFS('2024'!$I:$I,'2024'!$L:$L,work!$A331,'2024'!$H:$H,work!F$1)</f>
        <v>0</v>
      </c>
      <c r="G331">
        <f>SUMIFS('2024'!$I:$I,'2024'!$L:$L,work!$A331,'2024'!$H:$H,work!G$1)</f>
        <v>0</v>
      </c>
      <c r="H331">
        <f>SUMIFS('2024'!$I:$I,'2024'!$L:$L,work!$A331,'2024'!$H:$H,work!H$1)</f>
        <v>0</v>
      </c>
      <c r="I331">
        <f>SUMIFS('2024'!$I:$I,'2024'!$L:$L,work!$A331,'2024'!$H:$H,work!I$1)</f>
        <v>6</v>
      </c>
      <c r="J331">
        <f>SUMIFS('2024'!$I:$I,'2024'!$L:$L,work!$A331,'2024'!$H:$H,work!J$1)</f>
        <v>0</v>
      </c>
      <c r="K331">
        <f>SUMIFS('2024'!$I:$I,'2024'!$L:$L,work!$A331,'2024'!$H:$H,work!K$1)</f>
        <v>0</v>
      </c>
      <c r="L331">
        <f>SUMIFS('2024'!$I:$I,'2024'!$L:$L,work!$A331,'2024'!$H:$H,work!L$1)</f>
        <v>0</v>
      </c>
      <c r="M331">
        <f>SUMIFS('2024'!$I:$I,'2024'!$L:$L,work!$A331,'2024'!$H:$H,work!M$1)</f>
        <v>0</v>
      </c>
      <c r="N331">
        <f>SUMIFS('2024'!$I:$I,'2024'!$L:$L,work!$A331,'2024'!$H:$H,work!N$1)</f>
        <v>0</v>
      </c>
      <c r="O331">
        <f>SUMIFS('2024'!$I:$I,'2024'!$L:$L,work!$A331,'2024'!$H:$H,work!O$1)</f>
        <v>0</v>
      </c>
      <c r="P331">
        <f>SUMIFS('2024'!$I:$I,'2024'!$L:$L,work!$A331,'2024'!$H:$H,work!P$1)</f>
        <v>0</v>
      </c>
      <c r="Q331">
        <f>SUMIFS('2024'!$I:$I,'2024'!$L:$L,work!$A331,'2024'!$H:$H,work!Q$1)</f>
        <v>0</v>
      </c>
      <c r="R331">
        <f>SUMIFS('2024'!$I:$I,'2024'!$L:$L,work!$A331,'2024'!$H:$H,work!R$1)</f>
        <v>0</v>
      </c>
      <c r="S331">
        <f>SUMIFS('2024'!$I:$I,'2024'!$L:$L,work!$A331,'2024'!$H:$H,work!S$1)</f>
        <v>0</v>
      </c>
      <c r="T331">
        <f>SUMIFS('2024'!$I:$I,'2024'!$L:$L,work!$A331,'2024'!$H:$H,work!T$1)</f>
        <v>0</v>
      </c>
      <c r="U331">
        <f>SUMIFS('2024'!$I:$I,'2024'!$L:$L,work!$A331,'2024'!$H:$H,work!U$1)</f>
        <v>0</v>
      </c>
      <c r="V331">
        <f>SUMIFS('2024'!$I:$I,'2024'!$L:$L,work!$A331,'2024'!$H:$H,work!V$1)</f>
        <v>0</v>
      </c>
      <c r="W331">
        <f>SUMIFS('2024'!$I:$I,'2024'!$L:$L,work!$A331,'2024'!$H:$H,work!W$1)</f>
        <v>0</v>
      </c>
      <c r="X331">
        <f>SUMIFS('2024'!$I:$I,'2024'!$L:$L,work!$A331,'2024'!$H:$H,work!X$1)</f>
        <v>0</v>
      </c>
      <c r="Y331">
        <f t="shared" si="9"/>
        <v>3</v>
      </c>
      <c r="AL331" t="str">
        <v>SROC</v>
      </c>
      <c r="AM331" t="str">
        <v>2040</v>
      </c>
      <c r="AN331" t="str">
        <v>-</v>
      </c>
    </row>
    <row r="332" spans="1:40" x14ac:dyDescent="0.25">
      <c r="A332" t="str">
        <v>3006-21FLCEN G3CE0065</v>
      </c>
      <c r="B332" t="str">
        <f>_xlfn.XLOOKUP(A332,'2024'!L:L,'2024'!A:A)</f>
        <v>CEROC</v>
      </c>
      <c r="C332" t="str">
        <f>_xlfn.XLOOKUP(A332,'2024'!L:L,'2024'!F:F)</f>
        <v>STREAM</v>
      </c>
      <c r="D332" t="str">
        <f>_xlfn.XLOOKUP(A332,'2024'!L:L,'2024'!G:G)</f>
        <v>3F</v>
      </c>
      <c r="E332">
        <f>SUMIFS('2024'!$I:$I,'2024'!$L:$L,work!$A332,'2024'!$H:$H,work!E$1)</f>
        <v>0</v>
      </c>
      <c r="F332">
        <f>SUMIFS('2024'!$I:$I,'2024'!$L:$L,work!$A332,'2024'!$H:$H,work!F$1)</f>
        <v>6</v>
      </c>
      <c r="G332">
        <f>SUMIFS('2024'!$I:$I,'2024'!$L:$L,work!$A332,'2024'!$H:$H,work!G$1)</f>
        <v>0</v>
      </c>
      <c r="H332">
        <f>SUMIFS('2024'!$I:$I,'2024'!$L:$L,work!$A332,'2024'!$H:$H,work!H$1)</f>
        <v>0</v>
      </c>
      <c r="I332">
        <f>SUMIFS('2024'!$I:$I,'2024'!$L:$L,work!$A332,'2024'!$H:$H,work!I$1)</f>
        <v>6</v>
      </c>
      <c r="J332">
        <f>SUMIFS('2024'!$I:$I,'2024'!$L:$L,work!$A332,'2024'!$H:$H,work!J$1)</f>
        <v>0</v>
      </c>
      <c r="K332">
        <f>SUMIFS('2024'!$I:$I,'2024'!$L:$L,work!$A332,'2024'!$H:$H,work!K$1)</f>
        <v>0</v>
      </c>
      <c r="L332">
        <f>SUMIFS('2024'!$I:$I,'2024'!$L:$L,work!$A332,'2024'!$H:$H,work!L$1)</f>
        <v>0</v>
      </c>
      <c r="M332">
        <f>SUMIFS('2024'!$I:$I,'2024'!$L:$L,work!$A332,'2024'!$H:$H,work!M$1)</f>
        <v>0</v>
      </c>
      <c r="N332">
        <f>SUMIFS('2024'!$I:$I,'2024'!$L:$L,work!$A332,'2024'!$H:$H,work!N$1)</f>
        <v>0</v>
      </c>
      <c r="O332">
        <f>SUMIFS('2024'!$I:$I,'2024'!$L:$L,work!$A332,'2024'!$H:$H,work!O$1)</f>
        <v>0</v>
      </c>
      <c r="P332">
        <f>SUMIFS('2024'!$I:$I,'2024'!$L:$L,work!$A332,'2024'!$H:$H,work!P$1)</f>
        <v>0</v>
      </c>
      <c r="Q332">
        <f>SUMIFS('2024'!$I:$I,'2024'!$L:$L,work!$A332,'2024'!$H:$H,work!Q$1)</f>
        <v>0</v>
      </c>
      <c r="R332">
        <f>SUMIFS('2024'!$I:$I,'2024'!$L:$L,work!$A332,'2024'!$H:$H,work!R$1)</f>
        <v>0</v>
      </c>
      <c r="S332">
        <f>SUMIFS('2024'!$I:$I,'2024'!$L:$L,work!$A332,'2024'!$H:$H,work!S$1)</f>
        <v>0</v>
      </c>
      <c r="T332">
        <f>SUMIFS('2024'!$I:$I,'2024'!$L:$L,work!$A332,'2024'!$H:$H,work!T$1)</f>
        <v>0</v>
      </c>
      <c r="U332">
        <f>SUMIFS('2024'!$I:$I,'2024'!$L:$L,work!$A332,'2024'!$H:$H,work!U$1)</f>
        <v>0</v>
      </c>
      <c r="V332">
        <f>SUMIFS('2024'!$I:$I,'2024'!$L:$L,work!$A332,'2024'!$H:$H,work!V$1)</f>
        <v>0</v>
      </c>
      <c r="W332">
        <f>SUMIFS('2024'!$I:$I,'2024'!$L:$L,work!$A332,'2024'!$H:$H,work!W$1)</f>
        <v>0</v>
      </c>
      <c r="X332">
        <f>SUMIFS('2024'!$I:$I,'2024'!$L:$L,work!$A332,'2024'!$H:$H,work!X$1)</f>
        <v>0</v>
      </c>
      <c r="Y332">
        <f t="shared" si="9"/>
        <v>3</v>
      </c>
      <c r="AL332" t="str">
        <v>SROC</v>
      </c>
      <c r="AM332" t="str">
        <v>2071</v>
      </c>
      <c r="AN332" t="str">
        <v>-</v>
      </c>
    </row>
    <row r="333" spans="1:40" x14ac:dyDescent="0.25">
      <c r="A333" t="str">
        <v>3008A-21FLCEN G3CE0022</v>
      </c>
      <c r="B333" t="str">
        <f>_xlfn.XLOOKUP(A333,'2024'!L:L,'2024'!A:A)</f>
        <v>CEROC</v>
      </c>
      <c r="C333" t="str">
        <f>_xlfn.XLOOKUP(A333,'2024'!L:L,'2024'!F:F)</f>
        <v>LAKE</v>
      </c>
      <c r="D333" t="str">
        <f>_xlfn.XLOOKUP(A333,'2024'!L:L,'2024'!G:G)</f>
        <v>3F</v>
      </c>
      <c r="E333">
        <f>SUMIFS('2024'!$I:$I,'2024'!$L:$L,work!$A333,'2024'!$H:$H,work!E$1)</f>
        <v>6</v>
      </c>
      <c r="F333">
        <f>SUMIFS('2024'!$I:$I,'2024'!$L:$L,work!$A333,'2024'!$H:$H,work!F$1)</f>
        <v>0</v>
      </c>
      <c r="G333">
        <f>SUMIFS('2024'!$I:$I,'2024'!$L:$L,work!$A333,'2024'!$H:$H,work!G$1)</f>
        <v>0</v>
      </c>
      <c r="H333">
        <f>SUMIFS('2024'!$I:$I,'2024'!$L:$L,work!$A333,'2024'!$H:$H,work!H$1)</f>
        <v>0</v>
      </c>
      <c r="I333">
        <f>SUMIFS('2024'!$I:$I,'2024'!$L:$L,work!$A333,'2024'!$H:$H,work!I$1)</f>
        <v>0</v>
      </c>
      <c r="J333">
        <f>SUMIFS('2024'!$I:$I,'2024'!$L:$L,work!$A333,'2024'!$H:$H,work!J$1)</f>
        <v>0</v>
      </c>
      <c r="K333">
        <f>SUMIFS('2024'!$I:$I,'2024'!$L:$L,work!$A333,'2024'!$H:$H,work!K$1)</f>
        <v>0</v>
      </c>
      <c r="L333">
        <f>SUMIFS('2024'!$I:$I,'2024'!$L:$L,work!$A333,'2024'!$H:$H,work!L$1)</f>
        <v>0</v>
      </c>
      <c r="M333">
        <f>SUMIFS('2024'!$I:$I,'2024'!$L:$L,work!$A333,'2024'!$H:$H,work!M$1)</f>
        <v>0</v>
      </c>
      <c r="N333">
        <f>SUMIFS('2024'!$I:$I,'2024'!$L:$L,work!$A333,'2024'!$H:$H,work!N$1)</f>
        <v>0</v>
      </c>
      <c r="O333">
        <f>SUMIFS('2024'!$I:$I,'2024'!$L:$L,work!$A333,'2024'!$H:$H,work!O$1)</f>
        <v>0</v>
      </c>
      <c r="P333">
        <f>SUMIFS('2024'!$I:$I,'2024'!$L:$L,work!$A333,'2024'!$H:$H,work!P$1)</f>
        <v>0</v>
      </c>
      <c r="Q333">
        <f>SUMIFS('2024'!$I:$I,'2024'!$L:$L,work!$A333,'2024'!$H:$H,work!Q$1)</f>
        <v>0</v>
      </c>
      <c r="R333">
        <f>SUMIFS('2024'!$I:$I,'2024'!$L:$L,work!$A333,'2024'!$H:$H,work!R$1)</f>
        <v>0</v>
      </c>
      <c r="S333">
        <f>SUMIFS('2024'!$I:$I,'2024'!$L:$L,work!$A333,'2024'!$H:$H,work!S$1)</f>
        <v>0</v>
      </c>
      <c r="T333">
        <f>SUMIFS('2024'!$I:$I,'2024'!$L:$L,work!$A333,'2024'!$H:$H,work!T$1)</f>
        <v>0</v>
      </c>
      <c r="U333">
        <f>SUMIFS('2024'!$I:$I,'2024'!$L:$L,work!$A333,'2024'!$H:$H,work!U$1)</f>
        <v>0</v>
      </c>
      <c r="V333">
        <f>SUMIFS('2024'!$I:$I,'2024'!$L:$L,work!$A333,'2024'!$H:$H,work!V$1)</f>
        <v>0</v>
      </c>
      <c r="W333">
        <f>SUMIFS('2024'!$I:$I,'2024'!$L:$L,work!$A333,'2024'!$H:$H,work!W$1)</f>
        <v>0</v>
      </c>
      <c r="X333">
        <f>SUMIFS('2024'!$I:$I,'2024'!$L:$L,work!$A333,'2024'!$H:$H,work!X$1)</f>
        <v>0</v>
      </c>
      <c r="Y333">
        <f t="shared" si="9"/>
        <v>3</v>
      </c>
      <c r="AL333" t="str">
        <v>SROC</v>
      </c>
      <c r="AM333" t="str">
        <v>2056EA</v>
      </c>
      <c r="AN333" t="str">
        <v>-</v>
      </c>
    </row>
    <row r="334" spans="1:40" x14ac:dyDescent="0.25">
      <c r="A334" t="str">
        <v>3009J-21FLCEN HABCE0178</v>
      </c>
      <c r="B334" t="str">
        <f>_xlfn.XLOOKUP(A334,'2024'!L:L,'2024'!A:A)</f>
        <v>CEROC</v>
      </c>
      <c r="C334" t="str">
        <f>_xlfn.XLOOKUP(A334,'2024'!L:L,'2024'!F:F)</f>
        <v>LAKE</v>
      </c>
      <c r="D334" t="str">
        <f>_xlfn.XLOOKUP(A334,'2024'!L:L,'2024'!G:G)</f>
        <v>3F</v>
      </c>
      <c r="E334">
        <f>SUMIFS('2024'!$I:$I,'2024'!$L:$L,work!$A334,'2024'!$H:$H,work!E$1)</f>
        <v>6</v>
      </c>
      <c r="F334">
        <f>SUMIFS('2024'!$I:$I,'2024'!$L:$L,work!$A334,'2024'!$H:$H,work!F$1)</f>
        <v>0</v>
      </c>
      <c r="G334">
        <f>SUMIFS('2024'!$I:$I,'2024'!$L:$L,work!$A334,'2024'!$H:$H,work!G$1)</f>
        <v>0</v>
      </c>
      <c r="H334">
        <f>SUMIFS('2024'!$I:$I,'2024'!$L:$L,work!$A334,'2024'!$H:$H,work!H$1)</f>
        <v>0</v>
      </c>
      <c r="I334">
        <f>SUMIFS('2024'!$I:$I,'2024'!$L:$L,work!$A334,'2024'!$H:$H,work!I$1)</f>
        <v>0</v>
      </c>
      <c r="J334">
        <f>SUMIFS('2024'!$I:$I,'2024'!$L:$L,work!$A334,'2024'!$H:$H,work!J$1)</f>
        <v>0</v>
      </c>
      <c r="K334">
        <f>SUMIFS('2024'!$I:$I,'2024'!$L:$L,work!$A334,'2024'!$H:$H,work!K$1)</f>
        <v>0</v>
      </c>
      <c r="L334">
        <f>SUMIFS('2024'!$I:$I,'2024'!$L:$L,work!$A334,'2024'!$H:$H,work!L$1)</f>
        <v>0</v>
      </c>
      <c r="M334">
        <f>SUMIFS('2024'!$I:$I,'2024'!$L:$L,work!$A334,'2024'!$H:$H,work!M$1)</f>
        <v>0</v>
      </c>
      <c r="N334">
        <f>SUMIFS('2024'!$I:$I,'2024'!$L:$L,work!$A334,'2024'!$H:$H,work!N$1)</f>
        <v>0</v>
      </c>
      <c r="O334">
        <f>SUMIFS('2024'!$I:$I,'2024'!$L:$L,work!$A334,'2024'!$H:$H,work!O$1)</f>
        <v>0</v>
      </c>
      <c r="P334">
        <f>SUMIFS('2024'!$I:$I,'2024'!$L:$L,work!$A334,'2024'!$H:$H,work!P$1)</f>
        <v>0</v>
      </c>
      <c r="Q334">
        <f>SUMIFS('2024'!$I:$I,'2024'!$L:$L,work!$A334,'2024'!$H:$H,work!Q$1)</f>
        <v>0</v>
      </c>
      <c r="R334">
        <f>SUMIFS('2024'!$I:$I,'2024'!$L:$L,work!$A334,'2024'!$H:$H,work!R$1)</f>
        <v>0</v>
      </c>
      <c r="S334">
        <f>SUMIFS('2024'!$I:$I,'2024'!$L:$L,work!$A334,'2024'!$H:$H,work!S$1)</f>
        <v>0</v>
      </c>
      <c r="T334">
        <f>SUMIFS('2024'!$I:$I,'2024'!$L:$L,work!$A334,'2024'!$H:$H,work!T$1)</f>
        <v>0</v>
      </c>
      <c r="U334">
        <f>SUMIFS('2024'!$I:$I,'2024'!$L:$L,work!$A334,'2024'!$H:$H,work!U$1)</f>
        <v>0</v>
      </c>
      <c r="V334">
        <f>SUMIFS('2024'!$I:$I,'2024'!$L:$L,work!$A334,'2024'!$H:$H,work!V$1)</f>
        <v>0</v>
      </c>
      <c r="W334">
        <f>SUMIFS('2024'!$I:$I,'2024'!$L:$L,work!$A334,'2024'!$H:$H,work!W$1)</f>
        <v>0</v>
      </c>
      <c r="X334">
        <f>SUMIFS('2024'!$I:$I,'2024'!$L:$L,work!$A334,'2024'!$H:$H,work!X$1)</f>
        <v>0</v>
      </c>
      <c r="Y334">
        <f t="shared" si="9"/>
        <v>3</v>
      </c>
      <c r="AL334" t="str">
        <v>SROC</v>
      </c>
      <c r="AM334" t="str">
        <v>1995</v>
      </c>
      <c r="AN334" t="str">
        <v>-</v>
      </c>
    </row>
    <row r="335" spans="1:40" x14ac:dyDescent="0.25">
      <c r="A335" t="str">
        <v>3011A-21FLCEN G2CE0259</v>
      </c>
      <c r="B335" t="str">
        <f>_xlfn.XLOOKUP(A335,'2024'!L:L,'2024'!A:A)</f>
        <v>CEROC</v>
      </c>
      <c r="C335" t="str">
        <f>_xlfn.XLOOKUP(A335,'2024'!L:L,'2024'!F:F)</f>
        <v>LAKE</v>
      </c>
      <c r="D335" t="str">
        <f>_xlfn.XLOOKUP(A335,'2024'!L:L,'2024'!G:G)</f>
        <v>3F</v>
      </c>
      <c r="E335">
        <f>SUMIFS('2024'!$I:$I,'2024'!$L:$L,work!$A335,'2024'!$H:$H,work!E$1)</f>
        <v>6</v>
      </c>
      <c r="F335">
        <f>SUMIFS('2024'!$I:$I,'2024'!$L:$L,work!$A335,'2024'!$H:$H,work!F$1)</f>
        <v>0</v>
      </c>
      <c r="G335">
        <f>SUMIFS('2024'!$I:$I,'2024'!$L:$L,work!$A335,'2024'!$H:$H,work!G$1)</f>
        <v>0</v>
      </c>
      <c r="H335">
        <f>SUMIFS('2024'!$I:$I,'2024'!$L:$L,work!$A335,'2024'!$H:$H,work!H$1)</f>
        <v>0</v>
      </c>
      <c r="I335">
        <f>SUMIFS('2024'!$I:$I,'2024'!$L:$L,work!$A335,'2024'!$H:$H,work!I$1)</f>
        <v>0</v>
      </c>
      <c r="J335">
        <f>SUMIFS('2024'!$I:$I,'2024'!$L:$L,work!$A335,'2024'!$H:$H,work!J$1)</f>
        <v>0</v>
      </c>
      <c r="K335">
        <f>SUMIFS('2024'!$I:$I,'2024'!$L:$L,work!$A335,'2024'!$H:$H,work!K$1)</f>
        <v>0</v>
      </c>
      <c r="L335">
        <f>SUMIFS('2024'!$I:$I,'2024'!$L:$L,work!$A335,'2024'!$H:$H,work!L$1)</f>
        <v>0</v>
      </c>
      <c r="M335">
        <f>SUMIFS('2024'!$I:$I,'2024'!$L:$L,work!$A335,'2024'!$H:$H,work!M$1)</f>
        <v>0</v>
      </c>
      <c r="N335">
        <f>SUMIFS('2024'!$I:$I,'2024'!$L:$L,work!$A335,'2024'!$H:$H,work!N$1)</f>
        <v>0</v>
      </c>
      <c r="O335">
        <f>SUMIFS('2024'!$I:$I,'2024'!$L:$L,work!$A335,'2024'!$H:$H,work!O$1)</f>
        <v>0</v>
      </c>
      <c r="P335">
        <f>SUMIFS('2024'!$I:$I,'2024'!$L:$L,work!$A335,'2024'!$H:$H,work!P$1)</f>
        <v>0</v>
      </c>
      <c r="Q335">
        <f>SUMIFS('2024'!$I:$I,'2024'!$L:$L,work!$A335,'2024'!$H:$H,work!Q$1)</f>
        <v>0</v>
      </c>
      <c r="R335">
        <f>SUMIFS('2024'!$I:$I,'2024'!$L:$L,work!$A335,'2024'!$H:$H,work!R$1)</f>
        <v>0</v>
      </c>
      <c r="S335">
        <f>SUMIFS('2024'!$I:$I,'2024'!$L:$L,work!$A335,'2024'!$H:$H,work!S$1)</f>
        <v>0</v>
      </c>
      <c r="T335">
        <f>SUMIFS('2024'!$I:$I,'2024'!$L:$L,work!$A335,'2024'!$H:$H,work!T$1)</f>
        <v>0</v>
      </c>
      <c r="U335">
        <f>SUMIFS('2024'!$I:$I,'2024'!$L:$L,work!$A335,'2024'!$H:$H,work!U$1)</f>
        <v>0</v>
      </c>
      <c r="V335">
        <f>SUMIFS('2024'!$I:$I,'2024'!$L:$L,work!$A335,'2024'!$H:$H,work!V$1)</f>
        <v>0</v>
      </c>
      <c r="W335">
        <f>SUMIFS('2024'!$I:$I,'2024'!$L:$L,work!$A335,'2024'!$H:$H,work!W$1)</f>
        <v>0</v>
      </c>
      <c r="X335">
        <f>SUMIFS('2024'!$I:$I,'2024'!$L:$L,work!$A335,'2024'!$H:$H,work!X$1)</f>
        <v>0</v>
      </c>
      <c r="Y335">
        <f t="shared" si="9"/>
        <v>3</v>
      </c>
      <c r="AL335" t="str">
        <v>SROC</v>
      </c>
      <c r="AM335" t="str">
        <v>1976B</v>
      </c>
      <c r="AN335" t="str">
        <v>-</v>
      </c>
    </row>
    <row r="336" spans="1:40" x14ac:dyDescent="0.25">
      <c r="A336" t="str">
        <v>3013-21FLCEN G3CE0054</v>
      </c>
      <c r="B336" t="str">
        <f>_xlfn.XLOOKUP(A336,'2024'!L:L,'2024'!A:A)</f>
        <v>CEROC</v>
      </c>
      <c r="C336" t="str">
        <f>_xlfn.XLOOKUP(A336,'2024'!L:L,'2024'!F:F)</f>
        <v>STREAM</v>
      </c>
      <c r="D336" t="str">
        <f>_xlfn.XLOOKUP(A336,'2024'!L:L,'2024'!G:G)</f>
        <v>3F</v>
      </c>
      <c r="E336">
        <f>SUMIFS('2024'!$I:$I,'2024'!$L:$L,work!$A336,'2024'!$H:$H,work!E$1)</f>
        <v>6</v>
      </c>
      <c r="F336">
        <f>SUMIFS('2024'!$I:$I,'2024'!$L:$L,work!$A336,'2024'!$H:$H,work!F$1)</f>
        <v>0</v>
      </c>
      <c r="G336">
        <f>SUMIFS('2024'!$I:$I,'2024'!$L:$L,work!$A336,'2024'!$H:$H,work!G$1)</f>
        <v>0</v>
      </c>
      <c r="H336">
        <f>SUMIFS('2024'!$I:$I,'2024'!$L:$L,work!$A336,'2024'!$H:$H,work!H$1)</f>
        <v>0</v>
      </c>
      <c r="I336">
        <f>SUMIFS('2024'!$I:$I,'2024'!$L:$L,work!$A336,'2024'!$H:$H,work!I$1)</f>
        <v>6</v>
      </c>
      <c r="J336">
        <f>SUMIFS('2024'!$I:$I,'2024'!$L:$L,work!$A336,'2024'!$H:$H,work!J$1)</f>
        <v>0</v>
      </c>
      <c r="K336">
        <f>SUMIFS('2024'!$I:$I,'2024'!$L:$L,work!$A336,'2024'!$H:$H,work!K$1)</f>
        <v>0</v>
      </c>
      <c r="L336">
        <f>SUMIFS('2024'!$I:$I,'2024'!$L:$L,work!$A336,'2024'!$H:$H,work!L$1)</f>
        <v>0</v>
      </c>
      <c r="M336">
        <f>SUMIFS('2024'!$I:$I,'2024'!$L:$L,work!$A336,'2024'!$H:$H,work!M$1)</f>
        <v>0</v>
      </c>
      <c r="N336">
        <f>SUMIFS('2024'!$I:$I,'2024'!$L:$L,work!$A336,'2024'!$H:$H,work!N$1)</f>
        <v>0</v>
      </c>
      <c r="O336">
        <f>SUMIFS('2024'!$I:$I,'2024'!$L:$L,work!$A336,'2024'!$H:$H,work!O$1)</f>
        <v>0</v>
      </c>
      <c r="P336">
        <f>SUMIFS('2024'!$I:$I,'2024'!$L:$L,work!$A336,'2024'!$H:$H,work!P$1)</f>
        <v>0</v>
      </c>
      <c r="Q336">
        <f>SUMIFS('2024'!$I:$I,'2024'!$L:$L,work!$A336,'2024'!$H:$H,work!Q$1)</f>
        <v>0</v>
      </c>
      <c r="R336">
        <f>SUMIFS('2024'!$I:$I,'2024'!$L:$L,work!$A336,'2024'!$H:$H,work!R$1)</f>
        <v>0</v>
      </c>
      <c r="S336">
        <f>SUMIFS('2024'!$I:$I,'2024'!$L:$L,work!$A336,'2024'!$H:$H,work!S$1)</f>
        <v>0</v>
      </c>
      <c r="T336">
        <f>SUMIFS('2024'!$I:$I,'2024'!$L:$L,work!$A336,'2024'!$H:$H,work!T$1)</f>
        <v>0</v>
      </c>
      <c r="U336">
        <f>SUMIFS('2024'!$I:$I,'2024'!$L:$L,work!$A336,'2024'!$H:$H,work!U$1)</f>
        <v>0</v>
      </c>
      <c r="V336">
        <f>SUMIFS('2024'!$I:$I,'2024'!$L:$L,work!$A336,'2024'!$H:$H,work!V$1)</f>
        <v>0</v>
      </c>
      <c r="W336">
        <f>SUMIFS('2024'!$I:$I,'2024'!$L:$L,work!$A336,'2024'!$H:$H,work!W$1)</f>
        <v>0</v>
      </c>
      <c r="X336">
        <f>SUMIFS('2024'!$I:$I,'2024'!$L:$L,work!$A336,'2024'!$H:$H,work!X$1)</f>
        <v>0</v>
      </c>
      <c r="Y336">
        <f t="shared" si="9"/>
        <v>3</v>
      </c>
      <c r="AL336" t="str">
        <v>SROC</v>
      </c>
      <c r="AM336" t="str">
        <v>2086</v>
      </c>
      <c r="AN336" t="str">
        <v>-</v>
      </c>
    </row>
    <row r="337" spans="1:40" x14ac:dyDescent="0.25">
      <c r="A337" t="str">
        <v>3021-21FLCEN G2CE0253</v>
      </c>
      <c r="B337" t="str">
        <f>_xlfn.XLOOKUP(A337,'2024'!L:L,'2024'!A:A)</f>
        <v>CEROC</v>
      </c>
      <c r="C337" t="str">
        <f>_xlfn.XLOOKUP(A337,'2024'!L:L,'2024'!F:F)</f>
        <v>STREAM</v>
      </c>
      <c r="D337" t="str">
        <f>_xlfn.XLOOKUP(A337,'2024'!L:L,'2024'!G:G)</f>
        <v>3F</v>
      </c>
      <c r="E337">
        <f>SUMIFS('2024'!$I:$I,'2024'!$L:$L,work!$A337,'2024'!$H:$H,work!E$1)</f>
        <v>6</v>
      </c>
      <c r="F337">
        <f>SUMIFS('2024'!$I:$I,'2024'!$L:$L,work!$A337,'2024'!$H:$H,work!F$1)</f>
        <v>0</v>
      </c>
      <c r="G337">
        <f>SUMIFS('2024'!$I:$I,'2024'!$L:$L,work!$A337,'2024'!$H:$H,work!G$1)</f>
        <v>0</v>
      </c>
      <c r="H337">
        <f>SUMIFS('2024'!$I:$I,'2024'!$L:$L,work!$A337,'2024'!$H:$H,work!H$1)</f>
        <v>0</v>
      </c>
      <c r="I337">
        <f>SUMIFS('2024'!$I:$I,'2024'!$L:$L,work!$A337,'2024'!$H:$H,work!I$1)</f>
        <v>6</v>
      </c>
      <c r="J337">
        <f>SUMIFS('2024'!$I:$I,'2024'!$L:$L,work!$A337,'2024'!$H:$H,work!J$1)</f>
        <v>0</v>
      </c>
      <c r="K337">
        <f>SUMIFS('2024'!$I:$I,'2024'!$L:$L,work!$A337,'2024'!$H:$H,work!K$1)</f>
        <v>0</v>
      </c>
      <c r="L337">
        <f>SUMIFS('2024'!$I:$I,'2024'!$L:$L,work!$A337,'2024'!$H:$H,work!L$1)</f>
        <v>0</v>
      </c>
      <c r="M337">
        <f>SUMIFS('2024'!$I:$I,'2024'!$L:$L,work!$A337,'2024'!$H:$H,work!M$1)</f>
        <v>0</v>
      </c>
      <c r="N337">
        <f>SUMIFS('2024'!$I:$I,'2024'!$L:$L,work!$A337,'2024'!$H:$H,work!N$1)</f>
        <v>0</v>
      </c>
      <c r="O337">
        <f>SUMIFS('2024'!$I:$I,'2024'!$L:$L,work!$A337,'2024'!$H:$H,work!O$1)</f>
        <v>0</v>
      </c>
      <c r="P337">
        <f>SUMIFS('2024'!$I:$I,'2024'!$L:$L,work!$A337,'2024'!$H:$H,work!P$1)</f>
        <v>0</v>
      </c>
      <c r="Q337">
        <f>SUMIFS('2024'!$I:$I,'2024'!$L:$L,work!$A337,'2024'!$H:$H,work!Q$1)</f>
        <v>0</v>
      </c>
      <c r="R337">
        <f>SUMIFS('2024'!$I:$I,'2024'!$L:$L,work!$A337,'2024'!$H:$H,work!R$1)</f>
        <v>0</v>
      </c>
      <c r="S337">
        <f>SUMIFS('2024'!$I:$I,'2024'!$L:$L,work!$A337,'2024'!$H:$H,work!S$1)</f>
        <v>0</v>
      </c>
      <c r="T337">
        <f>SUMIFS('2024'!$I:$I,'2024'!$L:$L,work!$A337,'2024'!$H:$H,work!T$1)</f>
        <v>0</v>
      </c>
      <c r="U337">
        <f>SUMIFS('2024'!$I:$I,'2024'!$L:$L,work!$A337,'2024'!$H:$H,work!U$1)</f>
        <v>0</v>
      </c>
      <c r="V337">
        <f>SUMIFS('2024'!$I:$I,'2024'!$L:$L,work!$A337,'2024'!$H:$H,work!V$1)</f>
        <v>0</v>
      </c>
      <c r="W337">
        <f>SUMIFS('2024'!$I:$I,'2024'!$L:$L,work!$A337,'2024'!$H:$H,work!W$1)</f>
        <v>0</v>
      </c>
      <c r="X337">
        <f>SUMIFS('2024'!$I:$I,'2024'!$L:$L,work!$A337,'2024'!$H:$H,work!X$1)</f>
        <v>0</v>
      </c>
      <c r="Y337">
        <f t="shared" si="9"/>
        <v>3</v>
      </c>
      <c r="AL337" t="str">
        <v>SROC</v>
      </c>
      <c r="AM337" t="str">
        <v>2035</v>
      </c>
      <c r="AN337" t="str">
        <v>-</v>
      </c>
    </row>
    <row r="338" spans="1:40" x14ac:dyDescent="0.25">
      <c r="A338" t="str">
        <v>3028-21FLCEN G5CE0112</v>
      </c>
      <c r="B338" t="str">
        <f>_xlfn.XLOOKUP(A338,'2024'!L:L,'2024'!A:A)</f>
        <v>CEROC</v>
      </c>
      <c r="C338" t="str">
        <f>_xlfn.XLOOKUP(A338,'2024'!L:L,'2024'!F:F)</f>
        <v>ESTUARY</v>
      </c>
      <c r="D338" t="str">
        <f>_xlfn.XLOOKUP(A338,'2024'!L:L,'2024'!G:G)</f>
        <v>3M</v>
      </c>
      <c r="E338">
        <f>SUMIFS('2024'!$I:$I,'2024'!$L:$L,work!$A338,'2024'!$H:$H,work!E$1)</f>
        <v>6</v>
      </c>
      <c r="F338">
        <f>SUMIFS('2024'!$I:$I,'2024'!$L:$L,work!$A338,'2024'!$H:$H,work!F$1)</f>
        <v>0</v>
      </c>
      <c r="G338">
        <f>SUMIFS('2024'!$I:$I,'2024'!$L:$L,work!$A338,'2024'!$H:$H,work!G$1)</f>
        <v>0</v>
      </c>
      <c r="H338">
        <f>SUMIFS('2024'!$I:$I,'2024'!$L:$L,work!$A338,'2024'!$H:$H,work!H$1)</f>
        <v>6</v>
      </c>
      <c r="I338">
        <f>SUMIFS('2024'!$I:$I,'2024'!$L:$L,work!$A338,'2024'!$H:$H,work!I$1)</f>
        <v>0</v>
      </c>
      <c r="J338">
        <f>SUMIFS('2024'!$I:$I,'2024'!$L:$L,work!$A338,'2024'!$H:$H,work!J$1)</f>
        <v>0</v>
      </c>
      <c r="K338">
        <f>SUMIFS('2024'!$I:$I,'2024'!$L:$L,work!$A338,'2024'!$H:$H,work!K$1)</f>
        <v>0</v>
      </c>
      <c r="L338">
        <f>SUMIFS('2024'!$I:$I,'2024'!$L:$L,work!$A338,'2024'!$H:$H,work!L$1)</f>
        <v>0</v>
      </c>
      <c r="M338">
        <f>SUMIFS('2024'!$I:$I,'2024'!$L:$L,work!$A338,'2024'!$H:$H,work!M$1)</f>
        <v>0</v>
      </c>
      <c r="N338">
        <f>SUMIFS('2024'!$I:$I,'2024'!$L:$L,work!$A338,'2024'!$H:$H,work!N$1)</f>
        <v>0</v>
      </c>
      <c r="O338">
        <f>SUMIFS('2024'!$I:$I,'2024'!$L:$L,work!$A338,'2024'!$H:$H,work!O$1)</f>
        <v>0</v>
      </c>
      <c r="P338">
        <f>SUMIFS('2024'!$I:$I,'2024'!$L:$L,work!$A338,'2024'!$H:$H,work!P$1)</f>
        <v>6</v>
      </c>
      <c r="Q338">
        <f>SUMIFS('2024'!$I:$I,'2024'!$L:$L,work!$A338,'2024'!$H:$H,work!Q$1)</f>
        <v>6</v>
      </c>
      <c r="R338">
        <f>SUMIFS('2024'!$I:$I,'2024'!$L:$L,work!$A338,'2024'!$H:$H,work!R$1)</f>
        <v>0</v>
      </c>
      <c r="S338">
        <f>SUMIFS('2024'!$I:$I,'2024'!$L:$L,work!$A338,'2024'!$H:$H,work!S$1)</f>
        <v>0</v>
      </c>
      <c r="T338">
        <f>SUMIFS('2024'!$I:$I,'2024'!$L:$L,work!$A338,'2024'!$H:$H,work!T$1)</f>
        <v>0</v>
      </c>
      <c r="U338">
        <f>SUMIFS('2024'!$I:$I,'2024'!$L:$L,work!$A338,'2024'!$H:$H,work!U$1)</f>
        <v>0</v>
      </c>
      <c r="V338">
        <f>SUMIFS('2024'!$I:$I,'2024'!$L:$L,work!$A338,'2024'!$H:$H,work!V$1)</f>
        <v>0</v>
      </c>
      <c r="W338">
        <f>SUMIFS('2024'!$I:$I,'2024'!$L:$L,work!$A338,'2024'!$H:$H,work!W$1)</f>
        <v>0</v>
      </c>
      <c r="X338">
        <f>SUMIFS('2024'!$I:$I,'2024'!$L:$L,work!$A338,'2024'!$H:$H,work!X$1)</f>
        <v>0</v>
      </c>
      <c r="Y338">
        <f t="shared" si="9"/>
        <v>3</v>
      </c>
      <c r="AL338" t="str">
        <v>SROC</v>
      </c>
      <c r="AM338" t="str">
        <v>1939</v>
      </c>
      <c r="AN338" t="str">
        <v>-</v>
      </c>
    </row>
    <row r="339" spans="1:40" x14ac:dyDescent="0.25">
      <c r="A339" t="str">
        <v>3042-21FLCEN G3CE0047</v>
      </c>
      <c r="B339" t="str">
        <f>_xlfn.XLOOKUP(A339,'2024'!L:L,'2024'!A:A)</f>
        <v>CEROC</v>
      </c>
      <c r="C339" t="str">
        <f>_xlfn.XLOOKUP(A339,'2024'!L:L,'2024'!F:F)</f>
        <v>STREAM</v>
      </c>
      <c r="D339" t="str">
        <f>_xlfn.XLOOKUP(A339,'2024'!L:L,'2024'!G:G)</f>
        <v>3F</v>
      </c>
      <c r="E339">
        <f>SUMIFS('2024'!$I:$I,'2024'!$L:$L,work!$A339,'2024'!$H:$H,work!E$1)</f>
        <v>6</v>
      </c>
      <c r="F339">
        <f>SUMIFS('2024'!$I:$I,'2024'!$L:$L,work!$A339,'2024'!$H:$H,work!F$1)</f>
        <v>0</v>
      </c>
      <c r="G339">
        <f>SUMIFS('2024'!$I:$I,'2024'!$L:$L,work!$A339,'2024'!$H:$H,work!G$1)</f>
        <v>0</v>
      </c>
      <c r="H339">
        <f>SUMIFS('2024'!$I:$I,'2024'!$L:$L,work!$A339,'2024'!$H:$H,work!H$1)</f>
        <v>0</v>
      </c>
      <c r="I339">
        <f>SUMIFS('2024'!$I:$I,'2024'!$L:$L,work!$A339,'2024'!$H:$H,work!I$1)</f>
        <v>6</v>
      </c>
      <c r="J339">
        <f>SUMIFS('2024'!$I:$I,'2024'!$L:$L,work!$A339,'2024'!$H:$H,work!J$1)</f>
        <v>0</v>
      </c>
      <c r="K339">
        <f>SUMIFS('2024'!$I:$I,'2024'!$L:$L,work!$A339,'2024'!$H:$H,work!K$1)</f>
        <v>0</v>
      </c>
      <c r="L339">
        <f>SUMIFS('2024'!$I:$I,'2024'!$L:$L,work!$A339,'2024'!$H:$H,work!L$1)</f>
        <v>0</v>
      </c>
      <c r="M339">
        <f>SUMIFS('2024'!$I:$I,'2024'!$L:$L,work!$A339,'2024'!$H:$H,work!M$1)</f>
        <v>0</v>
      </c>
      <c r="N339">
        <f>SUMIFS('2024'!$I:$I,'2024'!$L:$L,work!$A339,'2024'!$H:$H,work!N$1)</f>
        <v>0</v>
      </c>
      <c r="O339">
        <f>SUMIFS('2024'!$I:$I,'2024'!$L:$L,work!$A339,'2024'!$H:$H,work!O$1)</f>
        <v>0</v>
      </c>
      <c r="P339">
        <f>SUMIFS('2024'!$I:$I,'2024'!$L:$L,work!$A339,'2024'!$H:$H,work!P$1)</f>
        <v>0</v>
      </c>
      <c r="Q339">
        <f>SUMIFS('2024'!$I:$I,'2024'!$L:$L,work!$A339,'2024'!$H:$H,work!Q$1)</f>
        <v>0</v>
      </c>
      <c r="R339">
        <f>SUMIFS('2024'!$I:$I,'2024'!$L:$L,work!$A339,'2024'!$H:$H,work!R$1)</f>
        <v>0</v>
      </c>
      <c r="S339">
        <f>SUMIFS('2024'!$I:$I,'2024'!$L:$L,work!$A339,'2024'!$H:$H,work!S$1)</f>
        <v>0</v>
      </c>
      <c r="T339">
        <f>SUMIFS('2024'!$I:$I,'2024'!$L:$L,work!$A339,'2024'!$H:$H,work!T$1)</f>
        <v>0</v>
      </c>
      <c r="U339">
        <f>SUMIFS('2024'!$I:$I,'2024'!$L:$L,work!$A339,'2024'!$H:$H,work!U$1)</f>
        <v>0</v>
      </c>
      <c r="V339">
        <f>SUMIFS('2024'!$I:$I,'2024'!$L:$L,work!$A339,'2024'!$H:$H,work!V$1)</f>
        <v>0</v>
      </c>
      <c r="W339">
        <f>SUMIFS('2024'!$I:$I,'2024'!$L:$L,work!$A339,'2024'!$H:$H,work!W$1)</f>
        <v>0</v>
      </c>
      <c r="X339">
        <f>SUMIFS('2024'!$I:$I,'2024'!$L:$L,work!$A339,'2024'!$H:$H,work!X$1)</f>
        <v>0</v>
      </c>
      <c r="Y339">
        <f t="shared" si="9"/>
        <v>3</v>
      </c>
      <c r="AL339" t="str">
        <v>SROC</v>
      </c>
      <c r="AM339" t="str">
        <v>1944</v>
      </c>
      <c r="AN339" t="str">
        <v>-</v>
      </c>
    </row>
    <row r="340" spans="1:40" x14ac:dyDescent="0.25">
      <c r="A340" t="str">
        <v>3051-21FLCEN G3CE0066</v>
      </c>
      <c r="B340" t="str">
        <f>_xlfn.XLOOKUP(A340,'2024'!L:L,'2024'!A:A)</f>
        <v>CEROC</v>
      </c>
      <c r="C340" t="str">
        <f>_xlfn.XLOOKUP(A340,'2024'!L:L,'2024'!F:F)</f>
        <v>STREAM</v>
      </c>
      <c r="D340" t="str">
        <f>_xlfn.XLOOKUP(A340,'2024'!L:L,'2024'!G:G)</f>
        <v>3F</v>
      </c>
      <c r="E340">
        <f>SUMIFS('2024'!$I:$I,'2024'!$L:$L,work!$A340,'2024'!$H:$H,work!E$1)</f>
        <v>6</v>
      </c>
      <c r="F340">
        <f>SUMIFS('2024'!$I:$I,'2024'!$L:$L,work!$A340,'2024'!$H:$H,work!F$1)</f>
        <v>0</v>
      </c>
      <c r="G340">
        <f>SUMIFS('2024'!$I:$I,'2024'!$L:$L,work!$A340,'2024'!$H:$H,work!G$1)</f>
        <v>0</v>
      </c>
      <c r="H340">
        <f>SUMIFS('2024'!$I:$I,'2024'!$L:$L,work!$A340,'2024'!$H:$H,work!H$1)</f>
        <v>0</v>
      </c>
      <c r="I340">
        <f>SUMIFS('2024'!$I:$I,'2024'!$L:$L,work!$A340,'2024'!$H:$H,work!I$1)</f>
        <v>6</v>
      </c>
      <c r="J340">
        <f>SUMIFS('2024'!$I:$I,'2024'!$L:$L,work!$A340,'2024'!$H:$H,work!J$1)</f>
        <v>0</v>
      </c>
      <c r="K340">
        <f>SUMIFS('2024'!$I:$I,'2024'!$L:$L,work!$A340,'2024'!$H:$H,work!K$1)</f>
        <v>0</v>
      </c>
      <c r="L340">
        <f>SUMIFS('2024'!$I:$I,'2024'!$L:$L,work!$A340,'2024'!$H:$H,work!L$1)</f>
        <v>0</v>
      </c>
      <c r="M340">
        <f>SUMIFS('2024'!$I:$I,'2024'!$L:$L,work!$A340,'2024'!$H:$H,work!M$1)</f>
        <v>0</v>
      </c>
      <c r="N340">
        <f>SUMIFS('2024'!$I:$I,'2024'!$L:$L,work!$A340,'2024'!$H:$H,work!N$1)</f>
        <v>0</v>
      </c>
      <c r="O340">
        <f>SUMIFS('2024'!$I:$I,'2024'!$L:$L,work!$A340,'2024'!$H:$H,work!O$1)</f>
        <v>0</v>
      </c>
      <c r="P340">
        <f>SUMIFS('2024'!$I:$I,'2024'!$L:$L,work!$A340,'2024'!$H:$H,work!P$1)</f>
        <v>0</v>
      </c>
      <c r="Q340">
        <f>SUMIFS('2024'!$I:$I,'2024'!$L:$L,work!$A340,'2024'!$H:$H,work!Q$1)</f>
        <v>0</v>
      </c>
      <c r="R340">
        <f>SUMIFS('2024'!$I:$I,'2024'!$L:$L,work!$A340,'2024'!$H:$H,work!R$1)</f>
        <v>0</v>
      </c>
      <c r="S340">
        <f>SUMIFS('2024'!$I:$I,'2024'!$L:$L,work!$A340,'2024'!$H:$H,work!S$1)</f>
        <v>0</v>
      </c>
      <c r="T340">
        <f>SUMIFS('2024'!$I:$I,'2024'!$L:$L,work!$A340,'2024'!$H:$H,work!T$1)</f>
        <v>0</v>
      </c>
      <c r="U340">
        <f>SUMIFS('2024'!$I:$I,'2024'!$L:$L,work!$A340,'2024'!$H:$H,work!U$1)</f>
        <v>0</v>
      </c>
      <c r="V340">
        <f>SUMIFS('2024'!$I:$I,'2024'!$L:$L,work!$A340,'2024'!$H:$H,work!V$1)</f>
        <v>0</v>
      </c>
      <c r="W340">
        <f>SUMIFS('2024'!$I:$I,'2024'!$L:$L,work!$A340,'2024'!$H:$H,work!W$1)</f>
        <v>0</v>
      </c>
      <c r="X340">
        <f>SUMIFS('2024'!$I:$I,'2024'!$L:$L,work!$A340,'2024'!$H:$H,work!X$1)</f>
        <v>0</v>
      </c>
      <c r="Y340">
        <f t="shared" si="9"/>
        <v>3</v>
      </c>
      <c r="AL340" t="str">
        <v>SROC</v>
      </c>
      <c r="AM340" t="str">
        <v>1997</v>
      </c>
      <c r="AN340" t="str">
        <v>-</v>
      </c>
    </row>
    <row r="341" spans="1:40" x14ac:dyDescent="0.25">
      <c r="A341" t="str">
        <v>3064A-21FLCEN G3CE0012</v>
      </c>
      <c r="B341" t="str">
        <f>_xlfn.XLOOKUP(A341,'2024'!L:L,'2024'!A:A)</f>
        <v>CEROC</v>
      </c>
      <c r="C341" t="str">
        <f>_xlfn.XLOOKUP(A341,'2024'!L:L,'2024'!F:F)</f>
        <v>LAKE</v>
      </c>
      <c r="D341" t="str">
        <f>_xlfn.XLOOKUP(A341,'2024'!L:L,'2024'!G:G)</f>
        <v>3F</v>
      </c>
      <c r="E341">
        <f>SUMIFS('2024'!$I:$I,'2024'!$L:$L,work!$A341,'2024'!$H:$H,work!E$1)</f>
        <v>6</v>
      </c>
      <c r="F341">
        <f>SUMIFS('2024'!$I:$I,'2024'!$L:$L,work!$A341,'2024'!$H:$H,work!F$1)</f>
        <v>6</v>
      </c>
      <c r="G341">
        <f>SUMIFS('2024'!$I:$I,'2024'!$L:$L,work!$A341,'2024'!$H:$H,work!G$1)</f>
        <v>0</v>
      </c>
      <c r="H341">
        <f>SUMIFS('2024'!$I:$I,'2024'!$L:$L,work!$A341,'2024'!$H:$H,work!H$1)</f>
        <v>0</v>
      </c>
      <c r="I341">
        <f>SUMIFS('2024'!$I:$I,'2024'!$L:$L,work!$A341,'2024'!$H:$H,work!I$1)</f>
        <v>0</v>
      </c>
      <c r="J341">
        <f>SUMIFS('2024'!$I:$I,'2024'!$L:$L,work!$A341,'2024'!$H:$H,work!J$1)</f>
        <v>0</v>
      </c>
      <c r="K341">
        <f>SUMIFS('2024'!$I:$I,'2024'!$L:$L,work!$A341,'2024'!$H:$H,work!K$1)</f>
        <v>0</v>
      </c>
      <c r="L341">
        <f>SUMIFS('2024'!$I:$I,'2024'!$L:$L,work!$A341,'2024'!$H:$H,work!L$1)</f>
        <v>0</v>
      </c>
      <c r="M341">
        <f>SUMIFS('2024'!$I:$I,'2024'!$L:$L,work!$A341,'2024'!$H:$H,work!M$1)</f>
        <v>0</v>
      </c>
      <c r="N341">
        <f>SUMIFS('2024'!$I:$I,'2024'!$L:$L,work!$A341,'2024'!$H:$H,work!N$1)</f>
        <v>0</v>
      </c>
      <c r="O341">
        <f>SUMIFS('2024'!$I:$I,'2024'!$L:$L,work!$A341,'2024'!$H:$H,work!O$1)</f>
        <v>0</v>
      </c>
      <c r="P341">
        <f>SUMIFS('2024'!$I:$I,'2024'!$L:$L,work!$A341,'2024'!$H:$H,work!P$1)</f>
        <v>0</v>
      </c>
      <c r="Q341">
        <f>SUMIFS('2024'!$I:$I,'2024'!$L:$L,work!$A341,'2024'!$H:$H,work!Q$1)</f>
        <v>0</v>
      </c>
      <c r="R341">
        <f>SUMIFS('2024'!$I:$I,'2024'!$L:$L,work!$A341,'2024'!$H:$H,work!R$1)</f>
        <v>0</v>
      </c>
      <c r="S341">
        <f>SUMIFS('2024'!$I:$I,'2024'!$L:$L,work!$A341,'2024'!$H:$H,work!S$1)</f>
        <v>0</v>
      </c>
      <c r="T341">
        <f>SUMIFS('2024'!$I:$I,'2024'!$L:$L,work!$A341,'2024'!$H:$H,work!T$1)</f>
        <v>0</v>
      </c>
      <c r="U341">
        <f>SUMIFS('2024'!$I:$I,'2024'!$L:$L,work!$A341,'2024'!$H:$H,work!U$1)</f>
        <v>0</v>
      </c>
      <c r="V341">
        <f>SUMIFS('2024'!$I:$I,'2024'!$L:$L,work!$A341,'2024'!$H:$H,work!V$1)</f>
        <v>0</v>
      </c>
      <c r="W341">
        <f>SUMIFS('2024'!$I:$I,'2024'!$L:$L,work!$A341,'2024'!$H:$H,work!W$1)</f>
        <v>0</v>
      </c>
      <c r="X341">
        <f>SUMIFS('2024'!$I:$I,'2024'!$L:$L,work!$A341,'2024'!$H:$H,work!X$1)</f>
        <v>0</v>
      </c>
      <c r="Y341">
        <f t="shared" si="9"/>
        <v>3</v>
      </c>
      <c r="AL341" t="str">
        <v>SROC</v>
      </c>
      <c r="AM341" t="str">
        <v>2001</v>
      </c>
      <c r="AN341" t="str">
        <v>-</v>
      </c>
    </row>
    <row r="342" spans="1:40" x14ac:dyDescent="0.25">
      <c r="A342" t="str">
        <v>3077-28.187745,-80.6596057</v>
      </c>
      <c r="B342" t="str">
        <f>_xlfn.XLOOKUP(A342,'2024'!L:L,'2024'!A:A)</f>
        <v>CEROC</v>
      </c>
      <c r="C342" t="str">
        <f>_xlfn.XLOOKUP(A342,'2024'!L:L,'2024'!F:F)</f>
        <v>STREAM</v>
      </c>
      <c r="D342" t="str">
        <f>_xlfn.XLOOKUP(A342,'2024'!L:L,'2024'!G:G)</f>
        <v>3F</v>
      </c>
      <c r="E342">
        <f>SUMIFS('2024'!$I:$I,'2024'!$L:$L,work!$A342,'2024'!$H:$H,work!E$1)</f>
        <v>6</v>
      </c>
      <c r="F342">
        <f>SUMIFS('2024'!$I:$I,'2024'!$L:$L,work!$A342,'2024'!$H:$H,work!F$1)</f>
        <v>0</v>
      </c>
      <c r="G342">
        <f>SUMIFS('2024'!$I:$I,'2024'!$L:$L,work!$A342,'2024'!$H:$H,work!G$1)</f>
        <v>0</v>
      </c>
      <c r="H342">
        <f>SUMIFS('2024'!$I:$I,'2024'!$L:$L,work!$A342,'2024'!$H:$H,work!H$1)</f>
        <v>0</v>
      </c>
      <c r="I342">
        <f>SUMIFS('2024'!$I:$I,'2024'!$L:$L,work!$A342,'2024'!$H:$H,work!I$1)</f>
        <v>6</v>
      </c>
      <c r="J342">
        <f>SUMIFS('2024'!$I:$I,'2024'!$L:$L,work!$A342,'2024'!$H:$H,work!J$1)</f>
        <v>0</v>
      </c>
      <c r="K342">
        <f>SUMIFS('2024'!$I:$I,'2024'!$L:$L,work!$A342,'2024'!$H:$H,work!K$1)</f>
        <v>0</v>
      </c>
      <c r="L342">
        <f>SUMIFS('2024'!$I:$I,'2024'!$L:$L,work!$A342,'2024'!$H:$H,work!L$1)</f>
        <v>0</v>
      </c>
      <c r="M342">
        <f>SUMIFS('2024'!$I:$I,'2024'!$L:$L,work!$A342,'2024'!$H:$H,work!M$1)</f>
        <v>0</v>
      </c>
      <c r="N342">
        <f>SUMIFS('2024'!$I:$I,'2024'!$L:$L,work!$A342,'2024'!$H:$H,work!N$1)</f>
        <v>0</v>
      </c>
      <c r="O342">
        <f>SUMIFS('2024'!$I:$I,'2024'!$L:$L,work!$A342,'2024'!$H:$H,work!O$1)</f>
        <v>0</v>
      </c>
      <c r="P342">
        <f>SUMIFS('2024'!$I:$I,'2024'!$L:$L,work!$A342,'2024'!$H:$H,work!P$1)</f>
        <v>6</v>
      </c>
      <c r="Q342">
        <f>SUMIFS('2024'!$I:$I,'2024'!$L:$L,work!$A342,'2024'!$H:$H,work!Q$1)</f>
        <v>6</v>
      </c>
      <c r="R342">
        <f>SUMIFS('2024'!$I:$I,'2024'!$L:$L,work!$A342,'2024'!$H:$H,work!R$1)</f>
        <v>0</v>
      </c>
      <c r="S342">
        <f>SUMIFS('2024'!$I:$I,'2024'!$L:$L,work!$A342,'2024'!$H:$H,work!S$1)</f>
        <v>0</v>
      </c>
      <c r="T342">
        <f>SUMIFS('2024'!$I:$I,'2024'!$L:$L,work!$A342,'2024'!$H:$H,work!T$1)</f>
        <v>0</v>
      </c>
      <c r="U342">
        <f>SUMIFS('2024'!$I:$I,'2024'!$L:$L,work!$A342,'2024'!$H:$H,work!U$1)</f>
        <v>0</v>
      </c>
      <c r="V342">
        <f>SUMIFS('2024'!$I:$I,'2024'!$L:$L,work!$A342,'2024'!$H:$H,work!V$1)</f>
        <v>0</v>
      </c>
      <c r="W342">
        <f>SUMIFS('2024'!$I:$I,'2024'!$L:$L,work!$A342,'2024'!$H:$H,work!W$1)</f>
        <v>0</v>
      </c>
      <c r="X342">
        <f>SUMIFS('2024'!$I:$I,'2024'!$L:$L,work!$A342,'2024'!$H:$H,work!X$1)</f>
        <v>0</v>
      </c>
      <c r="Y342">
        <f t="shared" si="9"/>
        <v>3</v>
      </c>
      <c r="AL342" t="str">
        <v>SROC</v>
      </c>
      <c r="AM342" t="str">
        <v>2028</v>
      </c>
      <c r="AN342" t="str">
        <v>-</v>
      </c>
    </row>
    <row r="343" spans="1:40" x14ac:dyDescent="0.25">
      <c r="A343" t="str">
        <v>3081-21FLCEN G5CE0078</v>
      </c>
      <c r="B343" t="str">
        <f>_xlfn.XLOOKUP(A343,'2024'!L:L,'2024'!A:A)</f>
        <v>CEROC</v>
      </c>
      <c r="C343" t="str">
        <f>_xlfn.XLOOKUP(A343,'2024'!L:L,'2024'!F:F)</f>
        <v>STREAM</v>
      </c>
      <c r="D343" t="str">
        <f>_xlfn.XLOOKUP(A343,'2024'!L:L,'2024'!G:G)</f>
        <v>3F</v>
      </c>
      <c r="E343">
        <f>SUMIFS('2024'!$I:$I,'2024'!$L:$L,work!$A343,'2024'!$H:$H,work!E$1)</f>
        <v>6</v>
      </c>
      <c r="F343">
        <f>SUMIFS('2024'!$I:$I,'2024'!$L:$L,work!$A343,'2024'!$H:$H,work!F$1)</f>
        <v>0</v>
      </c>
      <c r="G343">
        <f>SUMIFS('2024'!$I:$I,'2024'!$L:$L,work!$A343,'2024'!$H:$H,work!G$1)</f>
        <v>0</v>
      </c>
      <c r="H343">
        <f>SUMIFS('2024'!$I:$I,'2024'!$L:$L,work!$A343,'2024'!$H:$H,work!H$1)</f>
        <v>0</v>
      </c>
      <c r="I343">
        <f>SUMIFS('2024'!$I:$I,'2024'!$L:$L,work!$A343,'2024'!$H:$H,work!I$1)</f>
        <v>6</v>
      </c>
      <c r="J343">
        <f>SUMIFS('2024'!$I:$I,'2024'!$L:$L,work!$A343,'2024'!$H:$H,work!J$1)</f>
        <v>0</v>
      </c>
      <c r="K343">
        <f>SUMIFS('2024'!$I:$I,'2024'!$L:$L,work!$A343,'2024'!$H:$H,work!K$1)</f>
        <v>0</v>
      </c>
      <c r="L343">
        <f>SUMIFS('2024'!$I:$I,'2024'!$L:$L,work!$A343,'2024'!$H:$H,work!L$1)</f>
        <v>0</v>
      </c>
      <c r="M343">
        <f>SUMIFS('2024'!$I:$I,'2024'!$L:$L,work!$A343,'2024'!$H:$H,work!M$1)</f>
        <v>0</v>
      </c>
      <c r="N343">
        <f>SUMIFS('2024'!$I:$I,'2024'!$L:$L,work!$A343,'2024'!$H:$H,work!N$1)</f>
        <v>0</v>
      </c>
      <c r="O343">
        <f>SUMIFS('2024'!$I:$I,'2024'!$L:$L,work!$A343,'2024'!$H:$H,work!O$1)</f>
        <v>0</v>
      </c>
      <c r="P343">
        <f>SUMIFS('2024'!$I:$I,'2024'!$L:$L,work!$A343,'2024'!$H:$H,work!P$1)</f>
        <v>6</v>
      </c>
      <c r="Q343">
        <f>SUMIFS('2024'!$I:$I,'2024'!$L:$L,work!$A343,'2024'!$H:$H,work!Q$1)</f>
        <v>6</v>
      </c>
      <c r="R343">
        <f>SUMIFS('2024'!$I:$I,'2024'!$L:$L,work!$A343,'2024'!$H:$H,work!R$1)</f>
        <v>0</v>
      </c>
      <c r="S343">
        <f>SUMIFS('2024'!$I:$I,'2024'!$L:$L,work!$A343,'2024'!$H:$H,work!S$1)</f>
        <v>0</v>
      </c>
      <c r="T343">
        <f>SUMIFS('2024'!$I:$I,'2024'!$L:$L,work!$A343,'2024'!$H:$H,work!T$1)</f>
        <v>0</v>
      </c>
      <c r="U343">
        <f>SUMIFS('2024'!$I:$I,'2024'!$L:$L,work!$A343,'2024'!$H:$H,work!U$1)</f>
        <v>0</v>
      </c>
      <c r="V343">
        <f>SUMIFS('2024'!$I:$I,'2024'!$L:$L,work!$A343,'2024'!$H:$H,work!V$1)</f>
        <v>0</v>
      </c>
      <c r="W343">
        <f>SUMIFS('2024'!$I:$I,'2024'!$L:$L,work!$A343,'2024'!$H:$H,work!W$1)</f>
        <v>0</v>
      </c>
      <c r="X343">
        <f>SUMIFS('2024'!$I:$I,'2024'!$L:$L,work!$A343,'2024'!$H:$H,work!X$1)</f>
        <v>0</v>
      </c>
      <c r="Y343">
        <f t="shared" si="9"/>
        <v>3</v>
      </c>
      <c r="AL343" t="str">
        <v>SROC</v>
      </c>
      <c r="AM343" t="str">
        <v>1623B</v>
      </c>
      <c r="AN343" t="str">
        <v>-</v>
      </c>
    </row>
    <row r="344" spans="1:40" x14ac:dyDescent="0.25">
      <c r="A344" t="str">
        <v>3082-21FLCEN G5CE0131</v>
      </c>
      <c r="B344" t="str">
        <f>_xlfn.XLOOKUP(A344,'2024'!L:L,'2024'!A:A)</f>
        <v>CEROC</v>
      </c>
      <c r="C344" t="str">
        <f>_xlfn.XLOOKUP(A344,'2024'!L:L,'2024'!F:F)</f>
        <v>ESTUARY</v>
      </c>
      <c r="D344" t="str">
        <f>_xlfn.XLOOKUP(A344,'2024'!L:L,'2024'!G:G)</f>
        <v>3M</v>
      </c>
      <c r="E344">
        <f>SUMIFS('2024'!$I:$I,'2024'!$L:$L,work!$A344,'2024'!$H:$H,work!E$1)</f>
        <v>6</v>
      </c>
      <c r="F344">
        <f>SUMIFS('2024'!$I:$I,'2024'!$L:$L,work!$A344,'2024'!$H:$H,work!F$1)</f>
        <v>0</v>
      </c>
      <c r="G344">
        <f>SUMIFS('2024'!$I:$I,'2024'!$L:$L,work!$A344,'2024'!$H:$H,work!G$1)</f>
        <v>0</v>
      </c>
      <c r="H344">
        <f>SUMIFS('2024'!$I:$I,'2024'!$L:$L,work!$A344,'2024'!$H:$H,work!H$1)</f>
        <v>6</v>
      </c>
      <c r="I344">
        <f>SUMIFS('2024'!$I:$I,'2024'!$L:$L,work!$A344,'2024'!$H:$H,work!I$1)</f>
        <v>0</v>
      </c>
      <c r="J344">
        <f>SUMIFS('2024'!$I:$I,'2024'!$L:$L,work!$A344,'2024'!$H:$H,work!J$1)</f>
        <v>0</v>
      </c>
      <c r="K344">
        <f>SUMIFS('2024'!$I:$I,'2024'!$L:$L,work!$A344,'2024'!$H:$H,work!K$1)</f>
        <v>6</v>
      </c>
      <c r="L344">
        <f>SUMIFS('2024'!$I:$I,'2024'!$L:$L,work!$A344,'2024'!$H:$H,work!L$1)</f>
        <v>6</v>
      </c>
      <c r="M344">
        <f>SUMIFS('2024'!$I:$I,'2024'!$L:$L,work!$A344,'2024'!$H:$H,work!M$1)</f>
        <v>6</v>
      </c>
      <c r="N344">
        <f>SUMIFS('2024'!$I:$I,'2024'!$L:$L,work!$A344,'2024'!$H:$H,work!N$1)</f>
        <v>6</v>
      </c>
      <c r="O344">
        <f>SUMIFS('2024'!$I:$I,'2024'!$L:$L,work!$A344,'2024'!$H:$H,work!O$1)</f>
        <v>6</v>
      </c>
      <c r="P344">
        <f>SUMIFS('2024'!$I:$I,'2024'!$L:$L,work!$A344,'2024'!$H:$H,work!P$1)</f>
        <v>6</v>
      </c>
      <c r="Q344">
        <f>SUMIFS('2024'!$I:$I,'2024'!$L:$L,work!$A344,'2024'!$H:$H,work!Q$1)</f>
        <v>6</v>
      </c>
      <c r="R344">
        <f>SUMIFS('2024'!$I:$I,'2024'!$L:$L,work!$A344,'2024'!$H:$H,work!R$1)</f>
        <v>0</v>
      </c>
      <c r="S344">
        <f>SUMIFS('2024'!$I:$I,'2024'!$L:$L,work!$A344,'2024'!$H:$H,work!S$1)</f>
        <v>0</v>
      </c>
      <c r="T344">
        <f>SUMIFS('2024'!$I:$I,'2024'!$L:$L,work!$A344,'2024'!$H:$H,work!T$1)</f>
        <v>0</v>
      </c>
      <c r="U344">
        <f>SUMIFS('2024'!$I:$I,'2024'!$L:$L,work!$A344,'2024'!$H:$H,work!U$1)</f>
        <v>0</v>
      </c>
      <c r="V344">
        <f>SUMIFS('2024'!$I:$I,'2024'!$L:$L,work!$A344,'2024'!$H:$H,work!V$1)</f>
        <v>0</v>
      </c>
      <c r="W344">
        <f>SUMIFS('2024'!$I:$I,'2024'!$L:$L,work!$A344,'2024'!$H:$H,work!W$1)</f>
        <v>0</v>
      </c>
      <c r="X344">
        <f>SUMIFS('2024'!$I:$I,'2024'!$L:$L,work!$A344,'2024'!$H:$H,work!X$1)</f>
        <v>0</v>
      </c>
      <c r="Y344">
        <f t="shared" si="9"/>
        <v>3</v>
      </c>
      <c r="AL344" t="str">
        <v>SROC</v>
      </c>
      <c r="AM344" t="str">
        <v>1787A1</v>
      </c>
      <c r="AN344" t="str">
        <v>-</v>
      </c>
    </row>
    <row r="345" spans="1:40" x14ac:dyDescent="0.25">
      <c r="A345" t="str">
        <v>3085A-21FLCEN G5CE0097</v>
      </c>
      <c r="B345" t="str">
        <f>_xlfn.XLOOKUP(A345,'2024'!L:L,'2024'!A:A)</f>
        <v>CEROC</v>
      </c>
      <c r="C345" t="str">
        <f>_xlfn.XLOOKUP(A345,'2024'!L:L,'2024'!F:F)</f>
        <v>ESTUARY</v>
      </c>
      <c r="D345" t="str">
        <f>_xlfn.XLOOKUP(A345,'2024'!L:L,'2024'!G:G)</f>
        <v>3M</v>
      </c>
      <c r="E345">
        <f>SUMIFS('2024'!$I:$I,'2024'!$L:$L,work!$A345,'2024'!$H:$H,work!E$1)</f>
        <v>6</v>
      </c>
      <c r="F345">
        <f>SUMIFS('2024'!$I:$I,'2024'!$L:$L,work!$A345,'2024'!$H:$H,work!F$1)</f>
        <v>0</v>
      </c>
      <c r="G345">
        <f>SUMIFS('2024'!$I:$I,'2024'!$L:$L,work!$A345,'2024'!$H:$H,work!G$1)</f>
        <v>0</v>
      </c>
      <c r="H345">
        <f>SUMIFS('2024'!$I:$I,'2024'!$L:$L,work!$A345,'2024'!$H:$H,work!H$1)</f>
        <v>6</v>
      </c>
      <c r="I345">
        <f>SUMIFS('2024'!$I:$I,'2024'!$L:$L,work!$A345,'2024'!$H:$H,work!I$1)</f>
        <v>0</v>
      </c>
      <c r="J345">
        <f>SUMIFS('2024'!$I:$I,'2024'!$L:$L,work!$A345,'2024'!$H:$H,work!J$1)</f>
        <v>0</v>
      </c>
      <c r="K345">
        <f>SUMIFS('2024'!$I:$I,'2024'!$L:$L,work!$A345,'2024'!$H:$H,work!K$1)</f>
        <v>6</v>
      </c>
      <c r="L345">
        <f>SUMIFS('2024'!$I:$I,'2024'!$L:$L,work!$A345,'2024'!$H:$H,work!L$1)</f>
        <v>6</v>
      </c>
      <c r="M345">
        <f>SUMIFS('2024'!$I:$I,'2024'!$L:$L,work!$A345,'2024'!$H:$H,work!M$1)</f>
        <v>6</v>
      </c>
      <c r="N345">
        <f>SUMIFS('2024'!$I:$I,'2024'!$L:$L,work!$A345,'2024'!$H:$H,work!N$1)</f>
        <v>0</v>
      </c>
      <c r="O345">
        <f>SUMIFS('2024'!$I:$I,'2024'!$L:$L,work!$A345,'2024'!$H:$H,work!O$1)</f>
        <v>0</v>
      </c>
      <c r="P345">
        <f>SUMIFS('2024'!$I:$I,'2024'!$L:$L,work!$A345,'2024'!$H:$H,work!P$1)</f>
        <v>6</v>
      </c>
      <c r="Q345">
        <f>SUMIFS('2024'!$I:$I,'2024'!$L:$L,work!$A345,'2024'!$H:$H,work!Q$1)</f>
        <v>6</v>
      </c>
      <c r="R345">
        <f>SUMIFS('2024'!$I:$I,'2024'!$L:$L,work!$A345,'2024'!$H:$H,work!R$1)</f>
        <v>0</v>
      </c>
      <c r="S345">
        <f>SUMIFS('2024'!$I:$I,'2024'!$L:$L,work!$A345,'2024'!$H:$H,work!S$1)</f>
        <v>0</v>
      </c>
      <c r="T345">
        <f>SUMIFS('2024'!$I:$I,'2024'!$L:$L,work!$A345,'2024'!$H:$H,work!T$1)</f>
        <v>0</v>
      </c>
      <c r="U345">
        <f>SUMIFS('2024'!$I:$I,'2024'!$L:$L,work!$A345,'2024'!$H:$H,work!U$1)</f>
        <v>0</v>
      </c>
      <c r="V345">
        <f>SUMIFS('2024'!$I:$I,'2024'!$L:$L,work!$A345,'2024'!$H:$H,work!V$1)</f>
        <v>0</v>
      </c>
      <c r="W345">
        <f>SUMIFS('2024'!$I:$I,'2024'!$L:$L,work!$A345,'2024'!$H:$H,work!W$1)</f>
        <v>0</v>
      </c>
      <c r="X345">
        <f>SUMIFS('2024'!$I:$I,'2024'!$L:$L,work!$A345,'2024'!$H:$H,work!X$1)</f>
        <v>0</v>
      </c>
      <c r="Y345">
        <f t="shared" si="9"/>
        <v>3</v>
      </c>
      <c r="AL345" t="str">
        <v>SROC</v>
      </c>
      <c r="AM345" t="str">
        <v>1950A</v>
      </c>
      <c r="AN345" t="str">
        <v>-</v>
      </c>
    </row>
    <row r="346" spans="1:40" x14ac:dyDescent="0.25">
      <c r="A346" t="str">
        <v>3085B-21FLCEN G5CE0068</v>
      </c>
      <c r="B346" t="str">
        <f>_xlfn.XLOOKUP(A346,'2024'!L:L,'2024'!A:A)</f>
        <v>CEROC</v>
      </c>
      <c r="C346" t="str">
        <f>_xlfn.XLOOKUP(A346,'2024'!L:L,'2024'!F:F)</f>
        <v>STREAM</v>
      </c>
      <c r="D346" t="str">
        <f>_xlfn.XLOOKUP(A346,'2024'!L:L,'2024'!G:G)</f>
        <v>3F</v>
      </c>
      <c r="E346">
        <f>SUMIFS('2024'!$I:$I,'2024'!$L:$L,work!$A346,'2024'!$H:$H,work!E$1)</f>
        <v>6</v>
      </c>
      <c r="F346">
        <f>SUMIFS('2024'!$I:$I,'2024'!$L:$L,work!$A346,'2024'!$H:$H,work!F$1)</f>
        <v>0</v>
      </c>
      <c r="G346">
        <f>SUMIFS('2024'!$I:$I,'2024'!$L:$L,work!$A346,'2024'!$H:$H,work!G$1)</f>
        <v>0</v>
      </c>
      <c r="H346">
        <f>SUMIFS('2024'!$I:$I,'2024'!$L:$L,work!$A346,'2024'!$H:$H,work!H$1)</f>
        <v>0</v>
      </c>
      <c r="I346">
        <f>SUMIFS('2024'!$I:$I,'2024'!$L:$L,work!$A346,'2024'!$H:$H,work!I$1)</f>
        <v>6</v>
      </c>
      <c r="J346">
        <f>SUMIFS('2024'!$I:$I,'2024'!$L:$L,work!$A346,'2024'!$H:$H,work!J$1)</f>
        <v>0</v>
      </c>
      <c r="K346">
        <f>SUMIFS('2024'!$I:$I,'2024'!$L:$L,work!$A346,'2024'!$H:$H,work!K$1)</f>
        <v>0</v>
      </c>
      <c r="L346">
        <f>SUMIFS('2024'!$I:$I,'2024'!$L:$L,work!$A346,'2024'!$H:$H,work!L$1)</f>
        <v>0</v>
      </c>
      <c r="M346">
        <f>SUMIFS('2024'!$I:$I,'2024'!$L:$L,work!$A346,'2024'!$H:$H,work!M$1)</f>
        <v>0</v>
      </c>
      <c r="N346">
        <f>SUMIFS('2024'!$I:$I,'2024'!$L:$L,work!$A346,'2024'!$H:$H,work!N$1)</f>
        <v>0</v>
      </c>
      <c r="O346">
        <f>SUMIFS('2024'!$I:$I,'2024'!$L:$L,work!$A346,'2024'!$H:$H,work!O$1)</f>
        <v>0</v>
      </c>
      <c r="P346">
        <f>SUMIFS('2024'!$I:$I,'2024'!$L:$L,work!$A346,'2024'!$H:$H,work!P$1)</f>
        <v>6</v>
      </c>
      <c r="Q346">
        <f>SUMIFS('2024'!$I:$I,'2024'!$L:$L,work!$A346,'2024'!$H:$H,work!Q$1)</f>
        <v>6</v>
      </c>
      <c r="R346">
        <f>SUMIFS('2024'!$I:$I,'2024'!$L:$L,work!$A346,'2024'!$H:$H,work!R$1)</f>
        <v>0</v>
      </c>
      <c r="S346">
        <f>SUMIFS('2024'!$I:$I,'2024'!$L:$L,work!$A346,'2024'!$H:$H,work!S$1)</f>
        <v>0</v>
      </c>
      <c r="T346">
        <f>SUMIFS('2024'!$I:$I,'2024'!$L:$L,work!$A346,'2024'!$H:$H,work!T$1)</f>
        <v>0</v>
      </c>
      <c r="U346">
        <f>SUMIFS('2024'!$I:$I,'2024'!$L:$L,work!$A346,'2024'!$H:$H,work!U$1)</f>
        <v>0</v>
      </c>
      <c r="V346">
        <f>SUMIFS('2024'!$I:$I,'2024'!$L:$L,work!$A346,'2024'!$H:$H,work!V$1)</f>
        <v>0</v>
      </c>
      <c r="W346">
        <f>SUMIFS('2024'!$I:$I,'2024'!$L:$L,work!$A346,'2024'!$H:$H,work!W$1)</f>
        <v>0</v>
      </c>
      <c r="X346">
        <f>SUMIFS('2024'!$I:$I,'2024'!$L:$L,work!$A346,'2024'!$H:$H,work!X$1)</f>
        <v>0</v>
      </c>
      <c r="Y346">
        <f t="shared" si="9"/>
        <v>3</v>
      </c>
      <c r="AL346" t="str">
        <v>SROC</v>
      </c>
      <c r="AM346" t="str">
        <v>3227</v>
      </c>
      <c r="AN346" t="str">
        <v>-</v>
      </c>
    </row>
    <row r="347" spans="1:40" x14ac:dyDescent="0.25">
      <c r="A347" t="str">
        <v>3087-21FLCEN G5CE0070</v>
      </c>
      <c r="B347" t="str">
        <f>_xlfn.XLOOKUP(A347,'2024'!L:L,'2024'!A:A)</f>
        <v>CEROC</v>
      </c>
      <c r="C347" t="str">
        <f>_xlfn.XLOOKUP(A347,'2024'!L:L,'2024'!F:F)</f>
        <v>STREAM</v>
      </c>
      <c r="D347" t="str">
        <f>_xlfn.XLOOKUP(A347,'2024'!L:L,'2024'!G:G)</f>
        <v>3F</v>
      </c>
      <c r="E347">
        <f>SUMIFS('2024'!$I:$I,'2024'!$L:$L,work!$A347,'2024'!$H:$H,work!E$1)</f>
        <v>6</v>
      </c>
      <c r="F347">
        <f>SUMIFS('2024'!$I:$I,'2024'!$L:$L,work!$A347,'2024'!$H:$H,work!F$1)</f>
        <v>0</v>
      </c>
      <c r="G347">
        <f>SUMIFS('2024'!$I:$I,'2024'!$L:$L,work!$A347,'2024'!$H:$H,work!G$1)</f>
        <v>0</v>
      </c>
      <c r="H347">
        <f>SUMIFS('2024'!$I:$I,'2024'!$L:$L,work!$A347,'2024'!$H:$H,work!H$1)</f>
        <v>0</v>
      </c>
      <c r="I347">
        <f>SUMIFS('2024'!$I:$I,'2024'!$L:$L,work!$A347,'2024'!$H:$H,work!I$1)</f>
        <v>6</v>
      </c>
      <c r="J347">
        <f>SUMIFS('2024'!$I:$I,'2024'!$L:$L,work!$A347,'2024'!$H:$H,work!J$1)</f>
        <v>0</v>
      </c>
      <c r="K347">
        <f>SUMIFS('2024'!$I:$I,'2024'!$L:$L,work!$A347,'2024'!$H:$H,work!K$1)</f>
        <v>0</v>
      </c>
      <c r="L347">
        <f>SUMIFS('2024'!$I:$I,'2024'!$L:$L,work!$A347,'2024'!$H:$H,work!L$1)</f>
        <v>0</v>
      </c>
      <c r="M347">
        <f>SUMIFS('2024'!$I:$I,'2024'!$L:$L,work!$A347,'2024'!$H:$H,work!M$1)</f>
        <v>0</v>
      </c>
      <c r="N347">
        <f>SUMIFS('2024'!$I:$I,'2024'!$L:$L,work!$A347,'2024'!$H:$H,work!N$1)</f>
        <v>0</v>
      </c>
      <c r="O347">
        <f>SUMIFS('2024'!$I:$I,'2024'!$L:$L,work!$A347,'2024'!$H:$H,work!O$1)</f>
        <v>0</v>
      </c>
      <c r="P347">
        <f>SUMIFS('2024'!$I:$I,'2024'!$L:$L,work!$A347,'2024'!$H:$H,work!P$1)</f>
        <v>6</v>
      </c>
      <c r="Q347">
        <f>SUMIFS('2024'!$I:$I,'2024'!$L:$L,work!$A347,'2024'!$H:$H,work!Q$1)</f>
        <v>6</v>
      </c>
      <c r="R347">
        <f>SUMIFS('2024'!$I:$I,'2024'!$L:$L,work!$A347,'2024'!$H:$H,work!R$1)</f>
        <v>0</v>
      </c>
      <c r="S347">
        <f>SUMIFS('2024'!$I:$I,'2024'!$L:$L,work!$A347,'2024'!$H:$H,work!S$1)</f>
        <v>0</v>
      </c>
      <c r="T347">
        <f>SUMIFS('2024'!$I:$I,'2024'!$L:$L,work!$A347,'2024'!$H:$H,work!T$1)</f>
        <v>0</v>
      </c>
      <c r="U347">
        <f>SUMIFS('2024'!$I:$I,'2024'!$L:$L,work!$A347,'2024'!$H:$H,work!U$1)</f>
        <v>0</v>
      </c>
      <c r="V347">
        <f>SUMIFS('2024'!$I:$I,'2024'!$L:$L,work!$A347,'2024'!$H:$H,work!V$1)</f>
        <v>0</v>
      </c>
      <c r="W347">
        <f>SUMIFS('2024'!$I:$I,'2024'!$L:$L,work!$A347,'2024'!$H:$H,work!W$1)</f>
        <v>0</v>
      </c>
      <c r="X347">
        <f>SUMIFS('2024'!$I:$I,'2024'!$L:$L,work!$A347,'2024'!$H:$H,work!X$1)</f>
        <v>0</v>
      </c>
      <c r="Y347">
        <f t="shared" si="9"/>
        <v>3</v>
      </c>
      <c r="AL347" t="str">
        <v>SROC</v>
      </c>
      <c r="AM347" t="str">
        <v>3201E</v>
      </c>
      <c r="AN347" t="str">
        <v>-</v>
      </c>
    </row>
    <row r="348" spans="1:40" x14ac:dyDescent="0.25">
      <c r="A348" t="str">
        <v>3090-21FLCEN 20010885</v>
      </c>
      <c r="B348" t="str">
        <f>_xlfn.XLOOKUP(A348,'2024'!L:L,'2024'!A:A)</f>
        <v>CEROC</v>
      </c>
      <c r="C348" t="str">
        <f>_xlfn.XLOOKUP(A348,'2024'!L:L,'2024'!F:F)</f>
        <v>STREAM</v>
      </c>
      <c r="D348" t="str">
        <f>_xlfn.XLOOKUP(A348,'2024'!L:L,'2024'!G:G)</f>
        <v>3F</v>
      </c>
      <c r="E348">
        <f>SUMIFS('2024'!$I:$I,'2024'!$L:$L,work!$A348,'2024'!$H:$H,work!E$1)</f>
        <v>6</v>
      </c>
      <c r="F348">
        <f>SUMIFS('2024'!$I:$I,'2024'!$L:$L,work!$A348,'2024'!$H:$H,work!F$1)</f>
        <v>0</v>
      </c>
      <c r="G348">
        <f>SUMIFS('2024'!$I:$I,'2024'!$L:$L,work!$A348,'2024'!$H:$H,work!G$1)</f>
        <v>0</v>
      </c>
      <c r="H348">
        <f>SUMIFS('2024'!$I:$I,'2024'!$L:$L,work!$A348,'2024'!$H:$H,work!H$1)</f>
        <v>0</v>
      </c>
      <c r="I348">
        <f>SUMIFS('2024'!$I:$I,'2024'!$L:$L,work!$A348,'2024'!$H:$H,work!I$1)</f>
        <v>6</v>
      </c>
      <c r="J348">
        <f>SUMIFS('2024'!$I:$I,'2024'!$L:$L,work!$A348,'2024'!$H:$H,work!J$1)</f>
        <v>0</v>
      </c>
      <c r="K348">
        <f>SUMIFS('2024'!$I:$I,'2024'!$L:$L,work!$A348,'2024'!$H:$H,work!K$1)</f>
        <v>0</v>
      </c>
      <c r="L348">
        <f>SUMIFS('2024'!$I:$I,'2024'!$L:$L,work!$A348,'2024'!$H:$H,work!L$1)</f>
        <v>0</v>
      </c>
      <c r="M348">
        <f>SUMIFS('2024'!$I:$I,'2024'!$L:$L,work!$A348,'2024'!$H:$H,work!M$1)</f>
        <v>0</v>
      </c>
      <c r="N348">
        <f>SUMIFS('2024'!$I:$I,'2024'!$L:$L,work!$A348,'2024'!$H:$H,work!N$1)</f>
        <v>0</v>
      </c>
      <c r="O348">
        <f>SUMIFS('2024'!$I:$I,'2024'!$L:$L,work!$A348,'2024'!$H:$H,work!O$1)</f>
        <v>0</v>
      </c>
      <c r="P348">
        <f>SUMIFS('2024'!$I:$I,'2024'!$L:$L,work!$A348,'2024'!$H:$H,work!P$1)</f>
        <v>0</v>
      </c>
      <c r="Q348">
        <f>SUMIFS('2024'!$I:$I,'2024'!$L:$L,work!$A348,'2024'!$H:$H,work!Q$1)</f>
        <v>0</v>
      </c>
      <c r="R348">
        <f>SUMIFS('2024'!$I:$I,'2024'!$L:$L,work!$A348,'2024'!$H:$H,work!R$1)</f>
        <v>0</v>
      </c>
      <c r="S348">
        <f>SUMIFS('2024'!$I:$I,'2024'!$L:$L,work!$A348,'2024'!$H:$H,work!S$1)</f>
        <v>0</v>
      </c>
      <c r="T348">
        <f>SUMIFS('2024'!$I:$I,'2024'!$L:$L,work!$A348,'2024'!$H:$H,work!T$1)</f>
        <v>0</v>
      </c>
      <c r="U348">
        <f>SUMIFS('2024'!$I:$I,'2024'!$L:$L,work!$A348,'2024'!$H:$H,work!U$1)</f>
        <v>0</v>
      </c>
      <c r="V348">
        <f>SUMIFS('2024'!$I:$I,'2024'!$L:$L,work!$A348,'2024'!$H:$H,work!V$1)</f>
        <v>0</v>
      </c>
      <c r="W348">
        <f>SUMIFS('2024'!$I:$I,'2024'!$L:$L,work!$A348,'2024'!$H:$H,work!W$1)</f>
        <v>0</v>
      </c>
      <c r="X348">
        <f>SUMIFS('2024'!$I:$I,'2024'!$L:$L,work!$A348,'2024'!$H:$H,work!X$1)</f>
        <v>0</v>
      </c>
      <c r="Y348">
        <f t="shared" si="9"/>
        <v>3</v>
      </c>
      <c r="AL348" t="str">
        <v>SROC</v>
      </c>
      <c r="AM348" t="str">
        <v>3201H</v>
      </c>
      <c r="AN348" t="str">
        <v>-</v>
      </c>
    </row>
    <row r="349" spans="1:40" x14ac:dyDescent="0.25">
      <c r="A349" t="str">
        <v>3090-21FLCEN 20011291</v>
      </c>
      <c r="B349" t="str">
        <f>_xlfn.XLOOKUP(A349,'2024'!L:L,'2024'!A:A)</f>
        <v>CEROC</v>
      </c>
      <c r="C349" t="str">
        <f>_xlfn.XLOOKUP(A349,'2024'!L:L,'2024'!F:F)</f>
        <v>STREAM</v>
      </c>
      <c r="D349" t="str">
        <f>_xlfn.XLOOKUP(A349,'2024'!L:L,'2024'!G:G)</f>
        <v>3F</v>
      </c>
      <c r="E349">
        <f>SUMIFS('2024'!$I:$I,'2024'!$L:$L,work!$A349,'2024'!$H:$H,work!E$1)</f>
        <v>0</v>
      </c>
      <c r="F349">
        <f>SUMIFS('2024'!$I:$I,'2024'!$L:$L,work!$A349,'2024'!$H:$H,work!F$1)</f>
        <v>0</v>
      </c>
      <c r="G349">
        <f>SUMIFS('2024'!$I:$I,'2024'!$L:$L,work!$A349,'2024'!$H:$H,work!G$1)</f>
        <v>0</v>
      </c>
      <c r="H349">
        <f>SUMIFS('2024'!$I:$I,'2024'!$L:$L,work!$A349,'2024'!$H:$H,work!H$1)</f>
        <v>0</v>
      </c>
      <c r="I349">
        <f>SUMIFS('2024'!$I:$I,'2024'!$L:$L,work!$A349,'2024'!$H:$H,work!I$1)</f>
        <v>6</v>
      </c>
      <c r="J349">
        <f>SUMIFS('2024'!$I:$I,'2024'!$L:$L,work!$A349,'2024'!$H:$H,work!J$1)</f>
        <v>0</v>
      </c>
      <c r="K349">
        <f>SUMIFS('2024'!$I:$I,'2024'!$L:$L,work!$A349,'2024'!$H:$H,work!K$1)</f>
        <v>0</v>
      </c>
      <c r="L349">
        <f>SUMIFS('2024'!$I:$I,'2024'!$L:$L,work!$A349,'2024'!$H:$H,work!L$1)</f>
        <v>0</v>
      </c>
      <c r="M349">
        <f>SUMIFS('2024'!$I:$I,'2024'!$L:$L,work!$A349,'2024'!$H:$H,work!M$1)</f>
        <v>0</v>
      </c>
      <c r="N349">
        <f>SUMIFS('2024'!$I:$I,'2024'!$L:$L,work!$A349,'2024'!$H:$H,work!N$1)</f>
        <v>0</v>
      </c>
      <c r="O349">
        <f>SUMIFS('2024'!$I:$I,'2024'!$L:$L,work!$A349,'2024'!$H:$H,work!O$1)</f>
        <v>0</v>
      </c>
      <c r="P349">
        <f>SUMIFS('2024'!$I:$I,'2024'!$L:$L,work!$A349,'2024'!$H:$H,work!P$1)</f>
        <v>0</v>
      </c>
      <c r="Q349">
        <f>SUMIFS('2024'!$I:$I,'2024'!$L:$L,work!$A349,'2024'!$H:$H,work!Q$1)</f>
        <v>0</v>
      </c>
      <c r="R349">
        <f>SUMIFS('2024'!$I:$I,'2024'!$L:$L,work!$A349,'2024'!$H:$H,work!R$1)</f>
        <v>0</v>
      </c>
      <c r="S349">
        <f>SUMIFS('2024'!$I:$I,'2024'!$L:$L,work!$A349,'2024'!$H:$H,work!S$1)</f>
        <v>0</v>
      </c>
      <c r="T349">
        <f>SUMIFS('2024'!$I:$I,'2024'!$L:$L,work!$A349,'2024'!$H:$H,work!T$1)</f>
        <v>0</v>
      </c>
      <c r="U349">
        <f>SUMIFS('2024'!$I:$I,'2024'!$L:$L,work!$A349,'2024'!$H:$H,work!U$1)</f>
        <v>0</v>
      </c>
      <c r="V349">
        <f>SUMIFS('2024'!$I:$I,'2024'!$L:$L,work!$A349,'2024'!$H:$H,work!V$1)</f>
        <v>0</v>
      </c>
      <c r="W349">
        <f>SUMIFS('2024'!$I:$I,'2024'!$L:$L,work!$A349,'2024'!$H:$H,work!W$1)</f>
        <v>0</v>
      </c>
      <c r="X349">
        <f>SUMIFS('2024'!$I:$I,'2024'!$L:$L,work!$A349,'2024'!$H:$H,work!X$1)</f>
        <v>0</v>
      </c>
      <c r="Y349">
        <f t="shared" si="9"/>
        <v>3</v>
      </c>
      <c r="AL349" t="str">
        <v>SROC</v>
      </c>
      <c r="AM349" t="str">
        <v>3201J</v>
      </c>
      <c r="AN349" t="str">
        <v>-</v>
      </c>
    </row>
    <row r="350" spans="1:40" x14ac:dyDescent="0.25">
      <c r="A350" t="str">
        <v>3090-21FLCEN 20011292</v>
      </c>
      <c r="B350" t="str">
        <f>_xlfn.XLOOKUP(A350,'2024'!L:L,'2024'!A:A)</f>
        <v>CEROC</v>
      </c>
      <c r="C350" t="str">
        <f>_xlfn.XLOOKUP(A350,'2024'!L:L,'2024'!F:F)</f>
        <v>STREAM</v>
      </c>
      <c r="D350" t="str">
        <f>_xlfn.XLOOKUP(A350,'2024'!L:L,'2024'!G:G)</f>
        <v>3F</v>
      </c>
      <c r="E350">
        <f>SUMIFS('2024'!$I:$I,'2024'!$L:$L,work!$A350,'2024'!$H:$H,work!E$1)</f>
        <v>0</v>
      </c>
      <c r="F350">
        <f>SUMIFS('2024'!$I:$I,'2024'!$L:$L,work!$A350,'2024'!$H:$H,work!F$1)</f>
        <v>0</v>
      </c>
      <c r="G350">
        <f>SUMIFS('2024'!$I:$I,'2024'!$L:$L,work!$A350,'2024'!$H:$H,work!G$1)</f>
        <v>0</v>
      </c>
      <c r="H350">
        <f>SUMIFS('2024'!$I:$I,'2024'!$L:$L,work!$A350,'2024'!$H:$H,work!H$1)</f>
        <v>0</v>
      </c>
      <c r="I350">
        <f>SUMIFS('2024'!$I:$I,'2024'!$L:$L,work!$A350,'2024'!$H:$H,work!I$1)</f>
        <v>6</v>
      </c>
      <c r="J350">
        <f>SUMIFS('2024'!$I:$I,'2024'!$L:$L,work!$A350,'2024'!$H:$H,work!J$1)</f>
        <v>0</v>
      </c>
      <c r="K350">
        <f>SUMIFS('2024'!$I:$I,'2024'!$L:$L,work!$A350,'2024'!$H:$H,work!K$1)</f>
        <v>0</v>
      </c>
      <c r="L350">
        <f>SUMIFS('2024'!$I:$I,'2024'!$L:$L,work!$A350,'2024'!$H:$H,work!L$1)</f>
        <v>0</v>
      </c>
      <c r="M350">
        <f>SUMIFS('2024'!$I:$I,'2024'!$L:$L,work!$A350,'2024'!$H:$H,work!M$1)</f>
        <v>0</v>
      </c>
      <c r="N350">
        <f>SUMIFS('2024'!$I:$I,'2024'!$L:$L,work!$A350,'2024'!$H:$H,work!N$1)</f>
        <v>0</v>
      </c>
      <c r="O350">
        <f>SUMIFS('2024'!$I:$I,'2024'!$L:$L,work!$A350,'2024'!$H:$H,work!O$1)</f>
        <v>0</v>
      </c>
      <c r="P350">
        <f>SUMIFS('2024'!$I:$I,'2024'!$L:$L,work!$A350,'2024'!$H:$H,work!P$1)</f>
        <v>0</v>
      </c>
      <c r="Q350">
        <f>SUMIFS('2024'!$I:$I,'2024'!$L:$L,work!$A350,'2024'!$H:$H,work!Q$1)</f>
        <v>0</v>
      </c>
      <c r="R350">
        <f>SUMIFS('2024'!$I:$I,'2024'!$L:$L,work!$A350,'2024'!$H:$H,work!R$1)</f>
        <v>0</v>
      </c>
      <c r="S350">
        <f>SUMIFS('2024'!$I:$I,'2024'!$L:$L,work!$A350,'2024'!$H:$H,work!S$1)</f>
        <v>0</v>
      </c>
      <c r="T350">
        <f>SUMIFS('2024'!$I:$I,'2024'!$L:$L,work!$A350,'2024'!$H:$H,work!T$1)</f>
        <v>0</v>
      </c>
      <c r="U350">
        <f>SUMIFS('2024'!$I:$I,'2024'!$L:$L,work!$A350,'2024'!$H:$H,work!U$1)</f>
        <v>0</v>
      </c>
      <c r="V350">
        <f>SUMIFS('2024'!$I:$I,'2024'!$L:$L,work!$A350,'2024'!$H:$H,work!V$1)</f>
        <v>0</v>
      </c>
      <c r="W350">
        <f>SUMIFS('2024'!$I:$I,'2024'!$L:$L,work!$A350,'2024'!$H:$H,work!W$1)</f>
        <v>0</v>
      </c>
      <c r="X350">
        <f>SUMIFS('2024'!$I:$I,'2024'!$L:$L,work!$A350,'2024'!$H:$H,work!X$1)</f>
        <v>0</v>
      </c>
      <c r="Y350">
        <f t="shared" si="9"/>
        <v>3</v>
      </c>
      <c r="AL350" t="str">
        <v>SROC</v>
      </c>
      <c r="AM350" t="str">
        <v>3235B2</v>
      </c>
      <c r="AN350" t="str">
        <v>-</v>
      </c>
    </row>
    <row r="351" spans="1:40" x14ac:dyDescent="0.25">
      <c r="A351" t="str">
        <v>3095-N28.042872,W-80.633939</v>
      </c>
      <c r="B351" t="str">
        <f>_xlfn.XLOOKUP(A351,'2024'!L:L,'2024'!A:A)</f>
        <v>CEROC</v>
      </c>
      <c r="C351" t="str">
        <f>_xlfn.XLOOKUP(A351,'2024'!L:L,'2024'!F:F)</f>
        <v>STREAM</v>
      </c>
      <c r="D351" t="str">
        <f>_xlfn.XLOOKUP(A351,'2024'!L:L,'2024'!G:G)</f>
        <v>3F</v>
      </c>
      <c r="E351">
        <f>SUMIFS('2024'!$I:$I,'2024'!$L:$L,work!$A351,'2024'!$H:$H,work!E$1)</f>
        <v>6</v>
      </c>
      <c r="F351">
        <f>SUMIFS('2024'!$I:$I,'2024'!$L:$L,work!$A351,'2024'!$H:$H,work!F$1)</f>
        <v>0</v>
      </c>
      <c r="G351">
        <f>SUMIFS('2024'!$I:$I,'2024'!$L:$L,work!$A351,'2024'!$H:$H,work!G$1)</f>
        <v>0</v>
      </c>
      <c r="H351">
        <f>SUMIFS('2024'!$I:$I,'2024'!$L:$L,work!$A351,'2024'!$H:$H,work!H$1)</f>
        <v>0</v>
      </c>
      <c r="I351">
        <f>SUMIFS('2024'!$I:$I,'2024'!$L:$L,work!$A351,'2024'!$H:$H,work!I$1)</f>
        <v>6</v>
      </c>
      <c r="J351">
        <f>SUMIFS('2024'!$I:$I,'2024'!$L:$L,work!$A351,'2024'!$H:$H,work!J$1)</f>
        <v>0</v>
      </c>
      <c r="K351">
        <f>SUMIFS('2024'!$I:$I,'2024'!$L:$L,work!$A351,'2024'!$H:$H,work!K$1)</f>
        <v>0</v>
      </c>
      <c r="L351">
        <f>SUMIFS('2024'!$I:$I,'2024'!$L:$L,work!$A351,'2024'!$H:$H,work!L$1)</f>
        <v>0</v>
      </c>
      <c r="M351">
        <f>SUMIFS('2024'!$I:$I,'2024'!$L:$L,work!$A351,'2024'!$H:$H,work!M$1)</f>
        <v>0</v>
      </c>
      <c r="N351">
        <f>SUMIFS('2024'!$I:$I,'2024'!$L:$L,work!$A351,'2024'!$H:$H,work!N$1)</f>
        <v>0</v>
      </c>
      <c r="O351">
        <f>SUMIFS('2024'!$I:$I,'2024'!$L:$L,work!$A351,'2024'!$H:$H,work!O$1)</f>
        <v>0</v>
      </c>
      <c r="P351">
        <f>SUMIFS('2024'!$I:$I,'2024'!$L:$L,work!$A351,'2024'!$H:$H,work!P$1)</f>
        <v>6</v>
      </c>
      <c r="Q351">
        <f>SUMIFS('2024'!$I:$I,'2024'!$L:$L,work!$A351,'2024'!$H:$H,work!Q$1)</f>
        <v>6</v>
      </c>
      <c r="R351">
        <f>SUMIFS('2024'!$I:$I,'2024'!$L:$L,work!$A351,'2024'!$H:$H,work!R$1)</f>
        <v>0</v>
      </c>
      <c r="S351">
        <f>SUMIFS('2024'!$I:$I,'2024'!$L:$L,work!$A351,'2024'!$H:$H,work!S$1)</f>
        <v>0</v>
      </c>
      <c r="T351">
        <f>SUMIFS('2024'!$I:$I,'2024'!$L:$L,work!$A351,'2024'!$H:$H,work!T$1)</f>
        <v>0</v>
      </c>
      <c r="U351">
        <f>SUMIFS('2024'!$I:$I,'2024'!$L:$L,work!$A351,'2024'!$H:$H,work!U$1)</f>
        <v>0</v>
      </c>
      <c r="V351">
        <f>SUMIFS('2024'!$I:$I,'2024'!$L:$L,work!$A351,'2024'!$H:$H,work!V$1)</f>
        <v>0</v>
      </c>
      <c r="W351">
        <f>SUMIFS('2024'!$I:$I,'2024'!$L:$L,work!$A351,'2024'!$H:$H,work!W$1)</f>
        <v>0</v>
      </c>
      <c r="X351">
        <f>SUMIFS('2024'!$I:$I,'2024'!$L:$L,work!$A351,'2024'!$H:$H,work!X$1)</f>
        <v>0</v>
      </c>
      <c r="Y351">
        <f t="shared" si="9"/>
        <v>3</v>
      </c>
      <c r="AL351" t="str">
        <v>SROC</v>
      </c>
      <c r="AM351" t="str">
        <v>3235E</v>
      </c>
      <c r="AN351" t="str">
        <v>-</v>
      </c>
    </row>
    <row r="352" spans="1:40" x14ac:dyDescent="0.25">
      <c r="A352" t="str">
        <v>3096-28.023722, -80.59938</v>
      </c>
      <c r="B352" t="str">
        <f>_xlfn.XLOOKUP(A352,'2024'!L:L,'2024'!A:A)</f>
        <v>SEROC</v>
      </c>
      <c r="C352" t="str">
        <f>_xlfn.XLOOKUP(A352,'2024'!L:L,'2024'!F:F)</f>
        <v>STREAM</v>
      </c>
      <c r="D352" t="str">
        <f>_xlfn.XLOOKUP(A352,'2024'!L:L,'2024'!G:G)</f>
        <v>3F</v>
      </c>
      <c r="E352">
        <f>SUMIFS('2024'!$I:$I,'2024'!$L:$L,work!$A352,'2024'!$H:$H,work!E$1)</f>
        <v>6</v>
      </c>
      <c r="F352">
        <f>SUMIFS('2024'!$I:$I,'2024'!$L:$L,work!$A352,'2024'!$H:$H,work!F$1)</f>
        <v>0</v>
      </c>
      <c r="G352">
        <f>SUMIFS('2024'!$I:$I,'2024'!$L:$L,work!$A352,'2024'!$H:$H,work!G$1)</f>
        <v>0</v>
      </c>
      <c r="H352">
        <f>SUMIFS('2024'!$I:$I,'2024'!$L:$L,work!$A352,'2024'!$H:$H,work!H$1)</f>
        <v>0</v>
      </c>
      <c r="I352">
        <f>SUMIFS('2024'!$I:$I,'2024'!$L:$L,work!$A352,'2024'!$H:$H,work!I$1)</f>
        <v>6</v>
      </c>
      <c r="J352">
        <f>SUMIFS('2024'!$I:$I,'2024'!$L:$L,work!$A352,'2024'!$H:$H,work!J$1)</f>
        <v>0</v>
      </c>
      <c r="K352">
        <f>SUMIFS('2024'!$I:$I,'2024'!$L:$L,work!$A352,'2024'!$H:$H,work!K$1)</f>
        <v>0</v>
      </c>
      <c r="L352">
        <f>SUMIFS('2024'!$I:$I,'2024'!$L:$L,work!$A352,'2024'!$H:$H,work!L$1)</f>
        <v>0</v>
      </c>
      <c r="M352">
        <f>SUMIFS('2024'!$I:$I,'2024'!$L:$L,work!$A352,'2024'!$H:$H,work!M$1)</f>
        <v>0</v>
      </c>
      <c r="N352">
        <f>SUMIFS('2024'!$I:$I,'2024'!$L:$L,work!$A352,'2024'!$H:$H,work!N$1)</f>
        <v>0</v>
      </c>
      <c r="O352">
        <f>SUMIFS('2024'!$I:$I,'2024'!$L:$L,work!$A352,'2024'!$H:$H,work!O$1)</f>
        <v>0</v>
      </c>
      <c r="P352">
        <f>SUMIFS('2024'!$I:$I,'2024'!$L:$L,work!$A352,'2024'!$H:$H,work!P$1)</f>
        <v>6</v>
      </c>
      <c r="Q352">
        <f>SUMIFS('2024'!$I:$I,'2024'!$L:$L,work!$A352,'2024'!$H:$H,work!Q$1)</f>
        <v>6</v>
      </c>
      <c r="R352">
        <f>SUMIFS('2024'!$I:$I,'2024'!$L:$L,work!$A352,'2024'!$H:$H,work!R$1)</f>
        <v>0</v>
      </c>
      <c r="S352">
        <f>SUMIFS('2024'!$I:$I,'2024'!$L:$L,work!$A352,'2024'!$H:$H,work!S$1)</f>
        <v>0</v>
      </c>
      <c r="T352">
        <f>SUMIFS('2024'!$I:$I,'2024'!$L:$L,work!$A352,'2024'!$H:$H,work!T$1)</f>
        <v>0</v>
      </c>
      <c r="U352">
        <f>SUMIFS('2024'!$I:$I,'2024'!$L:$L,work!$A352,'2024'!$H:$H,work!U$1)</f>
        <v>0</v>
      </c>
      <c r="V352">
        <f>SUMIFS('2024'!$I:$I,'2024'!$L:$L,work!$A352,'2024'!$H:$H,work!V$1)</f>
        <v>0</v>
      </c>
      <c r="W352">
        <f>SUMIFS('2024'!$I:$I,'2024'!$L:$L,work!$A352,'2024'!$H:$H,work!W$1)</f>
        <v>0</v>
      </c>
      <c r="X352">
        <f>SUMIFS('2024'!$I:$I,'2024'!$L:$L,work!$A352,'2024'!$H:$H,work!X$1)</f>
        <v>0</v>
      </c>
      <c r="Y352">
        <f t="shared" si="9"/>
        <v>3</v>
      </c>
      <c r="AL352" t="str">
        <v>SROC</v>
      </c>
      <c r="AM352" t="str">
        <v>3235G</v>
      </c>
      <c r="AN352" t="str">
        <v>-</v>
      </c>
    </row>
    <row r="353" spans="1:40" x14ac:dyDescent="0.25">
      <c r="A353" t="str">
        <v>3098A-21FLWPB 20010719</v>
      </c>
      <c r="B353" t="str">
        <f>_xlfn.XLOOKUP(A353,'2024'!L:L,'2024'!A:A)</f>
        <v>SEROC</v>
      </c>
      <c r="C353" t="str">
        <f>_xlfn.XLOOKUP(A353,'2024'!L:L,'2024'!F:F)</f>
        <v>ESTUARY</v>
      </c>
      <c r="D353" t="str">
        <f>_xlfn.XLOOKUP(A353,'2024'!L:L,'2024'!G:G)</f>
        <v>3M</v>
      </c>
      <c r="E353">
        <f>SUMIFS('2024'!$I:$I,'2024'!$L:$L,work!$A353,'2024'!$H:$H,work!E$1)</f>
        <v>6</v>
      </c>
      <c r="F353">
        <f>SUMIFS('2024'!$I:$I,'2024'!$L:$L,work!$A353,'2024'!$H:$H,work!F$1)</f>
        <v>0</v>
      </c>
      <c r="G353">
        <f>SUMIFS('2024'!$I:$I,'2024'!$L:$L,work!$A353,'2024'!$H:$H,work!G$1)</f>
        <v>0</v>
      </c>
      <c r="H353">
        <f>SUMIFS('2024'!$I:$I,'2024'!$L:$L,work!$A353,'2024'!$H:$H,work!H$1)</f>
        <v>6</v>
      </c>
      <c r="I353">
        <f>SUMIFS('2024'!$I:$I,'2024'!$L:$L,work!$A353,'2024'!$H:$H,work!I$1)</f>
        <v>0</v>
      </c>
      <c r="J353">
        <f>SUMIFS('2024'!$I:$I,'2024'!$L:$L,work!$A353,'2024'!$H:$H,work!J$1)</f>
        <v>0</v>
      </c>
      <c r="K353">
        <f>SUMIFS('2024'!$I:$I,'2024'!$L:$L,work!$A353,'2024'!$H:$H,work!K$1)</f>
        <v>0</v>
      </c>
      <c r="L353">
        <f>SUMIFS('2024'!$I:$I,'2024'!$L:$L,work!$A353,'2024'!$H:$H,work!L$1)</f>
        <v>0</v>
      </c>
      <c r="M353">
        <f>SUMIFS('2024'!$I:$I,'2024'!$L:$L,work!$A353,'2024'!$H:$H,work!M$1)</f>
        <v>0</v>
      </c>
      <c r="N353">
        <f>SUMIFS('2024'!$I:$I,'2024'!$L:$L,work!$A353,'2024'!$H:$H,work!N$1)</f>
        <v>0</v>
      </c>
      <c r="O353">
        <f>SUMIFS('2024'!$I:$I,'2024'!$L:$L,work!$A353,'2024'!$H:$H,work!O$1)</f>
        <v>0</v>
      </c>
      <c r="P353">
        <f>SUMIFS('2024'!$I:$I,'2024'!$L:$L,work!$A353,'2024'!$H:$H,work!P$1)</f>
        <v>6</v>
      </c>
      <c r="Q353">
        <f>SUMIFS('2024'!$I:$I,'2024'!$L:$L,work!$A353,'2024'!$H:$H,work!Q$1)</f>
        <v>6</v>
      </c>
      <c r="R353">
        <f>SUMIFS('2024'!$I:$I,'2024'!$L:$L,work!$A353,'2024'!$H:$H,work!R$1)</f>
        <v>0</v>
      </c>
      <c r="S353">
        <f>SUMIFS('2024'!$I:$I,'2024'!$L:$L,work!$A353,'2024'!$H:$H,work!S$1)</f>
        <v>0</v>
      </c>
      <c r="T353">
        <f>SUMIFS('2024'!$I:$I,'2024'!$L:$L,work!$A353,'2024'!$H:$H,work!T$1)</f>
        <v>0</v>
      </c>
      <c r="U353">
        <f>SUMIFS('2024'!$I:$I,'2024'!$L:$L,work!$A353,'2024'!$H:$H,work!U$1)</f>
        <v>0</v>
      </c>
      <c r="V353">
        <f>SUMIFS('2024'!$I:$I,'2024'!$L:$L,work!$A353,'2024'!$H:$H,work!V$1)</f>
        <v>0</v>
      </c>
      <c r="W353">
        <f>SUMIFS('2024'!$I:$I,'2024'!$L:$L,work!$A353,'2024'!$H:$H,work!W$1)</f>
        <v>0</v>
      </c>
      <c r="X353">
        <f>SUMIFS('2024'!$I:$I,'2024'!$L:$L,work!$A353,'2024'!$H:$H,work!X$1)</f>
        <v>0</v>
      </c>
      <c r="Y353">
        <f t="shared" si="9"/>
        <v>3</v>
      </c>
      <c r="AL353" t="str">
        <v>SROC</v>
      </c>
      <c r="AM353" t="str">
        <v>3237A</v>
      </c>
      <c r="AN353" t="str">
        <v>-</v>
      </c>
    </row>
    <row r="354" spans="1:40" x14ac:dyDescent="0.25">
      <c r="A354" t="str">
        <v>3098A-28.02073, -80.59812</v>
      </c>
      <c r="B354" t="str">
        <f>_xlfn.XLOOKUP(A354,'2024'!L:L,'2024'!A:A)</f>
        <v>SEROC</v>
      </c>
      <c r="C354" t="str">
        <f>_xlfn.XLOOKUP(A354,'2024'!L:L,'2024'!F:F)</f>
        <v>ESTUARY</v>
      </c>
      <c r="D354" t="str">
        <f>_xlfn.XLOOKUP(A354,'2024'!L:L,'2024'!G:G)</f>
        <v>3M</v>
      </c>
      <c r="E354">
        <f>SUMIFS('2024'!$I:$I,'2024'!$L:$L,work!$A354,'2024'!$H:$H,work!E$1)</f>
        <v>6</v>
      </c>
      <c r="F354">
        <f>SUMIFS('2024'!$I:$I,'2024'!$L:$L,work!$A354,'2024'!$H:$H,work!F$1)</f>
        <v>0</v>
      </c>
      <c r="G354">
        <f>SUMIFS('2024'!$I:$I,'2024'!$L:$L,work!$A354,'2024'!$H:$H,work!G$1)</f>
        <v>0</v>
      </c>
      <c r="H354">
        <f>SUMIFS('2024'!$I:$I,'2024'!$L:$L,work!$A354,'2024'!$H:$H,work!H$1)</f>
        <v>6</v>
      </c>
      <c r="I354">
        <f>SUMIFS('2024'!$I:$I,'2024'!$L:$L,work!$A354,'2024'!$H:$H,work!I$1)</f>
        <v>0</v>
      </c>
      <c r="J354">
        <f>SUMIFS('2024'!$I:$I,'2024'!$L:$L,work!$A354,'2024'!$H:$H,work!J$1)</f>
        <v>0</v>
      </c>
      <c r="K354">
        <f>SUMIFS('2024'!$I:$I,'2024'!$L:$L,work!$A354,'2024'!$H:$H,work!K$1)</f>
        <v>0</v>
      </c>
      <c r="L354">
        <f>SUMIFS('2024'!$I:$I,'2024'!$L:$L,work!$A354,'2024'!$H:$H,work!L$1)</f>
        <v>0</v>
      </c>
      <c r="M354">
        <f>SUMIFS('2024'!$I:$I,'2024'!$L:$L,work!$A354,'2024'!$H:$H,work!M$1)</f>
        <v>0</v>
      </c>
      <c r="N354">
        <f>SUMIFS('2024'!$I:$I,'2024'!$L:$L,work!$A354,'2024'!$H:$H,work!N$1)</f>
        <v>0</v>
      </c>
      <c r="O354">
        <f>SUMIFS('2024'!$I:$I,'2024'!$L:$L,work!$A354,'2024'!$H:$H,work!O$1)</f>
        <v>0</v>
      </c>
      <c r="P354">
        <f>SUMIFS('2024'!$I:$I,'2024'!$L:$L,work!$A354,'2024'!$H:$H,work!P$1)</f>
        <v>6</v>
      </c>
      <c r="Q354">
        <f>SUMIFS('2024'!$I:$I,'2024'!$L:$L,work!$A354,'2024'!$H:$H,work!Q$1)</f>
        <v>6</v>
      </c>
      <c r="R354">
        <f>SUMIFS('2024'!$I:$I,'2024'!$L:$L,work!$A354,'2024'!$H:$H,work!R$1)</f>
        <v>0</v>
      </c>
      <c r="S354">
        <f>SUMIFS('2024'!$I:$I,'2024'!$L:$L,work!$A354,'2024'!$H:$H,work!S$1)</f>
        <v>0</v>
      </c>
      <c r="T354">
        <f>SUMIFS('2024'!$I:$I,'2024'!$L:$L,work!$A354,'2024'!$H:$H,work!T$1)</f>
        <v>0</v>
      </c>
      <c r="U354">
        <f>SUMIFS('2024'!$I:$I,'2024'!$L:$L,work!$A354,'2024'!$H:$H,work!U$1)</f>
        <v>0</v>
      </c>
      <c r="V354">
        <f>SUMIFS('2024'!$I:$I,'2024'!$L:$L,work!$A354,'2024'!$H:$H,work!V$1)</f>
        <v>0</v>
      </c>
      <c r="W354">
        <f>SUMIFS('2024'!$I:$I,'2024'!$L:$L,work!$A354,'2024'!$H:$H,work!W$1)</f>
        <v>0</v>
      </c>
      <c r="X354">
        <f>SUMIFS('2024'!$I:$I,'2024'!$L:$L,work!$A354,'2024'!$H:$H,work!X$1)</f>
        <v>0</v>
      </c>
      <c r="Y354">
        <f t="shared" si="9"/>
        <v>3</v>
      </c>
      <c r="AL354" t="str">
        <v>SROC</v>
      </c>
      <c r="AM354" t="str">
        <v>3237E</v>
      </c>
      <c r="AN354" t="str">
        <v>-</v>
      </c>
    </row>
    <row r="355" spans="1:40" x14ac:dyDescent="0.25">
      <c r="A355" t="str">
        <v>3098B-21FLCEN 27010200</v>
      </c>
      <c r="B355" t="str">
        <f>_xlfn.XLOOKUP(A355,'2024'!L:L,'2024'!A:A)</f>
        <v>SEROC</v>
      </c>
      <c r="C355" t="str">
        <f>_xlfn.XLOOKUP(A355,'2024'!L:L,'2024'!F:F)</f>
        <v>STREAM</v>
      </c>
      <c r="D355" t="str">
        <f>_xlfn.XLOOKUP(A355,'2024'!L:L,'2024'!G:G)</f>
        <v>3F</v>
      </c>
      <c r="E355">
        <f>SUMIFS('2024'!$I:$I,'2024'!$L:$L,work!$A355,'2024'!$H:$H,work!E$1)</f>
        <v>6</v>
      </c>
      <c r="F355">
        <f>SUMIFS('2024'!$I:$I,'2024'!$L:$L,work!$A355,'2024'!$H:$H,work!F$1)</f>
        <v>0</v>
      </c>
      <c r="G355">
        <f>SUMIFS('2024'!$I:$I,'2024'!$L:$L,work!$A355,'2024'!$H:$H,work!G$1)</f>
        <v>0</v>
      </c>
      <c r="H355">
        <f>SUMIFS('2024'!$I:$I,'2024'!$L:$L,work!$A355,'2024'!$H:$H,work!H$1)</f>
        <v>0</v>
      </c>
      <c r="I355">
        <f>SUMIFS('2024'!$I:$I,'2024'!$L:$L,work!$A355,'2024'!$H:$H,work!I$1)</f>
        <v>6</v>
      </c>
      <c r="J355">
        <f>SUMIFS('2024'!$I:$I,'2024'!$L:$L,work!$A355,'2024'!$H:$H,work!J$1)</f>
        <v>0</v>
      </c>
      <c r="K355">
        <f>SUMIFS('2024'!$I:$I,'2024'!$L:$L,work!$A355,'2024'!$H:$H,work!K$1)</f>
        <v>0</v>
      </c>
      <c r="L355">
        <f>SUMIFS('2024'!$I:$I,'2024'!$L:$L,work!$A355,'2024'!$H:$H,work!L$1)</f>
        <v>0</v>
      </c>
      <c r="M355">
        <f>SUMIFS('2024'!$I:$I,'2024'!$L:$L,work!$A355,'2024'!$H:$H,work!M$1)</f>
        <v>0</v>
      </c>
      <c r="N355">
        <f>SUMIFS('2024'!$I:$I,'2024'!$L:$L,work!$A355,'2024'!$H:$H,work!N$1)</f>
        <v>0</v>
      </c>
      <c r="O355">
        <f>SUMIFS('2024'!$I:$I,'2024'!$L:$L,work!$A355,'2024'!$H:$H,work!O$1)</f>
        <v>0</v>
      </c>
      <c r="P355">
        <f>SUMIFS('2024'!$I:$I,'2024'!$L:$L,work!$A355,'2024'!$H:$H,work!P$1)</f>
        <v>6</v>
      </c>
      <c r="Q355">
        <f>SUMIFS('2024'!$I:$I,'2024'!$L:$L,work!$A355,'2024'!$H:$H,work!Q$1)</f>
        <v>6</v>
      </c>
      <c r="R355">
        <f>SUMIFS('2024'!$I:$I,'2024'!$L:$L,work!$A355,'2024'!$H:$H,work!R$1)</f>
        <v>0</v>
      </c>
      <c r="S355">
        <f>SUMIFS('2024'!$I:$I,'2024'!$L:$L,work!$A355,'2024'!$H:$H,work!S$1)</f>
        <v>0</v>
      </c>
      <c r="T355">
        <f>SUMIFS('2024'!$I:$I,'2024'!$L:$L,work!$A355,'2024'!$H:$H,work!T$1)</f>
        <v>0</v>
      </c>
      <c r="U355">
        <f>SUMIFS('2024'!$I:$I,'2024'!$L:$L,work!$A355,'2024'!$H:$H,work!U$1)</f>
        <v>0</v>
      </c>
      <c r="V355">
        <f>SUMIFS('2024'!$I:$I,'2024'!$L:$L,work!$A355,'2024'!$H:$H,work!V$1)</f>
        <v>0</v>
      </c>
      <c r="W355">
        <f>SUMIFS('2024'!$I:$I,'2024'!$L:$L,work!$A355,'2024'!$H:$H,work!W$1)</f>
        <v>0</v>
      </c>
      <c r="X355">
        <f>SUMIFS('2024'!$I:$I,'2024'!$L:$L,work!$A355,'2024'!$H:$H,work!X$1)</f>
        <v>0</v>
      </c>
      <c r="Y355">
        <f t="shared" si="9"/>
        <v>3</v>
      </c>
      <c r="AL355" t="str">
        <v>SROC</v>
      </c>
      <c r="AM355" t="str">
        <v>3235B1</v>
      </c>
      <c r="AN355" t="str">
        <v>-</v>
      </c>
    </row>
    <row r="356" spans="1:40" x14ac:dyDescent="0.25">
      <c r="A356" t="str">
        <v>3098C-21FLCEN 27010032</v>
      </c>
      <c r="B356" t="str">
        <f>_xlfn.XLOOKUP(A356,'2024'!L:L,'2024'!A:A)</f>
        <v>SEROC</v>
      </c>
      <c r="C356" t="str">
        <f>_xlfn.XLOOKUP(A356,'2024'!L:L,'2024'!F:F)</f>
        <v>ESTUARY</v>
      </c>
      <c r="D356" t="str">
        <f>_xlfn.XLOOKUP(A356,'2024'!L:L,'2024'!G:G)</f>
        <v>3M</v>
      </c>
      <c r="E356">
        <f>SUMIFS('2024'!$I:$I,'2024'!$L:$L,work!$A356,'2024'!$H:$H,work!E$1)</f>
        <v>6</v>
      </c>
      <c r="F356">
        <f>SUMIFS('2024'!$I:$I,'2024'!$L:$L,work!$A356,'2024'!$H:$H,work!F$1)</f>
        <v>0</v>
      </c>
      <c r="G356">
        <f>SUMIFS('2024'!$I:$I,'2024'!$L:$L,work!$A356,'2024'!$H:$H,work!G$1)</f>
        <v>0</v>
      </c>
      <c r="H356">
        <f>SUMIFS('2024'!$I:$I,'2024'!$L:$L,work!$A356,'2024'!$H:$H,work!H$1)</f>
        <v>6</v>
      </c>
      <c r="I356">
        <f>SUMIFS('2024'!$I:$I,'2024'!$L:$L,work!$A356,'2024'!$H:$H,work!I$1)</f>
        <v>0</v>
      </c>
      <c r="J356">
        <f>SUMIFS('2024'!$I:$I,'2024'!$L:$L,work!$A356,'2024'!$H:$H,work!J$1)</f>
        <v>0</v>
      </c>
      <c r="K356">
        <f>SUMIFS('2024'!$I:$I,'2024'!$L:$L,work!$A356,'2024'!$H:$H,work!K$1)</f>
        <v>0</v>
      </c>
      <c r="L356">
        <f>SUMIFS('2024'!$I:$I,'2024'!$L:$L,work!$A356,'2024'!$H:$H,work!L$1)</f>
        <v>0</v>
      </c>
      <c r="M356">
        <f>SUMIFS('2024'!$I:$I,'2024'!$L:$L,work!$A356,'2024'!$H:$H,work!M$1)</f>
        <v>0</v>
      </c>
      <c r="N356">
        <f>SUMIFS('2024'!$I:$I,'2024'!$L:$L,work!$A356,'2024'!$H:$H,work!N$1)</f>
        <v>0</v>
      </c>
      <c r="O356">
        <f>SUMIFS('2024'!$I:$I,'2024'!$L:$L,work!$A356,'2024'!$H:$H,work!O$1)</f>
        <v>0</v>
      </c>
      <c r="P356">
        <f>SUMIFS('2024'!$I:$I,'2024'!$L:$L,work!$A356,'2024'!$H:$H,work!P$1)</f>
        <v>6</v>
      </c>
      <c r="Q356">
        <f>SUMIFS('2024'!$I:$I,'2024'!$L:$L,work!$A356,'2024'!$H:$H,work!Q$1)</f>
        <v>6</v>
      </c>
      <c r="R356">
        <f>SUMIFS('2024'!$I:$I,'2024'!$L:$L,work!$A356,'2024'!$H:$H,work!R$1)</f>
        <v>0</v>
      </c>
      <c r="S356">
        <f>SUMIFS('2024'!$I:$I,'2024'!$L:$L,work!$A356,'2024'!$H:$H,work!S$1)</f>
        <v>0</v>
      </c>
      <c r="T356">
        <f>SUMIFS('2024'!$I:$I,'2024'!$L:$L,work!$A356,'2024'!$H:$H,work!T$1)</f>
        <v>0</v>
      </c>
      <c r="U356">
        <f>SUMIFS('2024'!$I:$I,'2024'!$L:$L,work!$A356,'2024'!$H:$H,work!U$1)</f>
        <v>0</v>
      </c>
      <c r="V356">
        <f>SUMIFS('2024'!$I:$I,'2024'!$L:$L,work!$A356,'2024'!$H:$H,work!V$1)</f>
        <v>0</v>
      </c>
      <c r="W356">
        <f>SUMIFS('2024'!$I:$I,'2024'!$L:$L,work!$A356,'2024'!$H:$H,work!W$1)</f>
        <v>0</v>
      </c>
      <c r="X356">
        <f>SUMIFS('2024'!$I:$I,'2024'!$L:$L,work!$A356,'2024'!$H:$H,work!X$1)</f>
        <v>0</v>
      </c>
      <c r="Y356">
        <f t="shared" si="9"/>
        <v>3</v>
      </c>
      <c r="AL356" t="str">
        <v>SROC</v>
      </c>
      <c r="AM356" t="str">
        <v>3235D</v>
      </c>
      <c r="AN356" t="str">
        <v>-</v>
      </c>
    </row>
    <row r="357" spans="1:40" x14ac:dyDescent="0.25">
      <c r="A357" t="str">
        <v>3099-n28.025693, w-80.605654</v>
      </c>
      <c r="B357" t="str">
        <f>_xlfn.XLOOKUP(A357,'2024'!L:L,'2024'!A:A)</f>
        <v>SEROC</v>
      </c>
      <c r="C357" t="str">
        <f>_xlfn.XLOOKUP(A357,'2024'!L:L,'2024'!F:F)</f>
        <v>STREAM</v>
      </c>
      <c r="D357" t="str">
        <f>_xlfn.XLOOKUP(A357,'2024'!L:L,'2024'!G:G)</f>
        <v>3F</v>
      </c>
      <c r="E357">
        <f>SUMIFS('2024'!$I:$I,'2024'!$L:$L,work!$A357,'2024'!$H:$H,work!E$1)</f>
        <v>6</v>
      </c>
      <c r="F357">
        <f>SUMIFS('2024'!$I:$I,'2024'!$L:$L,work!$A357,'2024'!$H:$H,work!F$1)</f>
        <v>0</v>
      </c>
      <c r="G357">
        <f>SUMIFS('2024'!$I:$I,'2024'!$L:$L,work!$A357,'2024'!$H:$H,work!G$1)</f>
        <v>0</v>
      </c>
      <c r="H357">
        <f>SUMIFS('2024'!$I:$I,'2024'!$L:$L,work!$A357,'2024'!$H:$H,work!H$1)</f>
        <v>0</v>
      </c>
      <c r="I357">
        <f>SUMIFS('2024'!$I:$I,'2024'!$L:$L,work!$A357,'2024'!$H:$H,work!I$1)</f>
        <v>6</v>
      </c>
      <c r="J357">
        <f>SUMIFS('2024'!$I:$I,'2024'!$L:$L,work!$A357,'2024'!$H:$H,work!J$1)</f>
        <v>0</v>
      </c>
      <c r="K357">
        <f>SUMIFS('2024'!$I:$I,'2024'!$L:$L,work!$A357,'2024'!$H:$H,work!K$1)</f>
        <v>0</v>
      </c>
      <c r="L357">
        <f>SUMIFS('2024'!$I:$I,'2024'!$L:$L,work!$A357,'2024'!$H:$H,work!L$1)</f>
        <v>0</v>
      </c>
      <c r="M357">
        <f>SUMIFS('2024'!$I:$I,'2024'!$L:$L,work!$A357,'2024'!$H:$H,work!M$1)</f>
        <v>0</v>
      </c>
      <c r="N357">
        <f>SUMIFS('2024'!$I:$I,'2024'!$L:$L,work!$A357,'2024'!$H:$H,work!N$1)</f>
        <v>0</v>
      </c>
      <c r="O357">
        <f>SUMIFS('2024'!$I:$I,'2024'!$L:$L,work!$A357,'2024'!$H:$H,work!O$1)</f>
        <v>0</v>
      </c>
      <c r="P357">
        <f>SUMIFS('2024'!$I:$I,'2024'!$L:$L,work!$A357,'2024'!$H:$H,work!P$1)</f>
        <v>6</v>
      </c>
      <c r="Q357">
        <f>SUMIFS('2024'!$I:$I,'2024'!$L:$L,work!$A357,'2024'!$H:$H,work!Q$1)</f>
        <v>6</v>
      </c>
      <c r="R357">
        <f>SUMIFS('2024'!$I:$I,'2024'!$L:$L,work!$A357,'2024'!$H:$H,work!R$1)</f>
        <v>0</v>
      </c>
      <c r="S357">
        <f>SUMIFS('2024'!$I:$I,'2024'!$L:$L,work!$A357,'2024'!$H:$H,work!S$1)</f>
        <v>0</v>
      </c>
      <c r="T357">
        <f>SUMIFS('2024'!$I:$I,'2024'!$L:$L,work!$A357,'2024'!$H:$H,work!T$1)</f>
        <v>0</v>
      </c>
      <c r="U357">
        <f>SUMIFS('2024'!$I:$I,'2024'!$L:$L,work!$A357,'2024'!$H:$H,work!U$1)</f>
        <v>0</v>
      </c>
      <c r="V357">
        <f>SUMIFS('2024'!$I:$I,'2024'!$L:$L,work!$A357,'2024'!$H:$H,work!V$1)</f>
        <v>0</v>
      </c>
      <c r="W357">
        <f>SUMIFS('2024'!$I:$I,'2024'!$L:$L,work!$A357,'2024'!$H:$H,work!W$1)</f>
        <v>0</v>
      </c>
      <c r="X357">
        <f>SUMIFS('2024'!$I:$I,'2024'!$L:$L,work!$A357,'2024'!$H:$H,work!X$1)</f>
        <v>0</v>
      </c>
      <c r="Y357">
        <f t="shared" si="9"/>
        <v>3</v>
      </c>
      <c r="AL357" t="str">
        <v>SROC</v>
      </c>
      <c r="AM357" t="str">
        <v>3235F</v>
      </c>
      <c r="AN357" t="str">
        <v>-</v>
      </c>
    </row>
    <row r="358" spans="1:40" x14ac:dyDescent="0.25">
      <c r="A358" t="str">
        <v>30C-21FLPNS G4NW0370</v>
      </c>
      <c r="B358" t="str">
        <f>_xlfn.XLOOKUP(A358,'2024'!L:L,'2024'!A:A)</f>
        <v>NWROC</v>
      </c>
      <c r="C358" t="str">
        <f>_xlfn.XLOOKUP(A358,'2024'!L:L,'2024'!F:F)</f>
        <v>STREAM</v>
      </c>
      <c r="D358" t="str">
        <f>_xlfn.XLOOKUP(A358,'2024'!L:L,'2024'!G:G)</f>
        <v>3F</v>
      </c>
      <c r="E358">
        <f>SUMIFS('2024'!$I:$I,'2024'!$L:$L,work!$A358,'2024'!$H:$H,work!E$1)</f>
        <v>0</v>
      </c>
      <c r="F358">
        <f>SUMIFS('2024'!$I:$I,'2024'!$L:$L,work!$A358,'2024'!$H:$H,work!F$1)</f>
        <v>0</v>
      </c>
      <c r="G358">
        <f>SUMIFS('2024'!$I:$I,'2024'!$L:$L,work!$A358,'2024'!$H:$H,work!G$1)</f>
        <v>0</v>
      </c>
      <c r="H358">
        <f>SUMIFS('2024'!$I:$I,'2024'!$L:$L,work!$A358,'2024'!$H:$H,work!H$1)</f>
        <v>0</v>
      </c>
      <c r="I358">
        <f>SUMIFS('2024'!$I:$I,'2024'!$L:$L,work!$A358,'2024'!$H:$H,work!I$1)</f>
        <v>6</v>
      </c>
      <c r="J358">
        <f>SUMIFS('2024'!$I:$I,'2024'!$L:$L,work!$A358,'2024'!$H:$H,work!J$1)</f>
        <v>0</v>
      </c>
      <c r="K358">
        <f>SUMIFS('2024'!$I:$I,'2024'!$L:$L,work!$A358,'2024'!$H:$H,work!K$1)</f>
        <v>0</v>
      </c>
      <c r="L358">
        <f>SUMIFS('2024'!$I:$I,'2024'!$L:$L,work!$A358,'2024'!$H:$H,work!L$1)</f>
        <v>0</v>
      </c>
      <c r="M358">
        <f>SUMIFS('2024'!$I:$I,'2024'!$L:$L,work!$A358,'2024'!$H:$H,work!M$1)</f>
        <v>0</v>
      </c>
      <c r="N358">
        <f>SUMIFS('2024'!$I:$I,'2024'!$L:$L,work!$A358,'2024'!$H:$H,work!N$1)</f>
        <v>0</v>
      </c>
      <c r="O358">
        <f>SUMIFS('2024'!$I:$I,'2024'!$L:$L,work!$A358,'2024'!$H:$H,work!O$1)</f>
        <v>0</v>
      </c>
      <c r="P358">
        <f>SUMIFS('2024'!$I:$I,'2024'!$L:$L,work!$A358,'2024'!$H:$H,work!P$1)</f>
        <v>0</v>
      </c>
      <c r="Q358">
        <f>SUMIFS('2024'!$I:$I,'2024'!$L:$L,work!$A358,'2024'!$H:$H,work!Q$1)</f>
        <v>0</v>
      </c>
      <c r="R358">
        <f>SUMIFS('2024'!$I:$I,'2024'!$L:$L,work!$A358,'2024'!$H:$H,work!R$1)</f>
        <v>0</v>
      </c>
      <c r="S358">
        <f>SUMIFS('2024'!$I:$I,'2024'!$L:$L,work!$A358,'2024'!$H:$H,work!S$1)</f>
        <v>0</v>
      </c>
      <c r="T358">
        <f>SUMIFS('2024'!$I:$I,'2024'!$L:$L,work!$A358,'2024'!$H:$H,work!T$1)</f>
        <v>0</v>
      </c>
      <c r="U358">
        <f>SUMIFS('2024'!$I:$I,'2024'!$L:$L,work!$A358,'2024'!$H:$H,work!U$1)</f>
        <v>0</v>
      </c>
      <c r="V358">
        <f>SUMIFS('2024'!$I:$I,'2024'!$L:$L,work!$A358,'2024'!$H:$H,work!V$1)</f>
        <v>0</v>
      </c>
      <c r="W358">
        <f>SUMIFS('2024'!$I:$I,'2024'!$L:$L,work!$A358,'2024'!$H:$H,work!W$1)</f>
        <v>0</v>
      </c>
      <c r="X358">
        <f>SUMIFS('2024'!$I:$I,'2024'!$L:$L,work!$A358,'2024'!$H:$H,work!X$1)</f>
        <v>0</v>
      </c>
      <c r="Y358">
        <f t="shared" si="9"/>
        <v>3</v>
      </c>
      <c r="AL358" t="str">
        <v>SROC</v>
      </c>
      <c r="AM358" t="str">
        <v>3235K1</v>
      </c>
      <c r="AN358" t="str">
        <v>-</v>
      </c>
    </row>
    <row r="359" spans="1:40" x14ac:dyDescent="0.25">
      <c r="A359" t="str">
        <v>30D-N30.67568,W-86.699272</v>
      </c>
      <c r="B359" t="str">
        <f>_xlfn.XLOOKUP(A359,'2024'!L:L,'2024'!A:A)</f>
        <v>NWROC</v>
      </c>
      <c r="C359" t="str">
        <f>_xlfn.XLOOKUP(A359,'2024'!L:L,'2024'!F:F)</f>
        <v>STREAM</v>
      </c>
      <c r="D359" t="str">
        <f>_xlfn.XLOOKUP(A359,'2024'!L:L,'2024'!G:G)</f>
        <v>3F</v>
      </c>
      <c r="E359">
        <f>SUMIFS('2024'!$I:$I,'2024'!$L:$L,work!$A359,'2024'!$H:$H,work!E$1)</f>
        <v>0</v>
      </c>
      <c r="F359">
        <f>SUMIFS('2024'!$I:$I,'2024'!$L:$L,work!$A359,'2024'!$H:$H,work!F$1)</f>
        <v>0</v>
      </c>
      <c r="G359">
        <f>SUMIFS('2024'!$I:$I,'2024'!$L:$L,work!$A359,'2024'!$H:$H,work!G$1)</f>
        <v>0</v>
      </c>
      <c r="H359">
        <f>SUMIFS('2024'!$I:$I,'2024'!$L:$L,work!$A359,'2024'!$H:$H,work!H$1)</f>
        <v>0</v>
      </c>
      <c r="I359">
        <f>SUMIFS('2024'!$I:$I,'2024'!$L:$L,work!$A359,'2024'!$H:$H,work!I$1)</f>
        <v>6</v>
      </c>
      <c r="J359">
        <f>SUMIFS('2024'!$I:$I,'2024'!$L:$L,work!$A359,'2024'!$H:$H,work!J$1)</f>
        <v>0</v>
      </c>
      <c r="K359">
        <f>SUMIFS('2024'!$I:$I,'2024'!$L:$L,work!$A359,'2024'!$H:$H,work!K$1)</f>
        <v>0</v>
      </c>
      <c r="L359">
        <f>SUMIFS('2024'!$I:$I,'2024'!$L:$L,work!$A359,'2024'!$H:$H,work!L$1)</f>
        <v>0</v>
      </c>
      <c r="M359">
        <f>SUMIFS('2024'!$I:$I,'2024'!$L:$L,work!$A359,'2024'!$H:$H,work!M$1)</f>
        <v>0</v>
      </c>
      <c r="N359">
        <f>SUMIFS('2024'!$I:$I,'2024'!$L:$L,work!$A359,'2024'!$H:$H,work!N$1)</f>
        <v>0</v>
      </c>
      <c r="O359">
        <f>SUMIFS('2024'!$I:$I,'2024'!$L:$L,work!$A359,'2024'!$H:$H,work!O$1)</f>
        <v>0</v>
      </c>
      <c r="P359">
        <f>SUMIFS('2024'!$I:$I,'2024'!$L:$L,work!$A359,'2024'!$H:$H,work!P$1)</f>
        <v>0</v>
      </c>
      <c r="Q359">
        <f>SUMIFS('2024'!$I:$I,'2024'!$L:$L,work!$A359,'2024'!$H:$H,work!Q$1)</f>
        <v>0</v>
      </c>
      <c r="R359">
        <f>SUMIFS('2024'!$I:$I,'2024'!$L:$L,work!$A359,'2024'!$H:$H,work!R$1)</f>
        <v>0</v>
      </c>
      <c r="S359">
        <f>SUMIFS('2024'!$I:$I,'2024'!$L:$L,work!$A359,'2024'!$H:$H,work!S$1)</f>
        <v>0</v>
      </c>
      <c r="T359">
        <f>SUMIFS('2024'!$I:$I,'2024'!$L:$L,work!$A359,'2024'!$H:$H,work!T$1)</f>
        <v>0</v>
      </c>
      <c r="U359">
        <f>SUMIFS('2024'!$I:$I,'2024'!$L:$L,work!$A359,'2024'!$H:$H,work!U$1)</f>
        <v>0</v>
      </c>
      <c r="V359">
        <f>SUMIFS('2024'!$I:$I,'2024'!$L:$L,work!$A359,'2024'!$H:$H,work!V$1)</f>
        <v>0</v>
      </c>
      <c r="W359">
        <f>SUMIFS('2024'!$I:$I,'2024'!$L:$L,work!$A359,'2024'!$H:$H,work!W$1)</f>
        <v>0</v>
      </c>
      <c r="X359">
        <f>SUMIFS('2024'!$I:$I,'2024'!$L:$L,work!$A359,'2024'!$H:$H,work!X$1)</f>
        <v>0</v>
      </c>
      <c r="Y359">
        <f t="shared" si="9"/>
        <v>3</v>
      </c>
      <c r="AL359" t="str">
        <v>SROC</v>
      </c>
      <c r="AM359" t="str">
        <v>3235L</v>
      </c>
      <c r="AN359" t="str">
        <v>-</v>
      </c>
    </row>
    <row r="360" spans="1:40" x14ac:dyDescent="0.25">
      <c r="A360" t="str">
        <v>30D-N30.686738,W-86.672976</v>
      </c>
      <c r="B360" t="str">
        <f>_xlfn.XLOOKUP(A360,'2024'!L:L,'2024'!A:A)</f>
        <v>NWROC</v>
      </c>
      <c r="C360" t="str">
        <f>_xlfn.XLOOKUP(A360,'2024'!L:L,'2024'!F:F)</f>
        <v>STREAM</v>
      </c>
      <c r="D360" t="str">
        <f>_xlfn.XLOOKUP(A360,'2024'!L:L,'2024'!G:G)</f>
        <v>3F</v>
      </c>
      <c r="E360">
        <f>SUMIFS('2024'!$I:$I,'2024'!$L:$L,work!$A360,'2024'!$H:$H,work!E$1)</f>
        <v>0</v>
      </c>
      <c r="F360">
        <f>SUMIFS('2024'!$I:$I,'2024'!$L:$L,work!$A360,'2024'!$H:$H,work!F$1)</f>
        <v>0</v>
      </c>
      <c r="G360">
        <f>SUMIFS('2024'!$I:$I,'2024'!$L:$L,work!$A360,'2024'!$H:$H,work!G$1)</f>
        <v>0</v>
      </c>
      <c r="H360">
        <f>SUMIFS('2024'!$I:$I,'2024'!$L:$L,work!$A360,'2024'!$H:$H,work!H$1)</f>
        <v>0</v>
      </c>
      <c r="I360">
        <f>SUMIFS('2024'!$I:$I,'2024'!$L:$L,work!$A360,'2024'!$H:$H,work!I$1)</f>
        <v>6</v>
      </c>
      <c r="J360">
        <f>SUMIFS('2024'!$I:$I,'2024'!$L:$L,work!$A360,'2024'!$H:$H,work!J$1)</f>
        <v>0</v>
      </c>
      <c r="K360">
        <f>SUMIFS('2024'!$I:$I,'2024'!$L:$L,work!$A360,'2024'!$H:$H,work!K$1)</f>
        <v>0</v>
      </c>
      <c r="L360">
        <f>SUMIFS('2024'!$I:$I,'2024'!$L:$L,work!$A360,'2024'!$H:$H,work!L$1)</f>
        <v>0</v>
      </c>
      <c r="M360">
        <f>SUMIFS('2024'!$I:$I,'2024'!$L:$L,work!$A360,'2024'!$H:$H,work!M$1)</f>
        <v>0</v>
      </c>
      <c r="N360">
        <f>SUMIFS('2024'!$I:$I,'2024'!$L:$L,work!$A360,'2024'!$H:$H,work!N$1)</f>
        <v>0</v>
      </c>
      <c r="O360">
        <f>SUMIFS('2024'!$I:$I,'2024'!$L:$L,work!$A360,'2024'!$H:$H,work!O$1)</f>
        <v>0</v>
      </c>
      <c r="P360">
        <f>SUMIFS('2024'!$I:$I,'2024'!$L:$L,work!$A360,'2024'!$H:$H,work!P$1)</f>
        <v>0</v>
      </c>
      <c r="Q360">
        <f>SUMIFS('2024'!$I:$I,'2024'!$L:$L,work!$A360,'2024'!$H:$H,work!Q$1)</f>
        <v>0</v>
      </c>
      <c r="R360">
        <f>SUMIFS('2024'!$I:$I,'2024'!$L:$L,work!$A360,'2024'!$H:$H,work!R$1)</f>
        <v>0</v>
      </c>
      <c r="S360">
        <f>SUMIFS('2024'!$I:$I,'2024'!$L:$L,work!$A360,'2024'!$H:$H,work!S$1)</f>
        <v>0</v>
      </c>
      <c r="T360">
        <f>SUMIFS('2024'!$I:$I,'2024'!$L:$L,work!$A360,'2024'!$H:$H,work!T$1)</f>
        <v>0</v>
      </c>
      <c r="U360">
        <f>SUMIFS('2024'!$I:$I,'2024'!$L:$L,work!$A360,'2024'!$H:$H,work!U$1)</f>
        <v>0</v>
      </c>
      <c r="V360">
        <f>SUMIFS('2024'!$I:$I,'2024'!$L:$L,work!$A360,'2024'!$H:$H,work!V$1)</f>
        <v>0</v>
      </c>
      <c r="W360">
        <f>SUMIFS('2024'!$I:$I,'2024'!$L:$L,work!$A360,'2024'!$H:$H,work!W$1)</f>
        <v>0</v>
      </c>
      <c r="X360">
        <f>SUMIFS('2024'!$I:$I,'2024'!$L:$L,work!$A360,'2024'!$H:$H,work!X$1)</f>
        <v>0</v>
      </c>
      <c r="Y360">
        <f t="shared" si="9"/>
        <v>3</v>
      </c>
      <c r="AL360" t="str">
        <v>SROC</v>
      </c>
      <c r="AM360" t="str">
        <v>3237D</v>
      </c>
      <c r="AN360" t="str">
        <v>-</v>
      </c>
    </row>
    <row r="361" spans="1:40" x14ac:dyDescent="0.25">
      <c r="A361" t="str">
        <v>30G-21FLPNS G4NW0052</v>
      </c>
      <c r="B361" t="str">
        <f>_xlfn.XLOOKUP(A361,'2024'!L:L,'2024'!A:A)</f>
        <v>NWROC</v>
      </c>
      <c r="C361" t="str">
        <f>_xlfn.XLOOKUP(A361,'2024'!L:L,'2024'!F:F)</f>
        <v>STREAM</v>
      </c>
      <c r="D361" t="str">
        <f>_xlfn.XLOOKUP(A361,'2024'!L:L,'2024'!G:G)</f>
        <v>3F</v>
      </c>
      <c r="E361">
        <f>SUMIFS('2024'!$I:$I,'2024'!$L:$L,work!$A361,'2024'!$H:$H,work!E$1)</f>
        <v>0</v>
      </c>
      <c r="F361">
        <f>SUMIFS('2024'!$I:$I,'2024'!$L:$L,work!$A361,'2024'!$H:$H,work!F$1)</f>
        <v>0</v>
      </c>
      <c r="G361">
        <f>SUMIFS('2024'!$I:$I,'2024'!$L:$L,work!$A361,'2024'!$H:$H,work!G$1)</f>
        <v>0</v>
      </c>
      <c r="H361">
        <f>SUMIFS('2024'!$I:$I,'2024'!$L:$L,work!$A361,'2024'!$H:$H,work!H$1)</f>
        <v>0</v>
      </c>
      <c r="I361">
        <f>SUMIFS('2024'!$I:$I,'2024'!$L:$L,work!$A361,'2024'!$H:$H,work!I$1)</f>
        <v>6</v>
      </c>
      <c r="J361">
        <f>SUMIFS('2024'!$I:$I,'2024'!$L:$L,work!$A361,'2024'!$H:$H,work!J$1)</f>
        <v>0</v>
      </c>
      <c r="K361">
        <f>SUMIFS('2024'!$I:$I,'2024'!$L:$L,work!$A361,'2024'!$H:$H,work!K$1)</f>
        <v>0</v>
      </c>
      <c r="L361">
        <f>SUMIFS('2024'!$I:$I,'2024'!$L:$L,work!$A361,'2024'!$H:$H,work!L$1)</f>
        <v>0</v>
      </c>
      <c r="M361">
        <f>SUMIFS('2024'!$I:$I,'2024'!$L:$L,work!$A361,'2024'!$H:$H,work!M$1)</f>
        <v>0</v>
      </c>
      <c r="N361">
        <f>SUMIFS('2024'!$I:$I,'2024'!$L:$L,work!$A361,'2024'!$H:$H,work!N$1)</f>
        <v>0</v>
      </c>
      <c r="O361">
        <f>SUMIFS('2024'!$I:$I,'2024'!$L:$L,work!$A361,'2024'!$H:$H,work!O$1)</f>
        <v>0</v>
      </c>
      <c r="P361">
        <f>SUMIFS('2024'!$I:$I,'2024'!$L:$L,work!$A361,'2024'!$H:$H,work!P$1)</f>
        <v>0</v>
      </c>
      <c r="Q361">
        <f>SUMIFS('2024'!$I:$I,'2024'!$L:$L,work!$A361,'2024'!$H:$H,work!Q$1)</f>
        <v>0</v>
      </c>
      <c r="R361">
        <f>SUMIFS('2024'!$I:$I,'2024'!$L:$L,work!$A361,'2024'!$H:$H,work!R$1)</f>
        <v>0</v>
      </c>
      <c r="S361">
        <f>SUMIFS('2024'!$I:$I,'2024'!$L:$L,work!$A361,'2024'!$H:$H,work!S$1)</f>
        <v>0</v>
      </c>
      <c r="T361">
        <f>SUMIFS('2024'!$I:$I,'2024'!$L:$L,work!$A361,'2024'!$H:$H,work!T$1)</f>
        <v>0</v>
      </c>
      <c r="U361">
        <f>SUMIFS('2024'!$I:$I,'2024'!$L:$L,work!$A361,'2024'!$H:$H,work!U$1)</f>
        <v>0</v>
      </c>
      <c r="V361">
        <f>SUMIFS('2024'!$I:$I,'2024'!$L:$L,work!$A361,'2024'!$H:$H,work!V$1)</f>
        <v>0</v>
      </c>
      <c r="W361">
        <f>SUMIFS('2024'!$I:$I,'2024'!$L:$L,work!$A361,'2024'!$H:$H,work!W$1)</f>
        <v>0</v>
      </c>
      <c r="X361">
        <f>SUMIFS('2024'!$I:$I,'2024'!$L:$L,work!$A361,'2024'!$H:$H,work!X$1)</f>
        <v>0</v>
      </c>
      <c r="Y361">
        <f t="shared" si="9"/>
        <v>3</v>
      </c>
      <c r="AL361" t="str">
        <v>SROC</v>
      </c>
      <c r="AM361" t="str">
        <v>1761I</v>
      </c>
      <c r="AN361" t="str">
        <v>-</v>
      </c>
    </row>
    <row r="362" spans="1:40" x14ac:dyDescent="0.25">
      <c r="A362" t="str">
        <v>3106-28.010669, -80.602146</v>
      </c>
      <c r="B362" t="str">
        <f>_xlfn.XLOOKUP(A362,'2024'!L:L,'2024'!A:A)</f>
        <v>SEROC</v>
      </c>
      <c r="C362" t="str">
        <f>_xlfn.XLOOKUP(A362,'2024'!L:L,'2024'!F:F)</f>
        <v>STREAM</v>
      </c>
      <c r="D362" t="str">
        <f>_xlfn.XLOOKUP(A362,'2024'!L:L,'2024'!G:G)</f>
        <v>3F</v>
      </c>
      <c r="E362">
        <f>SUMIFS('2024'!$I:$I,'2024'!$L:$L,work!$A362,'2024'!$H:$H,work!E$1)</f>
        <v>6</v>
      </c>
      <c r="F362">
        <f>SUMIFS('2024'!$I:$I,'2024'!$L:$L,work!$A362,'2024'!$H:$H,work!F$1)</f>
        <v>0</v>
      </c>
      <c r="G362">
        <f>SUMIFS('2024'!$I:$I,'2024'!$L:$L,work!$A362,'2024'!$H:$H,work!G$1)</f>
        <v>0</v>
      </c>
      <c r="H362">
        <f>SUMIFS('2024'!$I:$I,'2024'!$L:$L,work!$A362,'2024'!$H:$H,work!H$1)</f>
        <v>0</v>
      </c>
      <c r="I362">
        <f>SUMIFS('2024'!$I:$I,'2024'!$L:$L,work!$A362,'2024'!$H:$H,work!I$1)</f>
        <v>6</v>
      </c>
      <c r="J362">
        <f>SUMIFS('2024'!$I:$I,'2024'!$L:$L,work!$A362,'2024'!$H:$H,work!J$1)</f>
        <v>0</v>
      </c>
      <c r="K362">
        <f>SUMIFS('2024'!$I:$I,'2024'!$L:$L,work!$A362,'2024'!$H:$H,work!K$1)</f>
        <v>0</v>
      </c>
      <c r="L362">
        <f>SUMIFS('2024'!$I:$I,'2024'!$L:$L,work!$A362,'2024'!$H:$H,work!L$1)</f>
        <v>0</v>
      </c>
      <c r="M362">
        <f>SUMIFS('2024'!$I:$I,'2024'!$L:$L,work!$A362,'2024'!$H:$H,work!M$1)</f>
        <v>0</v>
      </c>
      <c r="N362">
        <f>SUMIFS('2024'!$I:$I,'2024'!$L:$L,work!$A362,'2024'!$H:$H,work!N$1)</f>
        <v>0</v>
      </c>
      <c r="O362">
        <f>SUMIFS('2024'!$I:$I,'2024'!$L:$L,work!$A362,'2024'!$H:$H,work!O$1)</f>
        <v>0</v>
      </c>
      <c r="P362">
        <f>SUMIFS('2024'!$I:$I,'2024'!$L:$L,work!$A362,'2024'!$H:$H,work!P$1)</f>
        <v>6</v>
      </c>
      <c r="Q362">
        <f>SUMIFS('2024'!$I:$I,'2024'!$L:$L,work!$A362,'2024'!$H:$H,work!Q$1)</f>
        <v>6</v>
      </c>
      <c r="R362">
        <f>SUMIFS('2024'!$I:$I,'2024'!$L:$L,work!$A362,'2024'!$H:$H,work!R$1)</f>
        <v>0</v>
      </c>
      <c r="S362">
        <f>SUMIFS('2024'!$I:$I,'2024'!$L:$L,work!$A362,'2024'!$H:$H,work!S$1)</f>
        <v>0</v>
      </c>
      <c r="T362">
        <f>SUMIFS('2024'!$I:$I,'2024'!$L:$L,work!$A362,'2024'!$H:$H,work!T$1)</f>
        <v>0</v>
      </c>
      <c r="U362">
        <f>SUMIFS('2024'!$I:$I,'2024'!$L:$L,work!$A362,'2024'!$H:$H,work!U$1)</f>
        <v>0</v>
      </c>
      <c r="V362">
        <f>SUMIFS('2024'!$I:$I,'2024'!$L:$L,work!$A362,'2024'!$H:$H,work!V$1)</f>
        <v>0</v>
      </c>
      <c r="W362">
        <f>SUMIFS('2024'!$I:$I,'2024'!$L:$L,work!$A362,'2024'!$H:$H,work!W$1)</f>
        <v>0</v>
      </c>
      <c r="X362">
        <f>SUMIFS('2024'!$I:$I,'2024'!$L:$L,work!$A362,'2024'!$H:$H,work!X$1)</f>
        <v>0</v>
      </c>
      <c r="Y362">
        <f t="shared" si="9"/>
        <v>3</v>
      </c>
      <c r="AL362" t="str">
        <v>SROC</v>
      </c>
      <c r="AM362" t="str">
        <v>1938Y</v>
      </c>
      <c r="AN362" t="str">
        <v>-</v>
      </c>
    </row>
    <row r="363" spans="1:40" x14ac:dyDescent="0.25">
      <c r="A363" t="str">
        <v>3107A-21FLMRC GOAT CREEK</v>
      </c>
      <c r="B363" t="str">
        <f>_xlfn.XLOOKUP(A363,'2024'!L:L,'2024'!A:A)</f>
        <v>SEROC</v>
      </c>
      <c r="C363" t="str">
        <f>_xlfn.XLOOKUP(A363,'2024'!L:L,'2024'!F:F)</f>
        <v>ESTUARY</v>
      </c>
      <c r="D363" t="str">
        <f>_xlfn.XLOOKUP(A363,'2024'!L:L,'2024'!G:G)</f>
        <v>2</v>
      </c>
      <c r="E363">
        <f>SUMIFS('2024'!$I:$I,'2024'!$L:$L,work!$A363,'2024'!$H:$H,work!E$1)</f>
        <v>6</v>
      </c>
      <c r="F363">
        <f>SUMIFS('2024'!$I:$I,'2024'!$L:$L,work!$A363,'2024'!$H:$H,work!F$1)</f>
        <v>0</v>
      </c>
      <c r="G363">
        <f>SUMIFS('2024'!$I:$I,'2024'!$L:$L,work!$A363,'2024'!$H:$H,work!G$1)</f>
        <v>0</v>
      </c>
      <c r="H363">
        <f>SUMIFS('2024'!$I:$I,'2024'!$L:$L,work!$A363,'2024'!$H:$H,work!H$1)</f>
        <v>6</v>
      </c>
      <c r="I363">
        <f>SUMIFS('2024'!$I:$I,'2024'!$L:$L,work!$A363,'2024'!$H:$H,work!I$1)</f>
        <v>0</v>
      </c>
      <c r="J363">
        <f>SUMIFS('2024'!$I:$I,'2024'!$L:$L,work!$A363,'2024'!$H:$H,work!J$1)</f>
        <v>6</v>
      </c>
      <c r="K363">
        <f>SUMIFS('2024'!$I:$I,'2024'!$L:$L,work!$A363,'2024'!$H:$H,work!K$1)</f>
        <v>0</v>
      </c>
      <c r="L363">
        <f>SUMIFS('2024'!$I:$I,'2024'!$L:$L,work!$A363,'2024'!$H:$H,work!L$1)</f>
        <v>0</v>
      </c>
      <c r="M363">
        <f>SUMIFS('2024'!$I:$I,'2024'!$L:$L,work!$A363,'2024'!$H:$H,work!M$1)</f>
        <v>0</v>
      </c>
      <c r="N363">
        <f>SUMIFS('2024'!$I:$I,'2024'!$L:$L,work!$A363,'2024'!$H:$H,work!N$1)</f>
        <v>0</v>
      </c>
      <c r="O363">
        <f>SUMIFS('2024'!$I:$I,'2024'!$L:$L,work!$A363,'2024'!$H:$H,work!O$1)</f>
        <v>0</v>
      </c>
      <c r="P363">
        <f>SUMIFS('2024'!$I:$I,'2024'!$L:$L,work!$A363,'2024'!$H:$H,work!P$1)</f>
        <v>6</v>
      </c>
      <c r="Q363">
        <f>SUMIFS('2024'!$I:$I,'2024'!$L:$L,work!$A363,'2024'!$H:$H,work!Q$1)</f>
        <v>6</v>
      </c>
      <c r="R363">
        <f>SUMIFS('2024'!$I:$I,'2024'!$L:$L,work!$A363,'2024'!$H:$H,work!R$1)</f>
        <v>0</v>
      </c>
      <c r="S363">
        <f>SUMIFS('2024'!$I:$I,'2024'!$L:$L,work!$A363,'2024'!$H:$H,work!S$1)</f>
        <v>0</v>
      </c>
      <c r="T363">
        <f>SUMIFS('2024'!$I:$I,'2024'!$L:$L,work!$A363,'2024'!$H:$H,work!T$1)</f>
        <v>0</v>
      </c>
      <c r="U363">
        <f>SUMIFS('2024'!$I:$I,'2024'!$L:$L,work!$A363,'2024'!$H:$H,work!U$1)</f>
        <v>0</v>
      </c>
      <c r="V363">
        <f>SUMIFS('2024'!$I:$I,'2024'!$L:$L,work!$A363,'2024'!$H:$H,work!V$1)</f>
        <v>0</v>
      </c>
      <c r="W363">
        <f>SUMIFS('2024'!$I:$I,'2024'!$L:$L,work!$A363,'2024'!$H:$H,work!W$1)</f>
        <v>0</v>
      </c>
      <c r="X363">
        <f>SUMIFS('2024'!$I:$I,'2024'!$L:$L,work!$A363,'2024'!$H:$H,work!X$1)</f>
        <v>0</v>
      </c>
      <c r="Y363">
        <f t="shared" si="9"/>
        <v>3</v>
      </c>
      <c r="AL363" t="str">
        <v>SROC</v>
      </c>
      <c r="AM363" t="str">
        <v>3201B</v>
      </c>
      <c r="AN363" t="str">
        <v>-</v>
      </c>
    </row>
    <row r="364" spans="1:40" x14ac:dyDescent="0.25">
      <c r="A364" t="str">
        <v>3107B-21FLWPB G5SE0080</v>
      </c>
      <c r="B364" t="str">
        <f>_xlfn.XLOOKUP(A364,'2024'!L:L,'2024'!A:A)</f>
        <v>SEROC</v>
      </c>
      <c r="C364" t="str">
        <f>_xlfn.XLOOKUP(A364,'2024'!L:L,'2024'!F:F)</f>
        <v>STREAM</v>
      </c>
      <c r="D364" t="str">
        <f>_xlfn.XLOOKUP(A364,'2024'!L:L,'2024'!G:G)</f>
        <v>3F</v>
      </c>
      <c r="E364">
        <f>SUMIFS('2024'!$I:$I,'2024'!$L:$L,work!$A364,'2024'!$H:$H,work!E$1)</f>
        <v>6</v>
      </c>
      <c r="F364">
        <f>SUMIFS('2024'!$I:$I,'2024'!$L:$L,work!$A364,'2024'!$H:$H,work!F$1)</f>
        <v>0</v>
      </c>
      <c r="G364">
        <f>SUMIFS('2024'!$I:$I,'2024'!$L:$L,work!$A364,'2024'!$H:$H,work!G$1)</f>
        <v>0</v>
      </c>
      <c r="H364">
        <f>SUMIFS('2024'!$I:$I,'2024'!$L:$L,work!$A364,'2024'!$H:$H,work!H$1)</f>
        <v>0</v>
      </c>
      <c r="I364">
        <f>SUMIFS('2024'!$I:$I,'2024'!$L:$L,work!$A364,'2024'!$H:$H,work!I$1)</f>
        <v>6</v>
      </c>
      <c r="J364">
        <f>SUMIFS('2024'!$I:$I,'2024'!$L:$L,work!$A364,'2024'!$H:$H,work!J$1)</f>
        <v>0</v>
      </c>
      <c r="K364">
        <f>SUMIFS('2024'!$I:$I,'2024'!$L:$L,work!$A364,'2024'!$H:$H,work!K$1)</f>
        <v>0</v>
      </c>
      <c r="L364">
        <f>SUMIFS('2024'!$I:$I,'2024'!$L:$L,work!$A364,'2024'!$H:$H,work!L$1)</f>
        <v>0</v>
      </c>
      <c r="M364">
        <f>SUMIFS('2024'!$I:$I,'2024'!$L:$L,work!$A364,'2024'!$H:$H,work!M$1)</f>
        <v>0</v>
      </c>
      <c r="N364">
        <f>SUMIFS('2024'!$I:$I,'2024'!$L:$L,work!$A364,'2024'!$H:$H,work!N$1)</f>
        <v>0</v>
      </c>
      <c r="O364">
        <f>SUMIFS('2024'!$I:$I,'2024'!$L:$L,work!$A364,'2024'!$H:$H,work!O$1)</f>
        <v>0</v>
      </c>
      <c r="P364">
        <f>SUMIFS('2024'!$I:$I,'2024'!$L:$L,work!$A364,'2024'!$H:$H,work!P$1)</f>
        <v>6</v>
      </c>
      <c r="Q364">
        <f>SUMIFS('2024'!$I:$I,'2024'!$L:$L,work!$A364,'2024'!$H:$H,work!Q$1)</f>
        <v>6</v>
      </c>
      <c r="R364">
        <f>SUMIFS('2024'!$I:$I,'2024'!$L:$L,work!$A364,'2024'!$H:$H,work!R$1)</f>
        <v>0</v>
      </c>
      <c r="S364">
        <f>SUMIFS('2024'!$I:$I,'2024'!$L:$L,work!$A364,'2024'!$H:$H,work!S$1)</f>
        <v>0</v>
      </c>
      <c r="T364">
        <f>SUMIFS('2024'!$I:$I,'2024'!$L:$L,work!$A364,'2024'!$H:$H,work!T$1)</f>
        <v>0</v>
      </c>
      <c r="U364">
        <f>SUMIFS('2024'!$I:$I,'2024'!$L:$L,work!$A364,'2024'!$H:$H,work!U$1)</f>
        <v>0</v>
      </c>
      <c r="V364">
        <f>SUMIFS('2024'!$I:$I,'2024'!$L:$L,work!$A364,'2024'!$H:$H,work!V$1)</f>
        <v>0</v>
      </c>
      <c r="W364">
        <f>SUMIFS('2024'!$I:$I,'2024'!$L:$L,work!$A364,'2024'!$H:$H,work!W$1)</f>
        <v>0</v>
      </c>
      <c r="X364">
        <f>SUMIFS('2024'!$I:$I,'2024'!$L:$L,work!$A364,'2024'!$H:$H,work!X$1)</f>
        <v>0</v>
      </c>
      <c r="Y364">
        <f t="shared" si="9"/>
        <v>3</v>
      </c>
      <c r="AL364" t="str">
        <v>SROC</v>
      </c>
      <c r="AM364" t="str">
        <v>3201F</v>
      </c>
      <c r="AN364" t="str">
        <v>-</v>
      </c>
    </row>
    <row r="365" spans="1:40" x14ac:dyDescent="0.25">
      <c r="A365" t="str">
        <v>3115-21FLWPB G5SE0050</v>
      </c>
      <c r="B365" t="str">
        <f>_xlfn.XLOOKUP(A365,'2024'!L:L,'2024'!A:A)</f>
        <v>SEROC</v>
      </c>
      <c r="C365" t="str">
        <f>_xlfn.XLOOKUP(A365,'2024'!L:L,'2024'!F:F)</f>
        <v>STREAM</v>
      </c>
      <c r="D365" t="str">
        <f>_xlfn.XLOOKUP(A365,'2024'!L:L,'2024'!G:G)</f>
        <v>3F</v>
      </c>
      <c r="E365">
        <f>SUMIFS('2024'!$I:$I,'2024'!$L:$L,work!$A365,'2024'!$H:$H,work!E$1)</f>
        <v>6</v>
      </c>
      <c r="F365">
        <f>SUMIFS('2024'!$I:$I,'2024'!$L:$L,work!$A365,'2024'!$H:$H,work!F$1)</f>
        <v>0</v>
      </c>
      <c r="G365">
        <f>SUMIFS('2024'!$I:$I,'2024'!$L:$L,work!$A365,'2024'!$H:$H,work!G$1)</f>
        <v>0</v>
      </c>
      <c r="H365">
        <f>SUMIFS('2024'!$I:$I,'2024'!$L:$L,work!$A365,'2024'!$H:$H,work!H$1)</f>
        <v>0</v>
      </c>
      <c r="I365">
        <f>SUMIFS('2024'!$I:$I,'2024'!$L:$L,work!$A365,'2024'!$H:$H,work!I$1)</f>
        <v>6</v>
      </c>
      <c r="J365">
        <f>SUMIFS('2024'!$I:$I,'2024'!$L:$L,work!$A365,'2024'!$H:$H,work!J$1)</f>
        <v>0</v>
      </c>
      <c r="K365">
        <f>SUMIFS('2024'!$I:$I,'2024'!$L:$L,work!$A365,'2024'!$H:$H,work!K$1)</f>
        <v>0</v>
      </c>
      <c r="L365">
        <f>SUMIFS('2024'!$I:$I,'2024'!$L:$L,work!$A365,'2024'!$H:$H,work!L$1)</f>
        <v>0</v>
      </c>
      <c r="M365">
        <f>SUMIFS('2024'!$I:$I,'2024'!$L:$L,work!$A365,'2024'!$H:$H,work!M$1)</f>
        <v>0</v>
      </c>
      <c r="N365">
        <f>SUMIFS('2024'!$I:$I,'2024'!$L:$L,work!$A365,'2024'!$H:$H,work!N$1)</f>
        <v>0</v>
      </c>
      <c r="O365">
        <f>SUMIFS('2024'!$I:$I,'2024'!$L:$L,work!$A365,'2024'!$H:$H,work!O$1)</f>
        <v>0</v>
      </c>
      <c r="P365">
        <f>SUMIFS('2024'!$I:$I,'2024'!$L:$L,work!$A365,'2024'!$H:$H,work!P$1)</f>
        <v>6</v>
      </c>
      <c r="Q365">
        <f>SUMIFS('2024'!$I:$I,'2024'!$L:$L,work!$A365,'2024'!$H:$H,work!Q$1)</f>
        <v>6</v>
      </c>
      <c r="R365">
        <f>SUMIFS('2024'!$I:$I,'2024'!$L:$L,work!$A365,'2024'!$H:$H,work!R$1)</f>
        <v>0</v>
      </c>
      <c r="S365">
        <f>SUMIFS('2024'!$I:$I,'2024'!$L:$L,work!$A365,'2024'!$H:$H,work!S$1)</f>
        <v>0</v>
      </c>
      <c r="T365">
        <f>SUMIFS('2024'!$I:$I,'2024'!$L:$L,work!$A365,'2024'!$H:$H,work!T$1)</f>
        <v>0</v>
      </c>
      <c r="U365">
        <f>SUMIFS('2024'!$I:$I,'2024'!$L:$L,work!$A365,'2024'!$H:$H,work!U$1)</f>
        <v>0</v>
      </c>
      <c r="V365">
        <f>SUMIFS('2024'!$I:$I,'2024'!$L:$L,work!$A365,'2024'!$H:$H,work!V$1)</f>
        <v>0</v>
      </c>
      <c r="W365">
        <f>SUMIFS('2024'!$I:$I,'2024'!$L:$L,work!$A365,'2024'!$H:$H,work!W$1)</f>
        <v>0</v>
      </c>
      <c r="X365">
        <f>SUMIFS('2024'!$I:$I,'2024'!$L:$L,work!$A365,'2024'!$H:$H,work!X$1)</f>
        <v>0</v>
      </c>
      <c r="Y365">
        <f t="shared" si="9"/>
        <v>3</v>
      </c>
      <c r="AL365" t="str">
        <v>SROC</v>
      </c>
      <c r="AM365" t="str">
        <v>3240V</v>
      </c>
      <c r="AN365" t="str">
        <v>-</v>
      </c>
    </row>
    <row r="366" spans="1:40" x14ac:dyDescent="0.25">
      <c r="A366" t="str">
        <v>3119-27.92823, -80.53604</v>
      </c>
      <c r="B366" t="str">
        <f>_xlfn.XLOOKUP(A366,'2024'!L:L,'2024'!A:A)</f>
        <v>SEROC</v>
      </c>
      <c r="C366" t="str">
        <f>_xlfn.XLOOKUP(A366,'2024'!L:L,'2024'!F:F)</f>
        <v>STREAM</v>
      </c>
      <c r="D366" t="str">
        <f>_xlfn.XLOOKUP(A366,'2024'!L:L,'2024'!G:G)</f>
        <v>3F</v>
      </c>
      <c r="E366">
        <f>SUMIFS('2024'!$I:$I,'2024'!$L:$L,work!$A366,'2024'!$H:$H,work!E$1)</f>
        <v>6</v>
      </c>
      <c r="F366">
        <f>SUMIFS('2024'!$I:$I,'2024'!$L:$L,work!$A366,'2024'!$H:$H,work!F$1)</f>
        <v>6</v>
      </c>
      <c r="G366">
        <f>SUMIFS('2024'!$I:$I,'2024'!$L:$L,work!$A366,'2024'!$H:$H,work!G$1)</f>
        <v>0</v>
      </c>
      <c r="H366">
        <f>SUMIFS('2024'!$I:$I,'2024'!$L:$L,work!$A366,'2024'!$H:$H,work!H$1)</f>
        <v>0</v>
      </c>
      <c r="I366">
        <f>SUMIFS('2024'!$I:$I,'2024'!$L:$L,work!$A366,'2024'!$H:$H,work!I$1)</f>
        <v>6</v>
      </c>
      <c r="J366">
        <f>SUMIFS('2024'!$I:$I,'2024'!$L:$L,work!$A366,'2024'!$H:$H,work!J$1)</f>
        <v>0</v>
      </c>
      <c r="K366">
        <f>SUMIFS('2024'!$I:$I,'2024'!$L:$L,work!$A366,'2024'!$H:$H,work!K$1)</f>
        <v>0</v>
      </c>
      <c r="L366">
        <f>SUMIFS('2024'!$I:$I,'2024'!$L:$L,work!$A366,'2024'!$H:$H,work!L$1)</f>
        <v>0</v>
      </c>
      <c r="M366">
        <f>SUMIFS('2024'!$I:$I,'2024'!$L:$L,work!$A366,'2024'!$H:$H,work!M$1)</f>
        <v>0</v>
      </c>
      <c r="N366">
        <f>SUMIFS('2024'!$I:$I,'2024'!$L:$L,work!$A366,'2024'!$H:$H,work!N$1)</f>
        <v>0</v>
      </c>
      <c r="O366">
        <f>SUMIFS('2024'!$I:$I,'2024'!$L:$L,work!$A366,'2024'!$H:$H,work!O$1)</f>
        <v>0</v>
      </c>
      <c r="P366">
        <f>SUMIFS('2024'!$I:$I,'2024'!$L:$L,work!$A366,'2024'!$H:$H,work!P$1)</f>
        <v>6</v>
      </c>
      <c r="Q366">
        <f>SUMIFS('2024'!$I:$I,'2024'!$L:$L,work!$A366,'2024'!$H:$H,work!Q$1)</f>
        <v>6</v>
      </c>
      <c r="R366">
        <f>SUMIFS('2024'!$I:$I,'2024'!$L:$L,work!$A366,'2024'!$H:$H,work!R$1)</f>
        <v>0</v>
      </c>
      <c r="S366">
        <f>SUMIFS('2024'!$I:$I,'2024'!$L:$L,work!$A366,'2024'!$H:$H,work!S$1)</f>
        <v>0</v>
      </c>
      <c r="T366">
        <f>SUMIFS('2024'!$I:$I,'2024'!$L:$L,work!$A366,'2024'!$H:$H,work!T$1)</f>
        <v>0</v>
      </c>
      <c r="U366">
        <f>SUMIFS('2024'!$I:$I,'2024'!$L:$L,work!$A366,'2024'!$H:$H,work!U$1)</f>
        <v>0</v>
      </c>
      <c r="V366">
        <f>SUMIFS('2024'!$I:$I,'2024'!$L:$L,work!$A366,'2024'!$H:$H,work!V$1)</f>
        <v>0</v>
      </c>
      <c r="W366">
        <f>SUMIFS('2024'!$I:$I,'2024'!$L:$L,work!$A366,'2024'!$H:$H,work!W$1)</f>
        <v>0</v>
      </c>
      <c r="X366">
        <f>SUMIFS('2024'!$I:$I,'2024'!$L:$L,work!$A366,'2024'!$H:$H,work!X$1)</f>
        <v>0</v>
      </c>
      <c r="Y366">
        <f t="shared" si="9"/>
        <v>3</v>
      </c>
      <c r="AL366" t="str">
        <v>SROC</v>
      </c>
      <c r="AM366" t="str">
        <v>1955</v>
      </c>
      <c r="AN366" t="str">
        <v>-</v>
      </c>
    </row>
    <row r="367" spans="1:40" x14ac:dyDescent="0.25">
      <c r="A367" t="str">
        <v>3121-21FLWPB G5SE0063</v>
      </c>
      <c r="B367" t="str">
        <f>_xlfn.XLOOKUP(A367,'2024'!L:L,'2024'!A:A)</f>
        <v>SEROC</v>
      </c>
      <c r="C367" t="str">
        <f>_xlfn.XLOOKUP(A367,'2024'!L:L,'2024'!F:F)</f>
        <v>STREAM</v>
      </c>
      <c r="D367" t="str">
        <f>_xlfn.XLOOKUP(A367,'2024'!L:L,'2024'!G:G)</f>
        <v>3F</v>
      </c>
      <c r="E367">
        <f>SUMIFS('2024'!$I:$I,'2024'!$L:$L,work!$A367,'2024'!$H:$H,work!E$1)</f>
        <v>6</v>
      </c>
      <c r="F367">
        <f>SUMIFS('2024'!$I:$I,'2024'!$L:$L,work!$A367,'2024'!$H:$H,work!F$1)</f>
        <v>0</v>
      </c>
      <c r="G367">
        <f>SUMIFS('2024'!$I:$I,'2024'!$L:$L,work!$A367,'2024'!$H:$H,work!G$1)</f>
        <v>0</v>
      </c>
      <c r="H367">
        <f>SUMIFS('2024'!$I:$I,'2024'!$L:$L,work!$A367,'2024'!$H:$H,work!H$1)</f>
        <v>0</v>
      </c>
      <c r="I367">
        <f>SUMIFS('2024'!$I:$I,'2024'!$L:$L,work!$A367,'2024'!$H:$H,work!I$1)</f>
        <v>6</v>
      </c>
      <c r="J367">
        <f>SUMIFS('2024'!$I:$I,'2024'!$L:$L,work!$A367,'2024'!$H:$H,work!J$1)</f>
        <v>0</v>
      </c>
      <c r="K367">
        <f>SUMIFS('2024'!$I:$I,'2024'!$L:$L,work!$A367,'2024'!$H:$H,work!K$1)</f>
        <v>0</v>
      </c>
      <c r="L367">
        <f>SUMIFS('2024'!$I:$I,'2024'!$L:$L,work!$A367,'2024'!$H:$H,work!L$1)</f>
        <v>0</v>
      </c>
      <c r="M367">
        <f>SUMIFS('2024'!$I:$I,'2024'!$L:$L,work!$A367,'2024'!$H:$H,work!M$1)</f>
        <v>0</v>
      </c>
      <c r="N367">
        <f>SUMIFS('2024'!$I:$I,'2024'!$L:$L,work!$A367,'2024'!$H:$H,work!N$1)</f>
        <v>0</v>
      </c>
      <c r="O367">
        <f>SUMIFS('2024'!$I:$I,'2024'!$L:$L,work!$A367,'2024'!$H:$H,work!O$1)</f>
        <v>0</v>
      </c>
      <c r="P367">
        <f>SUMIFS('2024'!$I:$I,'2024'!$L:$L,work!$A367,'2024'!$H:$H,work!P$1)</f>
        <v>6</v>
      </c>
      <c r="Q367">
        <f>SUMIFS('2024'!$I:$I,'2024'!$L:$L,work!$A367,'2024'!$H:$H,work!Q$1)</f>
        <v>6</v>
      </c>
      <c r="R367">
        <f>SUMIFS('2024'!$I:$I,'2024'!$L:$L,work!$A367,'2024'!$H:$H,work!R$1)</f>
        <v>0</v>
      </c>
      <c r="S367">
        <f>SUMIFS('2024'!$I:$I,'2024'!$L:$L,work!$A367,'2024'!$H:$H,work!S$1)</f>
        <v>0</v>
      </c>
      <c r="T367">
        <f>SUMIFS('2024'!$I:$I,'2024'!$L:$L,work!$A367,'2024'!$H:$H,work!T$1)</f>
        <v>0</v>
      </c>
      <c r="U367">
        <f>SUMIFS('2024'!$I:$I,'2024'!$L:$L,work!$A367,'2024'!$H:$H,work!U$1)</f>
        <v>0</v>
      </c>
      <c r="V367">
        <f>SUMIFS('2024'!$I:$I,'2024'!$L:$L,work!$A367,'2024'!$H:$H,work!V$1)</f>
        <v>0</v>
      </c>
      <c r="W367">
        <f>SUMIFS('2024'!$I:$I,'2024'!$L:$L,work!$A367,'2024'!$H:$H,work!W$1)</f>
        <v>0</v>
      </c>
      <c r="X367">
        <f>SUMIFS('2024'!$I:$I,'2024'!$L:$L,work!$A367,'2024'!$H:$H,work!X$1)</f>
        <v>0</v>
      </c>
      <c r="Y367">
        <f t="shared" si="9"/>
        <v>3</v>
      </c>
      <c r="AL367" t="str">
        <v>SROC</v>
      </c>
      <c r="AM367" t="str">
        <v>1967</v>
      </c>
      <c r="AN367" t="str">
        <v>-</v>
      </c>
    </row>
    <row r="368" spans="1:40" x14ac:dyDescent="0.25">
      <c r="A368" t="str">
        <v>3122-27.9093751, -80.5182334</v>
      </c>
      <c r="B368" t="str">
        <f>_xlfn.XLOOKUP(A368,'2024'!L:L,'2024'!A:A)</f>
        <v>SEROC</v>
      </c>
      <c r="C368" t="str">
        <f>_xlfn.XLOOKUP(A368,'2024'!L:L,'2024'!F:F)</f>
        <v>STREAM</v>
      </c>
      <c r="D368" t="str">
        <f>_xlfn.XLOOKUP(A368,'2024'!L:L,'2024'!G:G)</f>
        <v>3F</v>
      </c>
      <c r="E368">
        <f>SUMIFS('2024'!$I:$I,'2024'!$L:$L,work!$A368,'2024'!$H:$H,work!E$1)</f>
        <v>6</v>
      </c>
      <c r="F368">
        <f>SUMIFS('2024'!$I:$I,'2024'!$L:$L,work!$A368,'2024'!$H:$H,work!F$1)</f>
        <v>0</v>
      </c>
      <c r="G368">
        <f>SUMIFS('2024'!$I:$I,'2024'!$L:$L,work!$A368,'2024'!$H:$H,work!G$1)</f>
        <v>0</v>
      </c>
      <c r="H368">
        <f>SUMIFS('2024'!$I:$I,'2024'!$L:$L,work!$A368,'2024'!$H:$H,work!H$1)</f>
        <v>0</v>
      </c>
      <c r="I368">
        <f>SUMIFS('2024'!$I:$I,'2024'!$L:$L,work!$A368,'2024'!$H:$H,work!I$1)</f>
        <v>6</v>
      </c>
      <c r="J368">
        <f>SUMIFS('2024'!$I:$I,'2024'!$L:$L,work!$A368,'2024'!$H:$H,work!J$1)</f>
        <v>0</v>
      </c>
      <c r="K368">
        <f>SUMIFS('2024'!$I:$I,'2024'!$L:$L,work!$A368,'2024'!$H:$H,work!K$1)</f>
        <v>0</v>
      </c>
      <c r="L368">
        <f>SUMIFS('2024'!$I:$I,'2024'!$L:$L,work!$A368,'2024'!$H:$H,work!L$1)</f>
        <v>0</v>
      </c>
      <c r="M368">
        <f>SUMIFS('2024'!$I:$I,'2024'!$L:$L,work!$A368,'2024'!$H:$H,work!M$1)</f>
        <v>0</v>
      </c>
      <c r="N368">
        <f>SUMIFS('2024'!$I:$I,'2024'!$L:$L,work!$A368,'2024'!$H:$H,work!N$1)</f>
        <v>0</v>
      </c>
      <c r="O368">
        <f>SUMIFS('2024'!$I:$I,'2024'!$L:$L,work!$A368,'2024'!$H:$H,work!O$1)</f>
        <v>0</v>
      </c>
      <c r="P368">
        <f>SUMIFS('2024'!$I:$I,'2024'!$L:$L,work!$A368,'2024'!$H:$H,work!P$1)</f>
        <v>6</v>
      </c>
      <c r="Q368">
        <f>SUMIFS('2024'!$I:$I,'2024'!$L:$L,work!$A368,'2024'!$H:$H,work!Q$1)</f>
        <v>6</v>
      </c>
      <c r="R368">
        <f>SUMIFS('2024'!$I:$I,'2024'!$L:$L,work!$A368,'2024'!$H:$H,work!R$1)</f>
        <v>0</v>
      </c>
      <c r="S368">
        <f>SUMIFS('2024'!$I:$I,'2024'!$L:$L,work!$A368,'2024'!$H:$H,work!S$1)</f>
        <v>0</v>
      </c>
      <c r="T368">
        <f>SUMIFS('2024'!$I:$I,'2024'!$L:$L,work!$A368,'2024'!$H:$H,work!T$1)</f>
        <v>0</v>
      </c>
      <c r="U368">
        <f>SUMIFS('2024'!$I:$I,'2024'!$L:$L,work!$A368,'2024'!$H:$H,work!U$1)</f>
        <v>0</v>
      </c>
      <c r="V368">
        <f>SUMIFS('2024'!$I:$I,'2024'!$L:$L,work!$A368,'2024'!$H:$H,work!V$1)</f>
        <v>0</v>
      </c>
      <c r="W368">
        <f>SUMIFS('2024'!$I:$I,'2024'!$L:$L,work!$A368,'2024'!$H:$H,work!W$1)</f>
        <v>0</v>
      </c>
      <c r="X368">
        <f>SUMIFS('2024'!$I:$I,'2024'!$L:$L,work!$A368,'2024'!$H:$H,work!X$1)</f>
        <v>0</v>
      </c>
      <c r="Y368">
        <f t="shared" si="9"/>
        <v>3</v>
      </c>
      <c r="AL368" t="str">
        <v>SROC</v>
      </c>
      <c r="AM368" t="str">
        <v>3253</v>
      </c>
      <c r="AN368" t="str">
        <v>-</v>
      </c>
    </row>
    <row r="369" spans="1:40" x14ac:dyDescent="0.25">
      <c r="A369" t="str">
        <v>3123-27.90019, -80.511533</v>
      </c>
      <c r="B369" t="str">
        <f>_xlfn.XLOOKUP(A369,'2024'!L:L,'2024'!A:A)</f>
        <v>SEROC</v>
      </c>
      <c r="C369" t="str">
        <f>_xlfn.XLOOKUP(A369,'2024'!L:L,'2024'!F:F)</f>
        <v>STREAM</v>
      </c>
      <c r="D369" t="str">
        <f>_xlfn.XLOOKUP(A369,'2024'!L:L,'2024'!G:G)</f>
        <v>3F</v>
      </c>
      <c r="E369">
        <f>SUMIFS('2024'!$I:$I,'2024'!$L:$L,work!$A369,'2024'!$H:$H,work!E$1)</f>
        <v>6</v>
      </c>
      <c r="F369">
        <f>SUMIFS('2024'!$I:$I,'2024'!$L:$L,work!$A369,'2024'!$H:$H,work!F$1)</f>
        <v>0</v>
      </c>
      <c r="G369">
        <f>SUMIFS('2024'!$I:$I,'2024'!$L:$L,work!$A369,'2024'!$H:$H,work!G$1)</f>
        <v>0</v>
      </c>
      <c r="H369">
        <f>SUMIFS('2024'!$I:$I,'2024'!$L:$L,work!$A369,'2024'!$H:$H,work!H$1)</f>
        <v>0</v>
      </c>
      <c r="I369">
        <f>SUMIFS('2024'!$I:$I,'2024'!$L:$L,work!$A369,'2024'!$H:$H,work!I$1)</f>
        <v>6</v>
      </c>
      <c r="J369">
        <f>SUMIFS('2024'!$I:$I,'2024'!$L:$L,work!$A369,'2024'!$H:$H,work!J$1)</f>
        <v>0</v>
      </c>
      <c r="K369">
        <f>SUMIFS('2024'!$I:$I,'2024'!$L:$L,work!$A369,'2024'!$H:$H,work!K$1)</f>
        <v>0</v>
      </c>
      <c r="L369">
        <f>SUMIFS('2024'!$I:$I,'2024'!$L:$L,work!$A369,'2024'!$H:$H,work!L$1)</f>
        <v>0</v>
      </c>
      <c r="M369">
        <f>SUMIFS('2024'!$I:$I,'2024'!$L:$L,work!$A369,'2024'!$H:$H,work!M$1)</f>
        <v>0</v>
      </c>
      <c r="N369">
        <f>SUMIFS('2024'!$I:$I,'2024'!$L:$L,work!$A369,'2024'!$H:$H,work!N$1)</f>
        <v>0</v>
      </c>
      <c r="O369">
        <f>SUMIFS('2024'!$I:$I,'2024'!$L:$L,work!$A369,'2024'!$H:$H,work!O$1)</f>
        <v>0</v>
      </c>
      <c r="P369">
        <f>SUMIFS('2024'!$I:$I,'2024'!$L:$L,work!$A369,'2024'!$H:$H,work!P$1)</f>
        <v>6</v>
      </c>
      <c r="Q369">
        <f>SUMIFS('2024'!$I:$I,'2024'!$L:$L,work!$A369,'2024'!$H:$H,work!Q$1)</f>
        <v>6</v>
      </c>
      <c r="R369">
        <f>SUMIFS('2024'!$I:$I,'2024'!$L:$L,work!$A369,'2024'!$H:$H,work!R$1)</f>
        <v>0</v>
      </c>
      <c r="S369">
        <f>SUMIFS('2024'!$I:$I,'2024'!$L:$L,work!$A369,'2024'!$H:$H,work!S$1)</f>
        <v>0</v>
      </c>
      <c r="T369">
        <f>SUMIFS('2024'!$I:$I,'2024'!$L:$L,work!$A369,'2024'!$H:$H,work!T$1)</f>
        <v>0</v>
      </c>
      <c r="U369">
        <f>SUMIFS('2024'!$I:$I,'2024'!$L:$L,work!$A369,'2024'!$H:$H,work!U$1)</f>
        <v>0</v>
      </c>
      <c r="V369">
        <f>SUMIFS('2024'!$I:$I,'2024'!$L:$L,work!$A369,'2024'!$H:$H,work!V$1)</f>
        <v>0</v>
      </c>
      <c r="W369">
        <f>SUMIFS('2024'!$I:$I,'2024'!$L:$L,work!$A369,'2024'!$H:$H,work!W$1)</f>
        <v>0</v>
      </c>
      <c r="X369">
        <f>SUMIFS('2024'!$I:$I,'2024'!$L:$L,work!$A369,'2024'!$H:$H,work!X$1)</f>
        <v>0</v>
      </c>
      <c r="Y369">
        <f t="shared" si="9"/>
        <v>3</v>
      </c>
      <c r="AL369" t="str">
        <v>SROC</v>
      </c>
      <c r="AM369" t="str">
        <v>2015A</v>
      </c>
      <c r="AN369" t="str">
        <v>-</v>
      </c>
    </row>
    <row r="370" spans="1:40" x14ac:dyDescent="0.25">
      <c r="A370" t="str">
        <v>3124-27.888607, -80.621695</v>
      </c>
      <c r="B370" t="str">
        <f>_xlfn.XLOOKUP(A370,'2024'!L:L,'2024'!A:A)</f>
        <v>SEROC</v>
      </c>
      <c r="C370" t="str">
        <f>_xlfn.XLOOKUP(A370,'2024'!L:L,'2024'!F:F)</f>
        <v>STREAM</v>
      </c>
      <c r="D370" t="str">
        <f>_xlfn.XLOOKUP(A370,'2024'!L:L,'2024'!G:G)</f>
        <v>3F</v>
      </c>
      <c r="E370">
        <f>SUMIFS('2024'!$I:$I,'2024'!$L:$L,work!$A370,'2024'!$H:$H,work!E$1)</f>
        <v>6</v>
      </c>
      <c r="F370">
        <f>SUMIFS('2024'!$I:$I,'2024'!$L:$L,work!$A370,'2024'!$H:$H,work!F$1)</f>
        <v>0</v>
      </c>
      <c r="G370">
        <f>SUMIFS('2024'!$I:$I,'2024'!$L:$L,work!$A370,'2024'!$H:$H,work!G$1)</f>
        <v>0</v>
      </c>
      <c r="H370">
        <f>SUMIFS('2024'!$I:$I,'2024'!$L:$L,work!$A370,'2024'!$H:$H,work!H$1)</f>
        <v>0</v>
      </c>
      <c r="I370">
        <f>SUMIFS('2024'!$I:$I,'2024'!$L:$L,work!$A370,'2024'!$H:$H,work!I$1)</f>
        <v>6</v>
      </c>
      <c r="J370">
        <f>SUMIFS('2024'!$I:$I,'2024'!$L:$L,work!$A370,'2024'!$H:$H,work!J$1)</f>
        <v>0</v>
      </c>
      <c r="K370">
        <f>SUMIFS('2024'!$I:$I,'2024'!$L:$L,work!$A370,'2024'!$H:$H,work!K$1)</f>
        <v>0</v>
      </c>
      <c r="L370">
        <f>SUMIFS('2024'!$I:$I,'2024'!$L:$L,work!$A370,'2024'!$H:$H,work!L$1)</f>
        <v>0</v>
      </c>
      <c r="M370">
        <f>SUMIFS('2024'!$I:$I,'2024'!$L:$L,work!$A370,'2024'!$H:$H,work!M$1)</f>
        <v>0</v>
      </c>
      <c r="N370">
        <f>SUMIFS('2024'!$I:$I,'2024'!$L:$L,work!$A370,'2024'!$H:$H,work!N$1)</f>
        <v>0</v>
      </c>
      <c r="O370">
        <f>SUMIFS('2024'!$I:$I,'2024'!$L:$L,work!$A370,'2024'!$H:$H,work!O$1)</f>
        <v>0</v>
      </c>
      <c r="P370">
        <f>SUMIFS('2024'!$I:$I,'2024'!$L:$L,work!$A370,'2024'!$H:$H,work!P$1)</f>
        <v>6</v>
      </c>
      <c r="Q370">
        <f>SUMIFS('2024'!$I:$I,'2024'!$L:$L,work!$A370,'2024'!$H:$H,work!Q$1)</f>
        <v>6</v>
      </c>
      <c r="R370">
        <f>SUMIFS('2024'!$I:$I,'2024'!$L:$L,work!$A370,'2024'!$H:$H,work!R$1)</f>
        <v>0</v>
      </c>
      <c r="S370">
        <f>SUMIFS('2024'!$I:$I,'2024'!$L:$L,work!$A370,'2024'!$H:$H,work!S$1)</f>
        <v>0</v>
      </c>
      <c r="T370">
        <f>SUMIFS('2024'!$I:$I,'2024'!$L:$L,work!$A370,'2024'!$H:$H,work!T$1)</f>
        <v>0</v>
      </c>
      <c r="U370">
        <f>SUMIFS('2024'!$I:$I,'2024'!$L:$L,work!$A370,'2024'!$H:$H,work!U$1)</f>
        <v>0</v>
      </c>
      <c r="V370">
        <f>SUMIFS('2024'!$I:$I,'2024'!$L:$L,work!$A370,'2024'!$H:$H,work!V$1)</f>
        <v>0</v>
      </c>
      <c r="W370">
        <f>SUMIFS('2024'!$I:$I,'2024'!$L:$L,work!$A370,'2024'!$H:$H,work!W$1)</f>
        <v>0</v>
      </c>
      <c r="X370">
        <f>SUMIFS('2024'!$I:$I,'2024'!$L:$L,work!$A370,'2024'!$H:$H,work!X$1)</f>
        <v>0</v>
      </c>
      <c r="Y370">
        <f t="shared" si="9"/>
        <v>3</v>
      </c>
      <c r="AL370" t="str">
        <v>SROC</v>
      </c>
      <c r="AM370" t="str">
        <v>2030A</v>
      </c>
      <c r="AN370" t="str">
        <v>-</v>
      </c>
    </row>
    <row r="371" spans="1:40" x14ac:dyDescent="0.25">
      <c r="A371" t="str">
        <v>3128A-21FLWPB 20010710</v>
      </c>
      <c r="B371" t="str">
        <f>_xlfn.XLOOKUP(A371,'2024'!L:L,'2024'!A:A)</f>
        <v>SEROC</v>
      </c>
      <c r="C371" t="str">
        <f>_xlfn.XLOOKUP(A371,'2024'!L:L,'2024'!F:F)</f>
        <v>STREAM</v>
      </c>
      <c r="D371" t="str">
        <f>_xlfn.XLOOKUP(A371,'2024'!L:L,'2024'!G:G)</f>
        <v>3F</v>
      </c>
      <c r="E371">
        <f>SUMIFS('2024'!$I:$I,'2024'!$L:$L,work!$A371,'2024'!$H:$H,work!E$1)</f>
        <v>6</v>
      </c>
      <c r="F371">
        <f>SUMIFS('2024'!$I:$I,'2024'!$L:$L,work!$A371,'2024'!$H:$H,work!F$1)</f>
        <v>0</v>
      </c>
      <c r="G371">
        <f>SUMIFS('2024'!$I:$I,'2024'!$L:$L,work!$A371,'2024'!$H:$H,work!G$1)</f>
        <v>0</v>
      </c>
      <c r="H371">
        <f>SUMIFS('2024'!$I:$I,'2024'!$L:$L,work!$A371,'2024'!$H:$H,work!H$1)</f>
        <v>0</v>
      </c>
      <c r="I371">
        <f>SUMIFS('2024'!$I:$I,'2024'!$L:$L,work!$A371,'2024'!$H:$H,work!I$1)</f>
        <v>6</v>
      </c>
      <c r="J371">
        <f>SUMIFS('2024'!$I:$I,'2024'!$L:$L,work!$A371,'2024'!$H:$H,work!J$1)</f>
        <v>0</v>
      </c>
      <c r="K371">
        <f>SUMIFS('2024'!$I:$I,'2024'!$L:$L,work!$A371,'2024'!$H:$H,work!K$1)</f>
        <v>0</v>
      </c>
      <c r="L371">
        <f>SUMIFS('2024'!$I:$I,'2024'!$L:$L,work!$A371,'2024'!$H:$H,work!L$1)</f>
        <v>0</v>
      </c>
      <c r="M371">
        <f>SUMIFS('2024'!$I:$I,'2024'!$L:$L,work!$A371,'2024'!$H:$H,work!M$1)</f>
        <v>0</v>
      </c>
      <c r="N371">
        <f>SUMIFS('2024'!$I:$I,'2024'!$L:$L,work!$A371,'2024'!$H:$H,work!N$1)</f>
        <v>0</v>
      </c>
      <c r="O371">
        <f>SUMIFS('2024'!$I:$I,'2024'!$L:$L,work!$A371,'2024'!$H:$H,work!O$1)</f>
        <v>0</v>
      </c>
      <c r="P371">
        <f>SUMIFS('2024'!$I:$I,'2024'!$L:$L,work!$A371,'2024'!$H:$H,work!P$1)</f>
        <v>6</v>
      </c>
      <c r="Q371">
        <f>SUMIFS('2024'!$I:$I,'2024'!$L:$L,work!$A371,'2024'!$H:$H,work!Q$1)</f>
        <v>6</v>
      </c>
      <c r="R371">
        <f>SUMIFS('2024'!$I:$I,'2024'!$L:$L,work!$A371,'2024'!$H:$H,work!R$1)</f>
        <v>0</v>
      </c>
      <c r="S371">
        <f>SUMIFS('2024'!$I:$I,'2024'!$L:$L,work!$A371,'2024'!$H:$H,work!S$1)</f>
        <v>0</v>
      </c>
      <c r="T371">
        <f>SUMIFS('2024'!$I:$I,'2024'!$L:$L,work!$A371,'2024'!$H:$H,work!T$1)</f>
        <v>0</v>
      </c>
      <c r="U371">
        <f>SUMIFS('2024'!$I:$I,'2024'!$L:$L,work!$A371,'2024'!$H:$H,work!U$1)</f>
        <v>0</v>
      </c>
      <c r="V371">
        <f>SUMIFS('2024'!$I:$I,'2024'!$L:$L,work!$A371,'2024'!$H:$H,work!V$1)</f>
        <v>0</v>
      </c>
      <c r="W371">
        <f>SUMIFS('2024'!$I:$I,'2024'!$L:$L,work!$A371,'2024'!$H:$H,work!W$1)</f>
        <v>0</v>
      </c>
      <c r="X371">
        <f>SUMIFS('2024'!$I:$I,'2024'!$L:$L,work!$A371,'2024'!$H:$H,work!X$1)</f>
        <v>0</v>
      </c>
      <c r="Y371">
        <f t="shared" si="9"/>
        <v>3</v>
      </c>
      <c r="AL371" t="str">
        <v>SWROC</v>
      </c>
      <c r="AM371" t="str">
        <v>1361</v>
      </c>
      <c r="AN371" t="str">
        <v>ENRW6</v>
      </c>
    </row>
    <row r="372" spans="1:40" x14ac:dyDescent="0.25">
      <c r="A372" t="str">
        <v>3128Q-21FLA   27020435</v>
      </c>
      <c r="B372" t="str">
        <f>_xlfn.XLOOKUP(A372,'2024'!L:L,'2024'!A:A)</f>
        <v>SEROC</v>
      </c>
      <c r="C372" t="str">
        <f>_xlfn.XLOOKUP(A372,'2024'!L:L,'2024'!F:F)</f>
        <v>STREAM</v>
      </c>
      <c r="D372" t="str">
        <f>_xlfn.XLOOKUP(A372,'2024'!L:L,'2024'!G:G)</f>
        <v>3F</v>
      </c>
      <c r="E372">
        <f>SUMIFS('2024'!$I:$I,'2024'!$L:$L,work!$A372,'2024'!$H:$H,work!E$1)</f>
        <v>6</v>
      </c>
      <c r="F372">
        <f>SUMIFS('2024'!$I:$I,'2024'!$L:$L,work!$A372,'2024'!$H:$H,work!F$1)</f>
        <v>0</v>
      </c>
      <c r="G372">
        <f>SUMIFS('2024'!$I:$I,'2024'!$L:$L,work!$A372,'2024'!$H:$H,work!G$1)</f>
        <v>0</v>
      </c>
      <c r="H372">
        <f>SUMIFS('2024'!$I:$I,'2024'!$L:$L,work!$A372,'2024'!$H:$H,work!H$1)</f>
        <v>0</v>
      </c>
      <c r="I372">
        <f>SUMIFS('2024'!$I:$I,'2024'!$L:$L,work!$A372,'2024'!$H:$H,work!I$1)</f>
        <v>6</v>
      </c>
      <c r="J372">
        <f>SUMIFS('2024'!$I:$I,'2024'!$L:$L,work!$A372,'2024'!$H:$H,work!J$1)</f>
        <v>0</v>
      </c>
      <c r="K372">
        <f>SUMIFS('2024'!$I:$I,'2024'!$L:$L,work!$A372,'2024'!$H:$H,work!K$1)</f>
        <v>0</v>
      </c>
      <c r="L372">
        <f>SUMIFS('2024'!$I:$I,'2024'!$L:$L,work!$A372,'2024'!$H:$H,work!L$1)</f>
        <v>0</v>
      </c>
      <c r="M372">
        <f>SUMIFS('2024'!$I:$I,'2024'!$L:$L,work!$A372,'2024'!$H:$H,work!M$1)</f>
        <v>0</v>
      </c>
      <c r="N372">
        <f>SUMIFS('2024'!$I:$I,'2024'!$L:$L,work!$A372,'2024'!$H:$H,work!N$1)</f>
        <v>0</v>
      </c>
      <c r="O372">
        <f>SUMIFS('2024'!$I:$I,'2024'!$L:$L,work!$A372,'2024'!$H:$H,work!O$1)</f>
        <v>0</v>
      </c>
      <c r="P372">
        <f>SUMIFS('2024'!$I:$I,'2024'!$L:$L,work!$A372,'2024'!$H:$H,work!P$1)</f>
        <v>6</v>
      </c>
      <c r="Q372">
        <f>SUMIFS('2024'!$I:$I,'2024'!$L:$L,work!$A372,'2024'!$H:$H,work!Q$1)</f>
        <v>6</v>
      </c>
      <c r="R372">
        <f>SUMIFS('2024'!$I:$I,'2024'!$L:$L,work!$A372,'2024'!$H:$H,work!R$1)</f>
        <v>0</v>
      </c>
      <c r="S372">
        <f>SUMIFS('2024'!$I:$I,'2024'!$L:$L,work!$A372,'2024'!$H:$H,work!S$1)</f>
        <v>0</v>
      </c>
      <c r="T372">
        <f>SUMIFS('2024'!$I:$I,'2024'!$L:$L,work!$A372,'2024'!$H:$H,work!T$1)</f>
        <v>0</v>
      </c>
      <c r="U372">
        <f>SUMIFS('2024'!$I:$I,'2024'!$L:$L,work!$A372,'2024'!$H:$H,work!U$1)</f>
        <v>0</v>
      </c>
      <c r="V372">
        <f>SUMIFS('2024'!$I:$I,'2024'!$L:$L,work!$A372,'2024'!$H:$H,work!V$1)</f>
        <v>0</v>
      </c>
      <c r="W372">
        <f>SUMIFS('2024'!$I:$I,'2024'!$L:$L,work!$A372,'2024'!$H:$H,work!W$1)</f>
        <v>0</v>
      </c>
      <c r="X372">
        <f>SUMIFS('2024'!$I:$I,'2024'!$L:$L,work!$A372,'2024'!$H:$H,work!X$1)</f>
        <v>0</v>
      </c>
      <c r="Y372">
        <f t="shared" si="9"/>
        <v>3</v>
      </c>
      <c r="AL372" t="str">
        <v>SWROC</v>
      </c>
      <c r="AM372" t="str">
        <v>1345F</v>
      </c>
      <c r="AN372" t="str">
        <v>ENRW10</v>
      </c>
    </row>
    <row r="373" spans="1:40" x14ac:dyDescent="0.25">
      <c r="A373" t="str">
        <v>3129B1ENRAA721FLWPB G5SE0079</v>
      </c>
      <c r="B373" t="str">
        <f>_xlfn.XLOOKUP(A373,'2024'!L:L,'2024'!A:A)</f>
        <v>SEROC</v>
      </c>
      <c r="C373" t="str">
        <f>_xlfn.XLOOKUP(A373,'2024'!L:L,'2024'!F:F)</f>
        <v>ESTUARY</v>
      </c>
      <c r="D373" t="str">
        <f>_xlfn.XLOOKUP(A373,'2024'!L:L,'2024'!G:G)</f>
        <v>3M</v>
      </c>
      <c r="E373">
        <f>SUMIFS('2024'!$I:$I,'2024'!$L:$L,work!$A373,'2024'!$H:$H,work!E$1)</f>
        <v>6</v>
      </c>
      <c r="F373">
        <f>SUMIFS('2024'!$I:$I,'2024'!$L:$L,work!$A373,'2024'!$H:$H,work!F$1)</f>
        <v>6</v>
      </c>
      <c r="G373">
        <f>SUMIFS('2024'!$I:$I,'2024'!$L:$L,work!$A373,'2024'!$H:$H,work!G$1)</f>
        <v>0</v>
      </c>
      <c r="H373">
        <f>SUMIFS('2024'!$I:$I,'2024'!$L:$L,work!$A373,'2024'!$H:$H,work!H$1)</f>
        <v>6</v>
      </c>
      <c r="I373">
        <f>SUMIFS('2024'!$I:$I,'2024'!$L:$L,work!$A373,'2024'!$H:$H,work!I$1)</f>
        <v>0</v>
      </c>
      <c r="J373">
        <f>SUMIFS('2024'!$I:$I,'2024'!$L:$L,work!$A373,'2024'!$H:$H,work!J$1)</f>
        <v>0</v>
      </c>
      <c r="K373">
        <f>SUMIFS('2024'!$I:$I,'2024'!$L:$L,work!$A373,'2024'!$H:$H,work!K$1)</f>
        <v>6</v>
      </c>
      <c r="L373">
        <f>SUMIFS('2024'!$I:$I,'2024'!$L:$L,work!$A373,'2024'!$H:$H,work!L$1)</f>
        <v>6</v>
      </c>
      <c r="M373">
        <f>SUMIFS('2024'!$I:$I,'2024'!$L:$L,work!$A373,'2024'!$H:$H,work!M$1)</f>
        <v>6</v>
      </c>
      <c r="N373">
        <f>SUMIFS('2024'!$I:$I,'2024'!$L:$L,work!$A373,'2024'!$H:$H,work!N$1)</f>
        <v>0</v>
      </c>
      <c r="O373">
        <f>SUMIFS('2024'!$I:$I,'2024'!$L:$L,work!$A373,'2024'!$H:$H,work!O$1)</f>
        <v>0</v>
      </c>
      <c r="P373">
        <f>SUMIFS('2024'!$I:$I,'2024'!$L:$L,work!$A373,'2024'!$H:$H,work!P$1)</f>
        <v>6</v>
      </c>
      <c r="Q373">
        <f>SUMIFS('2024'!$I:$I,'2024'!$L:$L,work!$A373,'2024'!$H:$H,work!Q$1)</f>
        <v>0</v>
      </c>
      <c r="R373">
        <f>SUMIFS('2024'!$I:$I,'2024'!$L:$L,work!$A373,'2024'!$H:$H,work!R$1)</f>
        <v>0</v>
      </c>
      <c r="S373">
        <f>SUMIFS('2024'!$I:$I,'2024'!$L:$L,work!$A373,'2024'!$H:$H,work!S$1)</f>
        <v>0</v>
      </c>
      <c r="T373">
        <f>SUMIFS('2024'!$I:$I,'2024'!$L:$L,work!$A373,'2024'!$H:$H,work!T$1)</f>
        <v>0</v>
      </c>
      <c r="U373">
        <f>SUMIFS('2024'!$I:$I,'2024'!$L:$L,work!$A373,'2024'!$H:$H,work!U$1)</f>
        <v>0</v>
      </c>
      <c r="V373">
        <f>SUMIFS('2024'!$I:$I,'2024'!$L:$L,work!$A373,'2024'!$H:$H,work!V$1)</f>
        <v>0</v>
      </c>
      <c r="W373">
        <f>SUMIFS('2024'!$I:$I,'2024'!$L:$L,work!$A373,'2024'!$H:$H,work!W$1)</f>
        <v>0</v>
      </c>
      <c r="X373">
        <f>SUMIFS('2024'!$I:$I,'2024'!$L:$L,work!$A373,'2024'!$H:$H,work!X$1)</f>
        <v>0</v>
      </c>
      <c r="Y373">
        <f t="shared" si="9"/>
        <v>3</v>
      </c>
      <c r="AL373" t="str">
        <v>SWROC</v>
      </c>
      <c r="AM373" t="str">
        <v>1409C</v>
      </c>
      <c r="AN373" t="str">
        <v>ENRW12</v>
      </c>
    </row>
    <row r="374" spans="1:40" x14ac:dyDescent="0.25">
      <c r="A374" t="str">
        <v>3129B2-N27.77161,W-80.507601</v>
      </c>
      <c r="B374" t="str">
        <f>_xlfn.XLOOKUP(A374,'2024'!L:L,'2024'!A:A)</f>
        <v>SEROC</v>
      </c>
      <c r="C374" t="str">
        <f>_xlfn.XLOOKUP(A374,'2024'!L:L,'2024'!F:F)</f>
        <v>STREAM</v>
      </c>
      <c r="D374" t="str">
        <f>_xlfn.XLOOKUP(A374,'2024'!L:L,'2024'!G:G)</f>
        <v>3F</v>
      </c>
      <c r="E374">
        <f>SUMIFS('2024'!$I:$I,'2024'!$L:$L,work!$A374,'2024'!$H:$H,work!E$1)</f>
        <v>6</v>
      </c>
      <c r="F374">
        <f>SUMIFS('2024'!$I:$I,'2024'!$L:$L,work!$A374,'2024'!$H:$H,work!F$1)</f>
        <v>0</v>
      </c>
      <c r="G374">
        <f>SUMIFS('2024'!$I:$I,'2024'!$L:$L,work!$A374,'2024'!$H:$H,work!G$1)</f>
        <v>0</v>
      </c>
      <c r="H374">
        <f>SUMIFS('2024'!$I:$I,'2024'!$L:$L,work!$A374,'2024'!$H:$H,work!H$1)</f>
        <v>0</v>
      </c>
      <c r="I374">
        <f>SUMIFS('2024'!$I:$I,'2024'!$L:$L,work!$A374,'2024'!$H:$H,work!I$1)</f>
        <v>6</v>
      </c>
      <c r="J374">
        <f>SUMIFS('2024'!$I:$I,'2024'!$L:$L,work!$A374,'2024'!$H:$H,work!J$1)</f>
        <v>0</v>
      </c>
      <c r="K374">
        <f>SUMIFS('2024'!$I:$I,'2024'!$L:$L,work!$A374,'2024'!$H:$H,work!K$1)</f>
        <v>0</v>
      </c>
      <c r="L374">
        <f>SUMIFS('2024'!$I:$I,'2024'!$L:$L,work!$A374,'2024'!$H:$H,work!L$1)</f>
        <v>0</v>
      </c>
      <c r="M374">
        <f>SUMIFS('2024'!$I:$I,'2024'!$L:$L,work!$A374,'2024'!$H:$H,work!M$1)</f>
        <v>0</v>
      </c>
      <c r="N374">
        <f>SUMIFS('2024'!$I:$I,'2024'!$L:$L,work!$A374,'2024'!$H:$H,work!N$1)</f>
        <v>0</v>
      </c>
      <c r="O374">
        <f>SUMIFS('2024'!$I:$I,'2024'!$L:$L,work!$A374,'2024'!$H:$H,work!O$1)</f>
        <v>0</v>
      </c>
      <c r="P374">
        <f>SUMIFS('2024'!$I:$I,'2024'!$L:$L,work!$A374,'2024'!$H:$H,work!P$1)</f>
        <v>6</v>
      </c>
      <c r="Q374">
        <f>SUMIFS('2024'!$I:$I,'2024'!$L:$L,work!$A374,'2024'!$H:$H,work!Q$1)</f>
        <v>6</v>
      </c>
      <c r="R374">
        <f>SUMIFS('2024'!$I:$I,'2024'!$L:$L,work!$A374,'2024'!$H:$H,work!R$1)</f>
        <v>0</v>
      </c>
      <c r="S374">
        <f>SUMIFS('2024'!$I:$I,'2024'!$L:$L,work!$A374,'2024'!$H:$H,work!S$1)</f>
        <v>0</v>
      </c>
      <c r="T374">
        <f>SUMIFS('2024'!$I:$I,'2024'!$L:$L,work!$A374,'2024'!$H:$H,work!T$1)</f>
        <v>0</v>
      </c>
      <c r="U374">
        <f>SUMIFS('2024'!$I:$I,'2024'!$L:$L,work!$A374,'2024'!$H:$H,work!U$1)</f>
        <v>0</v>
      </c>
      <c r="V374">
        <f>SUMIFS('2024'!$I:$I,'2024'!$L:$L,work!$A374,'2024'!$H:$H,work!V$1)</f>
        <v>0</v>
      </c>
      <c r="W374">
        <f>SUMIFS('2024'!$I:$I,'2024'!$L:$L,work!$A374,'2024'!$H:$H,work!W$1)</f>
        <v>0</v>
      </c>
      <c r="X374">
        <f>SUMIFS('2024'!$I:$I,'2024'!$L:$L,work!$A374,'2024'!$H:$H,work!X$1)</f>
        <v>0</v>
      </c>
      <c r="Y374">
        <f t="shared" si="9"/>
        <v>3</v>
      </c>
      <c r="AL374" t="str">
        <v>SWROC</v>
      </c>
      <c r="AM374" t="str">
        <v>8044E</v>
      </c>
      <c r="AN374" t="str">
        <v>ENRW11</v>
      </c>
    </row>
    <row r="375" spans="1:40" x14ac:dyDescent="0.25">
      <c r="A375" t="str">
        <v>3129X-27.748897, -80.494938</v>
      </c>
      <c r="B375" t="str">
        <f>_xlfn.XLOOKUP(A375,'2024'!L:L,'2024'!A:A)</f>
        <v>SEROC</v>
      </c>
      <c r="C375" t="str">
        <f>_xlfn.XLOOKUP(A375,'2024'!L:L,'2024'!F:F)</f>
        <v>STREAM</v>
      </c>
      <c r="D375" t="str">
        <f>_xlfn.XLOOKUP(A375,'2024'!L:L,'2024'!G:G)</f>
        <v>3F</v>
      </c>
      <c r="E375">
        <f>SUMIFS('2024'!$I:$I,'2024'!$L:$L,work!$A375,'2024'!$H:$H,work!E$1)</f>
        <v>6</v>
      </c>
      <c r="F375">
        <f>SUMIFS('2024'!$I:$I,'2024'!$L:$L,work!$A375,'2024'!$H:$H,work!F$1)</f>
        <v>0</v>
      </c>
      <c r="G375">
        <f>SUMIFS('2024'!$I:$I,'2024'!$L:$L,work!$A375,'2024'!$H:$H,work!G$1)</f>
        <v>0</v>
      </c>
      <c r="H375">
        <f>SUMIFS('2024'!$I:$I,'2024'!$L:$L,work!$A375,'2024'!$H:$H,work!H$1)</f>
        <v>0</v>
      </c>
      <c r="I375">
        <f>SUMIFS('2024'!$I:$I,'2024'!$L:$L,work!$A375,'2024'!$H:$H,work!I$1)</f>
        <v>6</v>
      </c>
      <c r="J375">
        <f>SUMIFS('2024'!$I:$I,'2024'!$L:$L,work!$A375,'2024'!$H:$H,work!J$1)</f>
        <v>0</v>
      </c>
      <c r="K375">
        <f>SUMIFS('2024'!$I:$I,'2024'!$L:$L,work!$A375,'2024'!$H:$H,work!K$1)</f>
        <v>0</v>
      </c>
      <c r="L375">
        <f>SUMIFS('2024'!$I:$I,'2024'!$L:$L,work!$A375,'2024'!$H:$H,work!L$1)</f>
        <v>0</v>
      </c>
      <c r="M375">
        <f>SUMIFS('2024'!$I:$I,'2024'!$L:$L,work!$A375,'2024'!$H:$H,work!M$1)</f>
        <v>0</v>
      </c>
      <c r="N375">
        <f>SUMIFS('2024'!$I:$I,'2024'!$L:$L,work!$A375,'2024'!$H:$H,work!N$1)</f>
        <v>0</v>
      </c>
      <c r="O375">
        <f>SUMIFS('2024'!$I:$I,'2024'!$L:$L,work!$A375,'2024'!$H:$H,work!O$1)</f>
        <v>0</v>
      </c>
      <c r="P375">
        <f>SUMIFS('2024'!$I:$I,'2024'!$L:$L,work!$A375,'2024'!$H:$H,work!P$1)</f>
        <v>6</v>
      </c>
      <c r="Q375">
        <f>SUMIFS('2024'!$I:$I,'2024'!$L:$L,work!$A375,'2024'!$H:$H,work!Q$1)</f>
        <v>6</v>
      </c>
      <c r="R375">
        <f>SUMIFS('2024'!$I:$I,'2024'!$L:$L,work!$A375,'2024'!$H:$H,work!R$1)</f>
        <v>0</v>
      </c>
      <c r="S375">
        <f>SUMIFS('2024'!$I:$I,'2024'!$L:$L,work!$A375,'2024'!$H:$H,work!S$1)</f>
        <v>0</v>
      </c>
      <c r="T375">
        <f>SUMIFS('2024'!$I:$I,'2024'!$L:$L,work!$A375,'2024'!$H:$H,work!T$1)</f>
        <v>0</v>
      </c>
      <c r="U375">
        <f>SUMIFS('2024'!$I:$I,'2024'!$L:$L,work!$A375,'2024'!$H:$H,work!U$1)</f>
        <v>0</v>
      </c>
      <c r="V375">
        <f>SUMIFS('2024'!$I:$I,'2024'!$L:$L,work!$A375,'2024'!$H:$H,work!V$1)</f>
        <v>0</v>
      </c>
      <c r="W375">
        <f>SUMIFS('2024'!$I:$I,'2024'!$L:$L,work!$A375,'2024'!$H:$H,work!W$1)</f>
        <v>0</v>
      </c>
      <c r="X375">
        <f>SUMIFS('2024'!$I:$I,'2024'!$L:$L,work!$A375,'2024'!$H:$H,work!X$1)</f>
        <v>0</v>
      </c>
      <c r="Y375">
        <f t="shared" si="9"/>
        <v>3</v>
      </c>
      <c r="AL375" t="str">
        <v>SWROC</v>
      </c>
      <c r="AM375" t="str">
        <v>1512</v>
      </c>
      <c r="AN375" t="str">
        <v>ENRA1</v>
      </c>
    </row>
    <row r="376" spans="1:40" x14ac:dyDescent="0.25">
      <c r="A376" t="str">
        <v>3129Y-27.7488214, -80.4867511</v>
      </c>
      <c r="B376" t="str">
        <f>_xlfn.XLOOKUP(A376,'2024'!L:L,'2024'!A:A)</f>
        <v>SEROC</v>
      </c>
      <c r="C376" t="str">
        <f>_xlfn.XLOOKUP(A376,'2024'!L:L,'2024'!F:F)</f>
        <v>STREAM</v>
      </c>
      <c r="D376" t="str">
        <f>_xlfn.XLOOKUP(A376,'2024'!L:L,'2024'!G:G)</f>
        <v>3F</v>
      </c>
      <c r="E376">
        <f>SUMIFS('2024'!$I:$I,'2024'!$L:$L,work!$A376,'2024'!$H:$H,work!E$1)</f>
        <v>6</v>
      </c>
      <c r="F376">
        <f>SUMIFS('2024'!$I:$I,'2024'!$L:$L,work!$A376,'2024'!$H:$H,work!F$1)</f>
        <v>0</v>
      </c>
      <c r="G376">
        <f>SUMIFS('2024'!$I:$I,'2024'!$L:$L,work!$A376,'2024'!$H:$H,work!G$1)</f>
        <v>0</v>
      </c>
      <c r="H376">
        <f>SUMIFS('2024'!$I:$I,'2024'!$L:$L,work!$A376,'2024'!$H:$H,work!H$1)</f>
        <v>0</v>
      </c>
      <c r="I376">
        <f>SUMIFS('2024'!$I:$I,'2024'!$L:$L,work!$A376,'2024'!$H:$H,work!I$1)</f>
        <v>6</v>
      </c>
      <c r="J376">
        <f>SUMIFS('2024'!$I:$I,'2024'!$L:$L,work!$A376,'2024'!$H:$H,work!J$1)</f>
        <v>0</v>
      </c>
      <c r="K376">
        <f>SUMIFS('2024'!$I:$I,'2024'!$L:$L,work!$A376,'2024'!$H:$H,work!K$1)</f>
        <v>0</v>
      </c>
      <c r="L376">
        <f>SUMIFS('2024'!$I:$I,'2024'!$L:$L,work!$A376,'2024'!$H:$H,work!L$1)</f>
        <v>0</v>
      </c>
      <c r="M376">
        <f>SUMIFS('2024'!$I:$I,'2024'!$L:$L,work!$A376,'2024'!$H:$H,work!M$1)</f>
        <v>0</v>
      </c>
      <c r="N376">
        <f>SUMIFS('2024'!$I:$I,'2024'!$L:$L,work!$A376,'2024'!$H:$H,work!N$1)</f>
        <v>0</v>
      </c>
      <c r="O376">
        <f>SUMIFS('2024'!$I:$I,'2024'!$L:$L,work!$A376,'2024'!$H:$H,work!O$1)</f>
        <v>0</v>
      </c>
      <c r="P376">
        <f>SUMIFS('2024'!$I:$I,'2024'!$L:$L,work!$A376,'2024'!$H:$H,work!P$1)</f>
        <v>6</v>
      </c>
      <c r="Q376">
        <f>SUMIFS('2024'!$I:$I,'2024'!$L:$L,work!$A376,'2024'!$H:$H,work!Q$1)</f>
        <v>6</v>
      </c>
      <c r="R376">
        <f>SUMIFS('2024'!$I:$I,'2024'!$L:$L,work!$A376,'2024'!$H:$H,work!R$1)</f>
        <v>0</v>
      </c>
      <c r="S376">
        <f>SUMIFS('2024'!$I:$I,'2024'!$L:$L,work!$A376,'2024'!$H:$H,work!S$1)</f>
        <v>0</v>
      </c>
      <c r="T376">
        <f>SUMIFS('2024'!$I:$I,'2024'!$L:$L,work!$A376,'2024'!$H:$H,work!T$1)</f>
        <v>0</v>
      </c>
      <c r="U376">
        <f>SUMIFS('2024'!$I:$I,'2024'!$L:$L,work!$A376,'2024'!$H:$H,work!U$1)</f>
        <v>0</v>
      </c>
      <c r="V376">
        <f>SUMIFS('2024'!$I:$I,'2024'!$L:$L,work!$A376,'2024'!$H:$H,work!V$1)</f>
        <v>0</v>
      </c>
      <c r="W376">
        <f>SUMIFS('2024'!$I:$I,'2024'!$L:$L,work!$A376,'2024'!$H:$H,work!W$1)</f>
        <v>0</v>
      </c>
      <c r="X376">
        <f>SUMIFS('2024'!$I:$I,'2024'!$L:$L,work!$A376,'2024'!$H:$H,work!X$1)</f>
        <v>0</v>
      </c>
      <c r="Y376">
        <f t="shared" si="9"/>
        <v>3</v>
      </c>
      <c r="AL376" t="str">
        <v>SWROC</v>
      </c>
      <c r="AM376" t="str">
        <v>1507A</v>
      </c>
      <c r="AN376" t="str">
        <v>-</v>
      </c>
    </row>
    <row r="377" spans="1:40" x14ac:dyDescent="0.25">
      <c r="A377" t="str">
        <v>3134-21FLWPB G5SE0062</v>
      </c>
      <c r="B377" t="str">
        <f>_xlfn.XLOOKUP(A377,'2024'!L:L,'2024'!A:A)</f>
        <v>SEROC</v>
      </c>
      <c r="C377" t="str">
        <f>_xlfn.XLOOKUP(A377,'2024'!L:L,'2024'!F:F)</f>
        <v>STREAM</v>
      </c>
      <c r="D377" t="str">
        <f>_xlfn.XLOOKUP(A377,'2024'!L:L,'2024'!G:G)</f>
        <v>3F</v>
      </c>
      <c r="E377">
        <f>SUMIFS('2024'!$I:$I,'2024'!$L:$L,work!$A377,'2024'!$H:$H,work!E$1)</f>
        <v>6</v>
      </c>
      <c r="F377">
        <f>SUMIFS('2024'!$I:$I,'2024'!$L:$L,work!$A377,'2024'!$H:$H,work!F$1)</f>
        <v>0</v>
      </c>
      <c r="G377">
        <f>SUMIFS('2024'!$I:$I,'2024'!$L:$L,work!$A377,'2024'!$H:$H,work!G$1)</f>
        <v>0</v>
      </c>
      <c r="H377">
        <f>SUMIFS('2024'!$I:$I,'2024'!$L:$L,work!$A377,'2024'!$H:$H,work!H$1)</f>
        <v>0</v>
      </c>
      <c r="I377">
        <f>SUMIFS('2024'!$I:$I,'2024'!$L:$L,work!$A377,'2024'!$H:$H,work!I$1)</f>
        <v>6</v>
      </c>
      <c r="J377">
        <f>SUMIFS('2024'!$I:$I,'2024'!$L:$L,work!$A377,'2024'!$H:$H,work!J$1)</f>
        <v>0</v>
      </c>
      <c r="K377">
        <f>SUMIFS('2024'!$I:$I,'2024'!$L:$L,work!$A377,'2024'!$H:$H,work!K$1)</f>
        <v>0</v>
      </c>
      <c r="L377">
        <f>SUMIFS('2024'!$I:$I,'2024'!$L:$L,work!$A377,'2024'!$H:$H,work!L$1)</f>
        <v>0</v>
      </c>
      <c r="M377">
        <f>SUMIFS('2024'!$I:$I,'2024'!$L:$L,work!$A377,'2024'!$H:$H,work!M$1)</f>
        <v>0</v>
      </c>
      <c r="N377">
        <f>SUMIFS('2024'!$I:$I,'2024'!$L:$L,work!$A377,'2024'!$H:$H,work!N$1)</f>
        <v>0</v>
      </c>
      <c r="O377">
        <f>SUMIFS('2024'!$I:$I,'2024'!$L:$L,work!$A377,'2024'!$H:$H,work!O$1)</f>
        <v>0</v>
      </c>
      <c r="P377">
        <f>SUMIFS('2024'!$I:$I,'2024'!$L:$L,work!$A377,'2024'!$H:$H,work!P$1)</f>
        <v>6</v>
      </c>
      <c r="Q377">
        <f>SUMIFS('2024'!$I:$I,'2024'!$L:$L,work!$A377,'2024'!$H:$H,work!Q$1)</f>
        <v>6</v>
      </c>
      <c r="R377">
        <f>SUMIFS('2024'!$I:$I,'2024'!$L:$L,work!$A377,'2024'!$H:$H,work!R$1)</f>
        <v>0</v>
      </c>
      <c r="S377">
        <f>SUMIFS('2024'!$I:$I,'2024'!$L:$L,work!$A377,'2024'!$H:$H,work!S$1)</f>
        <v>0</v>
      </c>
      <c r="T377">
        <f>SUMIFS('2024'!$I:$I,'2024'!$L:$L,work!$A377,'2024'!$H:$H,work!T$1)</f>
        <v>0</v>
      </c>
      <c r="U377">
        <f>SUMIFS('2024'!$I:$I,'2024'!$L:$L,work!$A377,'2024'!$H:$H,work!U$1)</f>
        <v>0</v>
      </c>
      <c r="V377">
        <f>SUMIFS('2024'!$I:$I,'2024'!$L:$L,work!$A377,'2024'!$H:$H,work!V$1)</f>
        <v>0</v>
      </c>
      <c r="W377">
        <f>SUMIFS('2024'!$I:$I,'2024'!$L:$L,work!$A377,'2024'!$H:$H,work!W$1)</f>
        <v>0</v>
      </c>
      <c r="X377">
        <f>SUMIFS('2024'!$I:$I,'2024'!$L:$L,work!$A377,'2024'!$H:$H,work!X$1)</f>
        <v>0</v>
      </c>
      <c r="Y377">
        <f t="shared" si="9"/>
        <v>3</v>
      </c>
      <c r="AL377" t="str">
        <v>SWROC</v>
      </c>
      <c r="AM377" t="str">
        <v>1683</v>
      </c>
      <c r="AN377" t="str">
        <v>-</v>
      </c>
    </row>
    <row r="378" spans="1:40" x14ac:dyDescent="0.25">
      <c r="A378" t="str">
        <v>3136-21FLWPB G5SE0085</v>
      </c>
      <c r="B378" t="str">
        <f>_xlfn.XLOOKUP(A378,'2024'!L:L,'2024'!A:A)</f>
        <v>SEROC</v>
      </c>
      <c r="C378" t="str">
        <f>_xlfn.XLOOKUP(A378,'2024'!L:L,'2024'!F:F)</f>
        <v>STREAM</v>
      </c>
      <c r="D378" t="str">
        <f>_xlfn.XLOOKUP(A378,'2024'!L:L,'2024'!G:G)</f>
        <v>3F</v>
      </c>
      <c r="E378">
        <f>SUMIFS('2024'!$I:$I,'2024'!$L:$L,work!$A378,'2024'!$H:$H,work!E$1)</f>
        <v>6</v>
      </c>
      <c r="F378">
        <f>SUMIFS('2024'!$I:$I,'2024'!$L:$L,work!$A378,'2024'!$H:$H,work!F$1)</f>
        <v>0</v>
      </c>
      <c r="G378">
        <f>SUMIFS('2024'!$I:$I,'2024'!$L:$L,work!$A378,'2024'!$H:$H,work!G$1)</f>
        <v>0</v>
      </c>
      <c r="H378">
        <f>SUMIFS('2024'!$I:$I,'2024'!$L:$L,work!$A378,'2024'!$H:$H,work!H$1)</f>
        <v>0</v>
      </c>
      <c r="I378">
        <f>SUMIFS('2024'!$I:$I,'2024'!$L:$L,work!$A378,'2024'!$H:$H,work!I$1)</f>
        <v>6</v>
      </c>
      <c r="J378">
        <f>SUMIFS('2024'!$I:$I,'2024'!$L:$L,work!$A378,'2024'!$H:$H,work!J$1)</f>
        <v>0</v>
      </c>
      <c r="K378">
        <f>SUMIFS('2024'!$I:$I,'2024'!$L:$L,work!$A378,'2024'!$H:$H,work!K$1)</f>
        <v>0</v>
      </c>
      <c r="L378">
        <f>SUMIFS('2024'!$I:$I,'2024'!$L:$L,work!$A378,'2024'!$H:$H,work!L$1)</f>
        <v>0</v>
      </c>
      <c r="M378">
        <f>SUMIFS('2024'!$I:$I,'2024'!$L:$L,work!$A378,'2024'!$H:$H,work!M$1)</f>
        <v>0</v>
      </c>
      <c r="N378">
        <f>SUMIFS('2024'!$I:$I,'2024'!$L:$L,work!$A378,'2024'!$H:$H,work!N$1)</f>
        <v>0</v>
      </c>
      <c r="O378">
        <f>SUMIFS('2024'!$I:$I,'2024'!$L:$L,work!$A378,'2024'!$H:$H,work!O$1)</f>
        <v>0</v>
      </c>
      <c r="P378">
        <f>SUMIFS('2024'!$I:$I,'2024'!$L:$L,work!$A378,'2024'!$H:$H,work!P$1)</f>
        <v>6</v>
      </c>
      <c r="Q378">
        <f>SUMIFS('2024'!$I:$I,'2024'!$L:$L,work!$A378,'2024'!$H:$H,work!Q$1)</f>
        <v>6</v>
      </c>
      <c r="R378">
        <f>SUMIFS('2024'!$I:$I,'2024'!$L:$L,work!$A378,'2024'!$H:$H,work!R$1)</f>
        <v>0</v>
      </c>
      <c r="S378">
        <f>SUMIFS('2024'!$I:$I,'2024'!$L:$L,work!$A378,'2024'!$H:$H,work!S$1)</f>
        <v>0</v>
      </c>
      <c r="T378">
        <f>SUMIFS('2024'!$I:$I,'2024'!$L:$L,work!$A378,'2024'!$H:$H,work!T$1)</f>
        <v>0</v>
      </c>
      <c r="U378">
        <f>SUMIFS('2024'!$I:$I,'2024'!$L:$L,work!$A378,'2024'!$H:$H,work!U$1)</f>
        <v>0</v>
      </c>
      <c r="V378">
        <f>SUMIFS('2024'!$I:$I,'2024'!$L:$L,work!$A378,'2024'!$H:$H,work!V$1)</f>
        <v>0</v>
      </c>
      <c r="W378">
        <f>SUMIFS('2024'!$I:$I,'2024'!$L:$L,work!$A378,'2024'!$H:$H,work!W$1)</f>
        <v>0</v>
      </c>
      <c r="X378">
        <f>SUMIFS('2024'!$I:$I,'2024'!$L:$L,work!$A378,'2024'!$H:$H,work!X$1)</f>
        <v>0</v>
      </c>
      <c r="Y378">
        <f t="shared" si="9"/>
        <v>3</v>
      </c>
      <c r="AL378" t="str">
        <v>SWROC</v>
      </c>
      <c r="AM378" t="str">
        <v>1700</v>
      </c>
      <c r="AN378" t="str">
        <v>-</v>
      </c>
    </row>
    <row r="379" spans="1:40" x14ac:dyDescent="0.25">
      <c r="A379" t="str">
        <v>3142A-27.8046162, -80.5025669</v>
      </c>
      <c r="B379" t="str">
        <f>_xlfn.XLOOKUP(A379,'2024'!L:L,'2024'!A:A)</f>
        <v>SEROC</v>
      </c>
      <c r="C379" t="str">
        <f>_xlfn.XLOOKUP(A379,'2024'!L:L,'2024'!F:F)</f>
        <v>STREAM</v>
      </c>
      <c r="D379" t="str">
        <f>_xlfn.XLOOKUP(A379,'2024'!L:L,'2024'!G:G)</f>
        <v>3F</v>
      </c>
      <c r="E379">
        <f>SUMIFS('2024'!$I:$I,'2024'!$L:$L,work!$A379,'2024'!$H:$H,work!E$1)</f>
        <v>6</v>
      </c>
      <c r="F379">
        <f>SUMIFS('2024'!$I:$I,'2024'!$L:$L,work!$A379,'2024'!$H:$H,work!F$1)</f>
        <v>0</v>
      </c>
      <c r="G379">
        <f>SUMIFS('2024'!$I:$I,'2024'!$L:$L,work!$A379,'2024'!$H:$H,work!G$1)</f>
        <v>0</v>
      </c>
      <c r="H379">
        <f>SUMIFS('2024'!$I:$I,'2024'!$L:$L,work!$A379,'2024'!$H:$H,work!H$1)</f>
        <v>0</v>
      </c>
      <c r="I379">
        <f>SUMIFS('2024'!$I:$I,'2024'!$L:$L,work!$A379,'2024'!$H:$H,work!I$1)</f>
        <v>6</v>
      </c>
      <c r="J379">
        <f>SUMIFS('2024'!$I:$I,'2024'!$L:$L,work!$A379,'2024'!$H:$H,work!J$1)</f>
        <v>0</v>
      </c>
      <c r="K379">
        <f>SUMIFS('2024'!$I:$I,'2024'!$L:$L,work!$A379,'2024'!$H:$H,work!K$1)</f>
        <v>0</v>
      </c>
      <c r="L379">
        <f>SUMIFS('2024'!$I:$I,'2024'!$L:$L,work!$A379,'2024'!$H:$H,work!L$1)</f>
        <v>0</v>
      </c>
      <c r="M379">
        <f>SUMIFS('2024'!$I:$I,'2024'!$L:$L,work!$A379,'2024'!$H:$H,work!M$1)</f>
        <v>0</v>
      </c>
      <c r="N379">
        <f>SUMIFS('2024'!$I:$I,'2024'!$L:$L,work!$A379,'2024'!$H:$H,work!N$1)</f>
        <v>0</v>
      </c>
      <c r="O379">
        <f>SUMIFS('2024'!$I:$I,'2024'!$L:$L,work!$A379,'2024'!$H:$H,work!O$1)</f>
        <v>0</v>
      </c>
      <c r="P379">
        <f>SUMIFS('2024'!$I:$I,'2024'!$L:$L,work!$A379,'2024'!$H:$H,work!P$1)</f>
        <v>6</v>
      </c>
      <c r="Q379">
        <f>SUMIFS('2024'!$I:$I,'2024'!$L:$L,work!$A379,'2024'!$H:$H,work!Q$1)</f>
        <v>6</v>
      </c>
      <c r="R379">
        <f>SUMIFS('2024'!$I:$I,'2024'!$L:$L,work!$A379,'2024'!$H:$H,work!R$1)</f>
        <v>0</v>
      </c>
      <c r="S379">
        <f>SUMIFS('2024'!$I:$I,'2024'!$L:$L,work!$A379,'2024'!$H:$H,work!S$1)</f>
        <v>0</v>
      </c>
      <c r="T379">
        <f>SUMIFS('2024'!$I:$I,'2024'!$L:$L,work!$A379,'2024'!$H:$H,work!T$1)</f>
        <v>0</v>
      </c>
      <c r="U379">
        <f>SUMIFS('2024'!$I:$I,'2024'!$L:$L,work!$A379,'2024'!$H:$H,work!U$1)</f>
        <v>0</v>
      </c>
      <c r="V379">
        <f>SUMIFS('2024'!$I:$I,'2024'!$L:$L,work!$A379,'2024'!$H:$H,work!V$1)</f>
        <v>0</v>
      </c>
      <c r="W379">
        <f>SUMIFS('2024'!$I:$I,'2024'!$L:$L,work!$A379,'2024'!$H:$H,work!W$1)</f>
        <v>0</v>
      </c>
      <c r="X379">
        <f>SUMIFS('2024'!$I:$I,'2024'!$L:$L,work!$A379,'2024'!$H:$H,work!X$1)</f>
        <v>0</v>
      </c>
      <c r="Y379">
        <f t="shared" si="9"/>
        <v>3</v>
      </c>
      <c r="AL379" t="str">
        <v>SWROC</v>
      </c>
      <c r="AM379" t="str">
        <v>1605D</v>
      </c>
      <c r="AN379" t="str">
        <v>-</v>
      </c>
    </row>
    <row r="380" spans="1:40" x14ac:dyDescent="0.25">
      <c r="A380" t="str">
        <v>3146-27.719499464655538, -80.49513511028348</v>
      </c>
      <c r="B380" t="str">
        <f>_xlfn.XLOOKUP(A380,'2024'!L:L,'2024'!A:A)</f>
        <v>SEROC</v>
      </c>
      <c r="C380" t="str">
        <f>_xlfn.XLOOKUP(A380,'2024'!L:L,'2024'!F:F)</f>
        <v>STREAM</v>
      </c>
      <c r="D380" t="str">
        <f>_xlfn.XLOOKUP(A380,'2024'!L:L,'2024'!G:G)</f>
        <v>3F</v>
      </c>
      <c r="E380">
        <f>SUMIFS('2024'!$I:$I,'2024'!$L:$L,work!$A380,'2024'!$H:$H,work!E$1)</f>
        <v>6</v>
      </c>
      <c r="F380">
        <f>SUMIFS('2024'!$I:$I,'2024'!$L:$L,work!$A380,'2024'!$H:$H,work!F$1)</f>
        <v>0</v>
      </c>
      <c r="G380">
        <f>SUMIFS('2024'!$I:$I,'2024'!$L:$L,work!$A380,'2024'!$H:$H,work!G$1)</f>
        <v>0</v>
      </c>
      <c r="H380">
        <f>SUMIFS('2024'!$I:$I,'2024'!$L:$L,work!$A380,'2024'!$H:$H,work!H$1)</f>
        <v>0</v>
      </c>
      <c r="I380">
        <f>SUMIFS('2024'!$I:$I,'2024'!$L:$L,work!$A380,'2024'!$H:$H,work!I$1)</f>
        <v>6</v>
      </c>
      <c r="J380">
        <f>SUMIFS('2024'!$I:$I,'2024'!$L:$L,work!$A380,'2024'!$H:$H,work!J$1)</f>
        <v>0</v>
      </c>
      <c r="K380">
        <f>SUMIFS('2024'!$I:$I,'2024'!$L:$L,work!$A380,'2024'!$H:$H,work!K$1)</f>
        <v>0</v>
      </c>
      <c r="L380">
        <f>SUMIFS('2024'!$I:$I,'2024'!$L:$L,work!$A380,'2024'!$H:$H,work!L$1)</f>
        <v>0</v>
      </c>
      <c r="M380">
        <f>SUMIFS('2024'!$I:$I,'2024'!$L:$L,work!$A380,'2024'!$H:$H,work!M$1)</f>
        <v>0</v>
      </c>
      <c r="N380">
        <f>SUMIFS('2024'!$I:$I,'2024'!$L:$L,work!$A380,'2024'!$H:$H,work!N$1)</f>
        <v>0</v>
      </c>
      <c r="O380">
        <f>SUMIFS('2024'!$I:$I,'2024'!$L:$L,work!$A380,'2024'!$H:$H,work!O$1)</f>
        <v>0</v>
      </c>
      <c r="P380">
        <f>SUMIFS('2024'!$I:$I,'2024'!$L:$L,work!$A380,'2024'!$H:$H,work!P$1)</f>
        <v>6</v>
      </c>
      <c r="Q380">
        <f>SUMIFS('2024'!$I:$I,'2024'!$L:$L,work!$A380,'2024'!$H:$H,work!Q$1)</f>
        <v>6</v>
      </c>
      <c r="R380">
        <f>SUMIFS('2024'!$I:$I,'2024'!$L:$L,work!$A380,'2024'!$H:$H,work!R$1)</f>
        <v>0</v>
      </c>
      <c r="S380">
        <f>SUMIFS('2024'!$I:$I,'2024'!$L:$L,work!$A380,'2024'!$H:$H,work!S$1)</f>
        <v>0</v>
      </c>
      <c r="T380">
        <f>SUMIFS('2024'!$I:$I,'2024'!$L:$L,work!$A380,'2024'!$H:$H,work!T$1)</f>
        <v>0</v>
      </c>
      <c r="U380">
        <f>SUMIFS('2024'!$I:$I,'2024'!$L:$L,work!$A380,'2024'!$H:$H,work!U$1)</f>
        <v>0</v>
      </c>
      <c r="V380">
        <f>SUMIFS('2024'!$I:$I,'2024'!$L:$L,work!$A380,'2024'!$H:$H,work!V$1)</f>
        <v>0</v>
      </c>
      <c r="W380">
        <f>SUMIFS('2024'!$I:$I,'2024'!$L:$L,work!$A380,'2024'!$H:$H,work!W$1)</f>
        <v>0</v>
      </c>
      <c r="X380">
        <f>SUMIFS('2024'!$I:$I,'2024'!$L:$L,work!$A380,'2024'!$H:$H,work!X$1)</f>
        <v>0</v>
      </c>
      <c r="Y380">
        <f t="shared" si="9"/>
        <v>3</v>
      </c>
      <c r="AL380" t="str">
        <v>SWROC</v>
      </c>
      <c r="AM380" t="str">
        <v>1615</v>
      </c>
      <c r="AN380" t="str">
        <v>-</v>
      </c>
    </row>
    <row r="381" spans="1:40" x14ac:dyDescent="0.25">
      <c r="A381" t="str">
        <v>3147-21FLWPB G5SE0069</v>
      </c>
      <c r="B381" t="str">
        <f>_xlfn.XLOOKUP(A381,'2024'!L:L,'2024'!A:A)</f>
        <v>SEROC</v>
      </c>
      <c r="C381" t="str">
        <f>_xlfn.XLOOKUP(A381,'2024'!L:L,'2024'!F:F)</f>
        <v>STREAM</v>
      </c>
      <c r="D381" t="str">
        <f>_xlfn.XLOOKUP(A381,'2024'!L:L,'2024'!G:G)</f>
        <v>3F</v>
      </c>
      <c r="E381">
        <f>SUMIFS('2024'!$I:$I,'2024'!$L:$L,work!$A381,'2024'!$H:$H,work!E$1)</f>
        <v>6</v>
      </c>
      <c r="F381">
        <f>SUMIFS('2024'!$I:$I,'2024'!$L:$L,work!$A381,'2024'!$H:$H,work!F$1)</f>
        <v>0</v>
      </c>
      <c r="G381">
        <f>SUMIFS('2024'!$I:$I,'2024'!$L:$L,work!$A381,'2024'!$H:$H,work!G$1)</f>
        <v>0</v>
      </c>
      <c r="H381">
        <f>SUMIFS('2024'!$I:$I,'2024'!$L:$L,work!$A381,'2024'!$H:$H,work!H$1)</f>
        <v>0</v>
      </c>
      <c r="I381">
        <f>SUMIFS('2024'!$I:$I,'2024'!$L:$L,work!$A381,'2024'!$H:$H,work!I$1)</f>
        <v>6</v>
      </c>
      <c r="J381">
        <f>SUMIFS('2024'!$I:$I,'2024'!$L:$L,work!$A381,'2024'!$H:$H,work!J$1)</f>
        <v>0</v>
      </c>
      <c r="K381">
        <f>SUMIFS('2024'!$I:$I,'2024'!$L:$L,work!$A381,'2024'!$H:$H,work!K$1)</f>
        <v>6</v>
      </c>
      <c r="L381">
        <f>SUMIFS('2024'!$I:$I,'2024'!$L:$L,work!$A381,'2024'!$H:$H,work!L$1)</f>
        <v>6</v>
      </c>
      <c r="M381">
        <f>SUMIFS('2024'!$I:$I,'2024'!$L:$L,work!$A381,'2024'!$H:$H,work!M$1)</f>
        <v>6</v>
      </c>
      <c r="N381">
        <f>SUMIFS('2024'!$I:$I,'2024'!$L:$L,work!$A381,'2024'!$H:$H,work!N$1)</f>
        <v>6</v>
      </c>
      <c r="O381">
        <f>SUMIFS('2024'!$I:$I,'2024'!$L:$L,work!$A381,'2024'!$H:$H,work!O$1)</f>
        <v>6</v>
      </c>
      <c r="P381">
        <f>SUMIFS('2024'!$I:$I,'2024'!$L:$L,work!$A381,'2024'!$H:$H,work!P$1)</f>
        <v>6</v>
      </c>
      <c r="Q381">
        <f>SUMIFS('2024'!$I:$I,'2024'!$L:$L,work!$A381,'2024'!$H:$H,work!Q$1)</f>
        <v>6</v>
      </c>
      <c r="R381">
        <f>SUMIFS('2024'!$I:$I,'2024'!$L:$L,work!$A381,'2024'!$H:$H,work!R$1)</f>
        <v>0</v>
      </c>
      <c r="S381">
        <f>SUMIFS('2024'!$I:$I,'2024'!$L:$L,work!$A381,'2024'!$H:$H,work!S$1)</f>
        <v>0</v>
      </c>
      <c r="T381">
        <f>SUMIFS('2024'!$I:$I,'2024'!$L:$L,work!$A381,'2024'!$H:$H,work!T$1)</f>
        <v>0</v>
      </c>
      <c r="U381">
        <f>SUMIFS('2024'!$I:$I,'2024'!$L:$L,work!$A381,'2024'!$H:$H,work!U$1)</f>
        <v>0</v>
      </c>
      <c r="V381">
        <f>SUMIFS('2024'!$I:$I,'2024'!$L:$L,work!$A381,'2024'!$H:$H,work!V$1)</f>
        <v>0</v>
      </c>
      <c r="W381">
        <f>SUMIFS('2024'!$I:$I,'2024'!$L:$L,work!$A381,'2024'!$H:$H,work!W$1)</f>
        <v>0</v>
      </c>
      <c r="X381">
        <f>SUMIFS('2024'!$I:$I,'2024'!$L:$L,work!$A381,'2024'!$H:$H,work!X$1)</f>
        <v>0</v>
      </c>
      <c r="Y381">
        <f t="shared" si="9"/>
        <v>3</v>
      </c>
      <c r="AL381" t="str">
        <v>SWROC</v>
      </c>
      <c r="AM381" t="str">
        <v>1771</v>
      </c>
      <c r="AN381" t="str">
        <v>-</v>
      </c>
    </row>
    <row r="382" spans="1:40" x14ac:dyDescent="0.25">
      <c r="A382" t="str">
        <v>3153A-21FLWPB G5SE0115</v>
      </c>
      <c r="B382" t="str">
        <f>_xlfn.XLOOKUP(A382,'2024'!L:L,'2024'!A:A)</f>
        <v>SEROC</v>
      </c>
      <c r="C382" t="str">
        <f>_xlfn.XLOOKUP(A382,'2024'!L:L,'2024'!F:F)</f>
        <v>STREAM</v>
      </c>
      <c r="D382" t="str">
        <f>_xlfn.XLOOKUP(A382,'2024'!L:L,'2024'!G:G)</f>
        <v>3F</v>
      </c>
      <c r="E382">
        <f>SUMIFS('2024'!$I:$I,'2024'!$L:$L,work!$A382,'2024'!$H:$H,work!E$1)</f>
        <v>6</v>
      </c>
      <c r="F382">
        <f>SUMIFS('2024'!$I:$I,'2024'!$L:$L,work!$A382,'2024'!$H:$H,work!F$1)</f>
        <v>0</v>
      </c>
      <c r="G382">
        <f>SUMIFS('2024'!$I:$I,'2024'!$L:$L,work!$A382,'2024'!$H:$H,work!G$1)</f>
        <v>0</v>
      </c>
      <c r="H382">
        <f>SUMIFS('2024'!$I:$I,'2024'!$L:$L,work!$A382,'2024'!$H:$H,work!H$1)</f>
        <v>0</v>
      </c>
      <c r="I382">
        <f>SUMIFS('2024'!$I:$I,'2024'!$L:$L,work!$A382,'2024'!$H:$H,work!I$1)</f>
        <v>6</v>
      </c>
      <c r="J382">
        <f>SUMIFS('2024'!$I:$I,'2024'!$L:$L,work!$A382,'2024'!$H:$H,work!J$1)</f>
        <v>0</v>
      </c>
      <c r="K382">
        <f>SUMIFS('2024'!$I:$I,'2024'!$L:$L,work!$A382,'2024'!$H:$H,work!K$1)</f>
        <v>0</v>
      </c>
      <c r="L382">
        <f>SUMIFS('2024'!$I:$I,'2024'!$L:$L,work!$A382,'2024'!$H:$H,work!L$1)</f>
        <v>0</v>
      </c>
      <c r="M382">
        <f>SUMIFS('2024'!$I:$I,'2024'!$L:$L,work!$A382,'2024'!$H:$H,work!M$1)</f>
        <v>0</v>
      </c>
      <c r="N382">
        <f>SUMIFS('2024'!$I:$I,'2024'!$L:$L,work!$A382,'2024'!$H:$H,work!N$1)</f>
        <v>0</v>
      </c>
      <c r="O382">
        <f>SUMIFS('2024'!$I:$I,'2024'!$L:$L,work!$A382,'2024'!$H:$H,work!O$1)</f>
        <v>0</v>
      </c>
      <c r="P382">
        <f>SUMIFS('2024'!$I:$I,'2024'!$L:$L,work!$A382,'2024'!$H:$H,work!P$1)</f>
        <v>6</v>
      </c>
      <c r="Q382">
        <f>SUMIFS('2024'!$I:$I,'2024'!$L:$L,work!$A382,'2024'!$H:$H,work!Q$1)</f>
        <v>6</v>
      </c>
      <c r="R382">
        <f>SUMIFS('2024'!$I:$I,'2024'!$L:$L,work!$A382,'2024'!$H:$H,work!R$1)</f>
        <v>0</v>
      </c>
      <c r="S382">
        <f>SUMIFS('2024'!$I:$I,'2024'!$L:$L,work!$A382,'2024'!$H:$H,work!S$1)</f>
        <v>0</v>
      </c>
      <c r="T382">
        <f>SUMIFS('2024'!$I:$I,'2024'!$L:$L,work!$A382,'2024'!$H:$H,work!T$1)</f>
        <v>0</v>
      </c>
      <c r="U382">
        <f>SUMIFS('2024'!$I:$I,'2024'!$L:$L,work!$A382,'2024'!$H:$H,work!U$1)</f>
        <v>0</v>
      </c>
      <c r="V382">
        <f>SUMIFS('2024'!$I:$I,'2024'!$L:$L,work!$A382,'2024'!$H:$H,work!V$1)</f>
        <v>0</v>
      </c>
      <c r="W382">
        <f>SUMIFS('2024'!$I:$I,'2024'!$L:$L,work!$A382,'2024'!$H:$H,work!W$1)</f>
        <v>0</v>
      </c>
      <c r="X382">
        <f>SUMIFS('2024'!$I:$I,'2024'!$L:$L,work!$A382,'2024'!$H:$H,work!X$1)</f>
        <v>0</v>
      </c>
      <c r="Y382">
        <f t="shared" si="9"/>
        <v>3</v>
      </c>
      <c r="AL382" t="str">
        <v>SWROC</v>
      </c>
      <c r="AM382" t="str">
        <v>1587A</v>
      </c>
      <c r="AN382" t="str">
        <v>-</v>
      </c>
    </row>
    <row r="383" spans="1:40" x14ac:dyDescent="0.25">
      <c r="A383" t="str">
        <v>3154A-21FLWPB G3SE0046</v>
      </c>
      <c r="B383" t="str">
        <f>_xlfn.XLOOKUP(A383,'2024'!L:L,'2024'!A:A)</f>
        <v>SEROC</v>
      </c>
      <c r="C383" t="str">
        <f>_xlfn.XLOOKUP(A383,'2024'!L:L,'2024'!F:F)</f>
        <v>STREAM</v>
      </c>
      <c r="D383" t="str">
        <f>_xlfn.XLOOKUP(A383,'2024'!L:L,'2024'!G:G)</f>
        <v>3F</v>
      </c>
      <c r="E383">
        <f>SUMIFS('2024'!$I:$I,'2024'!$L:$L,work!$A383,'2024'!$H:$H,work!E$1)</f>
        <v>6</v>
      </c>
      <c r="F383">
        <f>SUMIFS('2024'!$I:$I,'2024'!$L:$L,work!$A383,'2024'!$H:$H,work!F$1)</f>
        <v>0</v>
      </c>
      <c r="G383">
        <f>SUMIFS('2024'!$I:$I,'2024'!$L:$L,work!$A383,'2024'!$H:$H,work!G$1)</f>
        <v>0</v>
      </c>
      <c r="H383">
        <f>SUMIFS('2024'!$I:$I,'2024'!$L:$L,work!$A383,'2024'!$H:$H,work!H$1)</f>
        <v>0</v>
      </c>
      <c r="I383">
        <f>SUMIFS('2024'!$I:$I,'2024'!$L:$L,work!$A383,'2024'!$H:$H,work!I$1)</f>
        <v>0</v>
      </c>
      <c r="J383">
        <f>SUMIFS('2024'!$I:$I,'2024'!$L:$L,work!$A383,'2024'!$H:$H,work!J$1)</f>
        <v>0</v>
      </c>
      <c r="K383">
        <f>SUMIFS('2024'!$I:$I,'2024'!$L:$L,work!$A383,'2024'!$H:$H,work!K$1)</f>
        <v>0</v>
      </c>
      <c r="L383">
        <f>SUMIFS('2024'!$I:$I,'2024'!$L:$L,work!$A383,'2024'!$H:$H,work!L$1)</f>
        <v>0</v>
      </c>
      <c r="M383">
        <f>SUMIFS('2024'!$I:$I,'2024'!$L:$L,work!$A383,'2024'!$H:$H,work!M$1)</f>
        <v>0</v>
      </c>
      <c r="N383">
        <f>SUMIFS('2024'!$I:$I,'2024'!$L:$L,work!$A383,'2024'!$H:$H,work!N$1)</f>
        <v>0</v>
      </c>
      <c r="O383">
        <f>SUMIFS('2024'!$I:$I,'2024'!$L:$L,work!$A383,'2024'!$H:$H,work!O$1)</f>
        <v>0</v>
      </c>
      <c r="P383">
        <f>SUMIFS('2024'!$I:$I,'2024'!$L:$L,work!$A383,'2024'!$H:$H,work!P$1)</f>
        <v>0</v>
      </c>
      <c r="Q383">
        <f>SUMIFS('2024'!$I:$I,'2024'!$L:$L,work!$A383,'2024'!$H:$H,work!Q$1)</f>
        <v>0</v>
      </c>
      <c r="R383">
        <f>SUMIFS('2024'!$I:$I,'2024'!$L:$L,work!$A383,'2024'!$H:$H,work!R$1)</f>
        <v>0</v>
      </c>
      <c r="S383">
        <f>SUMIFS('2024'!$I:$I,'2024'!$L:$L,work!$A383,'2024'!$H:$H,work!S$1)</f>
        <v>0</v>
      </c>
      <c r="T383">
        <f>SUMIFS('2024'!$I:$I,'2024'!$L:$L,work!$A383,'2024'!$H:$H,work!T$1)</f>
        <v>0</v>
      </c>
      <c r="U383">
        <f>SUMIFS('2024'!$I:$I,'2024'!$L:$L,work!$A383,'2024'!$H:$H,work!U$1)</f>
        <v>0</v>
      </c>
      <c r="V383">
        <f>SUMIFS('2024'!$I:$I,'2024'!$L:$L,work!$A383,'2024'!$H:$H,work!V$1)</f>
        <v>0</v>
      </c>
      <c r="W383">
        <f>SUMIFS('2024'!$I:$I,'2024'!$L:$L,work!$A383,'2024'!$H:$H,work!W$1)</f>
        <v>0</v>
      </c>
      <c r="X383">
        <f>SUMIFS('2024'!$I:$I,'2024'!$L:$L,work!$A383,'2024'!$H:$H,work!X$1)</f>
        <v>0</v>
      </c>
      <c r="Y383">
        <f t="shared" si="9"/>
        <v>3</v>
      </c>
      <c r="AL383" t="str">
        <v>SWROC</v>
      </c>
      <c r="AM383" t="str">
        <v>1725B</v>
      </c>
      <c r="AN383" t="str">
        <v>-</v>
      </c>
    </row>
    <row r="384" spans="1:40" x14ac:dyDescent="0.25">
      <c r="A384" t="str">
        <v>3158-21FLWPB G5SE0086</v>
      </c>
      <c r="B384" t="str">
        <f>_xlfn.XLOOKUP(A384,'2024'!L:L,'2024'!A:A)</f>
        <v>SEROC</v>
      </c>
      <c r="C384" t="str">
        <f>_xlfn.XLOOKUP(A384,'2024'!L:L,'2024'!F:F)</f>
        <v>STREAM</v>
      </c>
      <c r="D384" t="str">
        <f>_xlfn.XLOOKUP(A384,'2024'!L:L,'2024'!G:G)</f>
        <v>3F</v>
      </c>
      <c r="E384">
        <f>SUMIFS('2024'!$I:$I,'2024'!$L:$L,work!$A384,'2024'!$H:$H,work!E$1)</f>
        <v>6</v>
      </c>
      <c r="F384">
        <f>SUMIFS('2024'!$I:$I,'2024'!$L:$L,work!$A384,'2024'!$H:$H,work!F$1)</f>
        <v>0</v>
      </c>
      <c r="G384">
        <f>SUMIFS('2024'!$I:$I,'2024'!$L:$L,work!$A384,'2024'!$H:$H,work!G$1)</f>
        <v>0</v>
      </c>
      <c r="H384">
        <f>SUMIFS('2024'!$I:$I,'2024'!$L:$L,work!$A384,'2024'!$H:$H,work!H$1)</f>
        <v>0</v>
      </c>
      <c r="I384">
        <f>SUMIFS('2024'!$I:$I,'2024'!$L:$L,work!$A384,'2024'!$H:$H,work!I$1)</f>
        <v>6</v>
      </c>
      <c r="J384">
        <f>SUMIFS('2024'!$I:$I,'2024'!$L:$L,work!$A384,'2024'!$H:$H,work!J$1)</f>
        <v>0</v>
      </c>
      <c r="K384">
        <f>SUMIFS('2024'!$I:$I,'2024'!$L:$L,work!$A384,'2024'!$H:$H,work!K$1)</f>
        <v>0</v>
      </c>
      <c r="L384">
        <f>SUMIFS('2024'!$I:$I,'2024'!$L:$L,work!$A384,'2024'!$H:$H,work!L$1)</f>
        <v>0</v>
      </c>
      <c r="M384">
        <f>SUMIFS('2024'!$I:$I,'2024'!$L:$L,work!$A384,'2024'!$H:$H,work!M$1)</f>
        <v>0</v>
      </c>
      <c r="N384">
        <f>SUMIFS('2024'!$I:$I,'2024'!$L:$L,work!$A384,'2024'!$H:$H,work!N$1)</f>
        <v>0</v>
      </c>
      <c r="O384">
        <f>SUMIFS('2024'!$I:$I,'2024'!$L:$L,work!$A384,'2024'!$H:$H,work!O$1)</f>
        <v>0</v>
      </c>
      <c r="P384">
        <f>SUMIFS('2024'!$I:$I,'2024'!$L:$L,work!$A384,'2024'!$H:$H,work!P$1)</f>
        <v>6</v>
      </c>
      <c r="Q384">
        <f>SUMIFS('2024'!$I:$I,'2024'!$L:$L,work!$A384,'2024'!$H:$H,work!Q$1)</f>
        <v>6</v>
      </c>
      <c r="R384">
        <f>SUMIFS('2024'!$I:$I,'2024'!$L:$L,work!$A384,'2024'!$H:$H,work!R$1)</f>
        <v>0</v>
      </c>
      <c r="S384">
        <f>SUMIFS('2024'!$I:$I,'2024'!$L:$L,work!$A384,'2024'!$H:$H,work!S$1)</f>
        <v>0</v>
      </c>
      <c r="T384">
        <f>SUMIFS('2024'!$I:$I,'2024'!$L:$L,work!$A384,'2024'!$H:$H,work!T$1)</f>
        <v>0</v>
      </c>
      <c r="U384">
        <f>SUMIFS('2024'!$I:$I,'2024'!$L:$L,work!$A384,'2024'!$H:$H,work!U$1)</f>
        <v>0</v>
      </c>
      <c r="V384">
        <f>SUMIFS('2024'!$I:$I,'2024'!$L:$L,work!$A384,'2024'!$H:$H,work!V$1)</f>
        <v>0</v>
      </c>
      <c r="W384">
        <f>SUMIFS('2024'!$I:$I,'2024'!$L:$L,work!$A384,'2024'!$H:$H,work!W$1)</f>
        <v>0</v>
      </c>
      <c r="X384">
        <f>SUMIFS('2024'!$I:$I,'2024'!$L:$L,work!$A384,'2024'!$H:$H,work!X$1)</f>
        <v>0</v>
      </c>
      <c r="Y384">
        <f t="shared" si="9"/>
        <v>3</v>
      </c>
      <c r="AL384" t="str">
        <v>SWROC</v>
      </c>
      <c r="AM384" t="str">
        <v>1876</v>
      </c>
      <c r="AN384" t="str">
        <v>-</v>
      </c>
    </row>
    <row r="385" spans="1:40" x14ac:dyDescent="0.25">
      <c r="A385" t="str">
        <v xml:space="preserve">3160-21FLWPB G2SE0057 </v>
      </c>
      <c r="B385" t="str">
        <f>_xlfn.XLOOKUP(A385,'2024'!L:L,'2024'!A:A)</f>
        <v>SEROC</v>
      </c>
      <c r="C385" t="str">
        <f>_xlfn.XLOOKUP(A385,'2024'!L:L,'2024'!F:F)</f>
        <v>STREAM</v>
      </c>
      <c r="D385" t="str">
        <f>_xlfn.XLOOKUP(A385,'2024'!L:L,'2024'!G:G)</f>
        <v>3F</v>
      </c>
      <c r="E385">
        <f>SUMIFS('2024'!$I:$I,'2024'!$L:$L,work!$A385,'2024'!$H:$H,work!E$1)</f>
        <v>6</v>
      </c>
      <c r="F385">
        <f>SUMIFS('2024'!$I:$I,'2024'!$L:$L,work!$A385,'2024'!$H:$H,work!F$1)</f>
        <v>0</v>
      </c>
      <c r="G385">
        <f>SUMIFS('2024'!$I:$I,'2024'!$L:$L,work!$A385,'2024'!$H:$H,work!G$1)</f>
        <v>0</v>
      </c>
      <c r="H385">
        <f>SUMIFS('2024'!$I:$I,'2024'!$L:$L,work!$A385,'2024'!$H:$H,work!H$1)</f>
        <v>0</v>
      </c>
      <c r="I385">
        <f>SUMIFS('2024'!$I:$I,'2024'!$L:$L,work!$A385,'2024'!$H:$H,work!I$1)</f>
        <v>6</v>
      </c>
      <c r="J385">
        <f>SUMIFS('2024'!$I:$I,'2024'!$L:$L,work!$A385,'2024'!$H:$H,work!J$1)</f>
        <v>0</v>
      </c>
      <c r="K385">
        <f>SUMIFS('2024'!$I:$I,'2024'!$L:$L,work!$A385,'2024'!$H:$H,work!K$1)</f>
        <v>0</v>
      </c>
      <c r="L385">
        <f>SUMIFS('2024'!$I:$I,'2024'!$L:$L,work!$A385,'2024'!$H:$H,work!L$1)</f>
        <v>0</v>
      </c>
      <c r="M385">
        <f>SUMIFS('2024'!$I:$I,'2024'!$L:$L,work!$A385,'2024'!$H:$H,work!M$1)</f>
        <v>0</v>
      </c>
      <c r="N385">
        <f>SUMIFS('2024'!$I:$I,'2024'!$L:$L,work!$A385,'2024'!$H:$H,work!N$1)</f>
        <v>0</v>
      </c>
      <c r="O385">
        <f>SUMIFS('2024'!$I:$I,'2024'!$L:$L,work!$A385,'2024'!$H:$H,work!O$1)</f>
        <v>0</v>
      </c>
      <c r="P385">
        <f>SUMIFS('2024'!$I:$I,'2024'!$L:$L,work!$A385,'2024'!$H:$H,work!P$1)</f>
        <v>6</v>
      </c>
      <c r="Q385">
        <f>SUMIFS('2024'!$I:$I,'2024'!$L:$L,work!$A385,'2024'!$H:$H,work!Q$1)</f>
        <v>6</v>
      </c>
      <c r="R385">
        <f>SUMIFS('2024'!$I:$I,'2024'!$L:$L,work!$A385,'2024'!$H:$H,work!R$1)</f>
        <v>0</v>
      </c>
      <c r="S385">
        <f>SUMIFS('2024'!$I:$I,'2024'!$L:$L,work!$A385,'2024'!$H:$H,work!S$1)</f>
        <v>0</v>
      </c>
      <c r="T385">
        <f>SUMIFS('2024'!$I:$I,'2024'!$L:$L,work!$A385,'2024'!$H:$H,work!T$1)</f>
        <v>0</v>
      </c>
      <c r="U385">
        <f>SUMIFS('2024'!$I:$I,'2024'!$L:$L,work!$A385,'2024'!$H:$H,work!U$1)</f>
        <v>0</v>
      </c>
      <c r="V385">
        <f>SUMIFS('2024'!$I:$I,'2024'!$L:$L,work!$A385,'2024'!$H:$H,work!V$1)</f>
        <v>0</v>
      </c>
      <c r="W385">
        <f>SUMIFS('2024'!$I:$I,'2024'!$L:$L,work!$A385,'2024'!$H:$H,work!W$1)</f>
        <v>0</v>
      </c>
      <c r="X385">
        <f>SUMIFS('2024'!$I:$I,'2024'!$L:$L,work!$A385,'2024'!$H:$H,work!X$1)</f>
        <v>0</v>
      </c>
      <c r="Y385">
        <f t="shared" si="9"/>
        <v>3</v>
      </c>
      <c r="AL385" t="str">
        <v>SWROC</v>
      </c>
      <c r="AM385" t="str">
        <v>1887</v>
      </c>
      <c r="AN385" t="str">
        <v>-</v>
      </c>
    </row>
    <row r="386" spans="1:40" x14ac:dyDescent="0.25">
      <c r="A386" t="str">
        <v>3163-21FLWPB G2SE0002</v>
      </c>
      <c r="B386" t="str">
        <f>_xlfn.XLOOKUP(A386,'2024'!L:L,'2024'!A:A)</f>
        <v>SEROC</v>
      </c>
      <c r="C386" t="str">
        <f>_xlfn.XLOOKUP(A386,'2024'!L:L,'2024'!F:F)</f>
        <v>STREAM</v>
      </c>
      <c r="D386" t="str">
        <f>_xlfn.XLOOKUP(A386,'2024'!L:L,'2024'!G:G)</f>
        <v>3F</v>
      </c>
      <c r="E386">
        <f>SUMIFS('2024'!$I:$I,'2024'!$L:$L,work!$A386,'2024'!$H:$H,work!E$1)</f>
        <v>6</v>
      </c>
      <c r="F386">
        <f>SUMIFS('2024'!$I:$I,'2024'!$L:$L,work!$A386,'2024'!$H:$H,work!F$1)</f>
        <v>0</v>
      </c>
      <c r="G386">
        <f>SUMIFS('2024'!$I:$I,'2024'!$L:$L,work!$A386,'2024'!$H:$H,work!G$1)</f>
        <v>0</v>
      </c>
      <c r="H386">
        <f>SUMIFS('2024'!$I:$I,'2024'!$L:$L,work!$A386,'2024'!$H:$H,work!H$1)</f>
        <v>0</v>
      </c>
      <c r="I386">
        <f>SUMIFS('2024'!$I:$I,'2024'!$L:$L,work!$A386,'2024'!$H:$H,work!I$1)</f>
        <v>6</v>
      </c>
      <c r="J386">
        <f>SUMIFS('2024'!$I:$I,'2024'!$L:$L,work!$A386,'2024'!$H:$H,work!J$1)</f>
        <v>0</v>
      </c>
      <c r="K386">
        <f>SUMIFS('2024'!$I:$I,'2024'!$L:$L,work!$A386,'2024'!$H:$H,work!K$1)</f>
        <v>6</v>
      </c>
      <c r="L386">
        <f>SUMIFS('2024'!$I:$I,'2024'!$L:$L,work!$A386,'2024'!$H:$H,work!L$1)</f>
        <v>6</v>
      </c>
      <c r="M386">
        <f>SUMIFS('2024'!$I:$I,'2024'!$L:$L,work!$A386,'2024'!$H:$H,work!M$1)</f>
        <v>6</v>
      </c>
      <c r="N386">
        <f>SUMIFS('2024'!$I:$I,'2024'!$L:$L,work!$A386,'2024'!$H:$H,work!N$1)</f>
        <v>6</v>
      </c>
      <c r="O386">
        <f>SUMIFS('2024'!$I:$I,'2024'!$L:$L,work!$A386,'2024'!$H:$H,work!O$1)</f>
        <v>6</v>
      </c>
      <c r="P386">
        <f>SUMIFS('2024'!$I:$I,'2024'!$L:$L,work!$A386,'2024'!$H:$H,work!P$1)</f>
        <v>6</v>
      </c>
      <c r="Q386">
        <f>SUMIFS('2024'!$I:$I,'2024'!$L:$L,work!$A386,'2024'!$H:$H,work!Q$1)</f>
        <v>6</v>
      </c>
      <c r="R386">
        <f>SUMIFS('2024'!$I:$I,'2024'!$L:$L,work!$A386,'2024'!$H:$H,work!R$1)</f>
        <v>0</v>
      </c>
      <c r="S386">
        <f>SUMIFS('2024'!$I:$I,'2024'!$L:$L,work!$A386,'2024'!$H:$H,work!S$1)</f>
        <v>0</v>
      </c>
      <c r="T386">
        <f>SUMIFS('2024'!$I:$I,'2024'!$L:$L,work!$A386,'2024'!$H:$H,work!T$1)</f>
        <v>0</v>
      </c>
      <c r="U386">
        <f>SUMIFS('2024'!$I:$I,'2024'!$L:$L,work!$A386,'2024'!$H:$H,work!U$1)</f>
        <v>0</v>
      </c>
      <c r="V386">
        <f>SUMIFS('2024'!$I:$I,'2024'!$L:$L,work!$A386,'2024'!$H:$H,work!V$1)</f>
        <v>0</v>
      </c>
      <c r="W386">
        <f>SUMIFS('2024'!$I:$I,'2024'!$L:$L,work!$A386,'2024'!$H:$H,work!W$1)</f>
        <v>0</v>
      </c>
      <c r="X386">
        <f>SUMIFS('2024'!$I:$I,'2024'!$L:$L,work!$A386,'2024'!$H:$H,work!X$1)</f>
        <v>0</v>
      </c>
      <c r="Y386">
        <f t="shared" si="9"/>
        <v>3</v>
      </c>
      <c r="AL386" t="str">
        <v>SWROC</v>
      </c>
      <c r="AM386" t="str">
        <v>1896</v>
      </c>
      <c r="AN386" t="str">
        <v>-</v>
      </c>
    </row>
    <row r="387" spans="1:40" x14ac:dyDescent="0.25">
      <c r="A387" t="str">
        <v>3163B-21FLGW  54908</v>
      </c>
      <c r="B387" t="str">
        <f>_xlfn.XLOOKUP(A387,'2024'!L:L,'2024'!A:A)</f>
        <v>SEROC</v>
      </c>
      <c r="C387" t="str">
        <f>_xlfn.XLOOKUP(A387,'2024'!L:L,'2024'!F:F)</f>
        <v>STREAM</v>
      </c>
      <c r="D387" t="str">
        <f>_xlfn.XLOOKUP(A387,'2024'!L:L,'2024'!G:G)</f>
        <v>3F</v>
      </c>
      <c r="E387">
        <f>SUMIFS('2024'!$I:$I,'2024'!$L:$L,work!$A387,'2024'!$H:$H,work!E$1)</f>
        <v>6</v>
      </c>
      <c r="F387">
        <f>SUMIFS('2024'!$I:$I,'2024'!$L:$L,work!$A387,'2024'!$H:$H,work!F$1)</f>
        <v>0</v>
      </c>
      <c r="G387">
        <f>SUMIFS('2024'!$I:$I,'2024'!$L:$L,work!$A387,'2024'!$H:$H,work!G$1)</f>
        <v>0</v>
      </c>
      <c r="H387">
        <f>SUMIFS('2024'!$I:$I,'2024'!$L:$L,work!$A387,'2024'!$H:$H,work!H$1)</f>
        <v>0</v>
      </c>
      <c r="I387">
        <f>SUMIFS('2024'!$I:$I,'2024'!$L:$L,work!$A387,'2024'!$H:$H,work!I$1)</f>
        <v>6</v>
      </c>
      <c r="J387">
        <f>SUMIFS('2024'!$I:$I,'2024'!$L:$L,work!$A387,'2024'!$H:$H,work!J$1)</f>
        <v>0</v>
      </c>
      <c r="K387">
        <f>SUMIFS('2024'!$I:$I,'2024'!$L:$L,work!$A387,'2024'!$H:$H,work!K$1)</f>
        <v>0</v>
      </c>
      <c r="L387">
        <f>SUMIFS('2024'!$I:$I,'2024'!$L:$L,work!$A387,'2024'!$H:$H,work!L$1)</f>
        <v>0</v>
      </c>
      <c r="M387">
        <f>SUMIFS('2024'!$I:$I,'2024'!$L:$L,work!$A387,'2024'!$H:$H,work!M$1)</f>
        <v>0</v>
      </c>
      <c r="N387">
        <f>SUMIFS('2024'!$I:$I,'2024'!$L:$L,work!$A387,'2024'!$H:$H,work!N$1)</f>
        <v>0</v>
      </c>
      <c r="O387">
        <f>SUMIFS('2024'!$I:$I,'2024'!$L:$L,work!$A387,'2024'!$H:$H,work!O$1)</f>
        <v>0</v>
      </c>
      <c r="P387">
        <f>SUMIFS('2024'!$I:$I,'2024'!$L:$L,work!$A387,'2024'!$H:$H,work!P$1)</f>
        <v>6</v>
      </c>
      <c r="Q387">
        <f>SUMIFS('2024'!$I:$I,'2024'!$L:$L,work!$A387,'2024'!$H:$H,work!Q$1)</f>
        <v>6</v>
      </c>
      <c r="R387">
        <f>SUMIFS('2024'!$I:$I,'2024'!$L:$L,work!$A387,'2024'!$H:$H,work!R$1)</f>
        <v>0</v>
      </c>
      <c r="S387">
        <f>SUMIFS('2024'!$I:$I,'2024'!$L:$L,work!$A387,'2024'!$H:$H,work!S$1)</f>
        <v>0</v>
      </c>
      <c r="T387">
        <f>SUMIFS('2024'!$I:$I,'2024'!$L:$L,work!$A387,'2024'!$H:$H,work!T$1)</f>
        <v>0</v>
      </c>
      <c r="U387">
        <f>SUMIFS('2024'!$I:$I,'2024'!$L:$L,work!$A387,'2024'!$H:$H,work!U$1)</f>
        <v>0</v>
      </c>
      <c r="V387">
        <f>SUMIFS('2024'!$I:$I,'2024'!$L:$L,work!$A387,'2024'!$H:$H,work!V$1)</f>
        <v>0</v>
      </c>
      <c r="W387">
        <f>SUMIFS('2024'!$I:$I,'2024'!$L:$L,work!$A387,'2024'!$H:$H,work!W$1)</f>
        <v>0</v>
      </c>
      <c r="X387">
        <f>SUMIFS('2024'!$I:$I,'2024'!$L:$L,work!$A387,'2024'!$H:$H,work!X$1)</f>
        <v>0</v>
      </c>
      <c r="Y387">
        <f t="shared" ref="Y387:Y450" si="10">(MAX(E387:Q387,S387)*0.5)+(R387*2.5)+(MAX(T387:W387)*0.5)+(X387*1)</f>
        <v>3</v>
      </c>
      <c r="AL387" t="str">
        <v>SWROC</v>
      </c>
      <c r="AM387" t="str">
        <v>1848D1</v>
      </c>
      <c r="AN387" t="str">
        <v>-</v>
      </c>
    </row>
    <row r="388" spans="1:40" x14ac:dyDescent="0.25">
      <c r="A388" t="str">
        <v>3168X2-21FLCEN G4CE0178</v>
      </c>
      <c r="B388" t="str">
        <f>_xlfn.XLOOKUP(A388,'2024'!L:L,'2024'!A:A)</f>
        <v>CEROC</v>
      </c>
      <c r="C388" t="str">
        <f>_xlfn.XLOOKUP(A388,'2024'!L:L,'2024'!F:F)</f>
        <v>LAKE</v>
      </c>
      <c r="D388" t="str">
        <f>_xlfn.XLOOKUP(A388,'2024'!L:L,'2024'!G:G)</f>
        <v>3F</v>
      </c>
      <c r="E388">
        <f>SUMIFS('2024'!$I:$I,'2024'!$L:$L,work!$A388,'2024'!$H:$H,work!E$1)</f>
        <v>6</v>
      </c>
      <c r="F388">
        <f>SUMIFS('2024'!$I:$I,'2024'!$L:$L,work!$A388,'2024'!$H:$H,work!F$1)</f>
        <v>0</v>
      </c>
      <c r="G388">
        <f>SUMIFS('2024'!$I:$I,'2024'!$L:$L,work!$A388,'2024'!$H:$H,work!G$1)</f>
        <v>0</v>
      </c>
      <c r="H388">
        <f>SUMIFS('2024'!$I:$I,'2024'!$L:$L,work!$A388,'2024'!$H:$H,work!H$1)</f>
        <v>0</v>
      </c>
      <c r="I388">
        <f>SUMIFS('2024'!$I:$I,'2024'!$L:$L,work!$A388,'2024'!$H:$H,work!I$1)</f>
        <v>0</v>
      </c>
      <c r="J388">
        <f>SUMIFS('2024'!$I:$I,'2024'!$L:$L,work!$A388,'2024'!$H:$H,work!J$1)</f>
        <v>0</v>
      </c>
      <c r="K388">
        <f>SUMIFS('2024'!$I:$I,'2024'!$L:$L,work!$A388,'2024'!$H:$H,work!K$1)</f>
        <v>0</v>
      </c>
      <c r="L388">
        <f>SUMIFS('2024'!$I:$I,'2024'!$L:$L,work!$A388,'2024'!$H:$H,work!L$1)</f>
        <v>0</v>
      </c>
      <c r="M388">
        <f>SUMIFS('2024'!$I:$I,'2024'!$L:$L,work!$A388,'2024'!$H:$H,work!M$1)</f>
        <v>0</v>
      </c>
      <c r="N388">
        <f>SUMIFS('2024'!$I:$I,'2024'!$L:$L,work!$A388,'2024'!$H:$H,work!N$1)</f>
        <v>0</v>
      </c>
      <c r="O388">
        <f>SUMIFS('2024'!$I:$I,'2024'!$L:$L,work!$A388,'2024'!$H:$H,work!O$1)</f>
        <v>0</v>
      </c>
      <c r="P388">
        <f>SUMIFS('2024'!$I:$I,'2024'!$L:$L,work!$A388,'2024'!$H:$H,work!P$1)</f>
        <v>0</v>
      </c>
      <c r="Q388">
        <f>SUMIFS('2024'!$I:$I,'2024'!$L:$L,work!$A388,'2024'!$H:$H,work!Q$1)</f>
        <v>0</v>
      </c>
      <c r="R388">
        <f>SUMIFS('2024'!$I:$I,'2024'!$L:$L,work!$A388,'2024'!$H:$H,work!R$1)</f>
        <v>0</v>
      </c>
      <c r="S388">
        <f>SUMIFS('2024'!$I:$I,'2024'!$L:$L,work!$A388,'2024'!$H:$H,work!S$1)</f>
        <v>0</v>
      </c>
      <c r="T388">
        <f>SUMIFS('2024'!$I:$I,'2024'!$L:$L,work!$A388,'2024'!$H:$H,work!T$1)</f>
        <v>0</v>
      </c>
      <c r="U388">
        <f>SUMIFS('2024'!$I:$I,'2024'!$L:$L,work!$A388,'2024'!$H:$H,work!U$1)</f>
        <v>0</v>
      </c>
      <c r="V388">
        <f>SUMIFS('2024'!$I:$I,'2024'!$L:$L,work!$A388,'2024'!$H:$H,work!V$1)</f>
        <v>0</v>
      </c>
      <c r="W388">
        <f>SUMIFS('2024'!$I:$I,'2024'!$L:$L,work!$A388,'2024'!$H:$H,work!W$1)</f>
        <v>0</v>
      </c>
      <c r="X388">
        <f>SUMIFS('2024'!$I:$I,'2024'!$L:$L,work!$A388,'2024'!$H:$H,work!X$1)</f>
        <v>0</v>
      </c>
      <c r="Y388">
        <f t="shared" si="10"/>
        <v>3</v>
      </c>
      <c r="AL388" t="str">
        <v>SWROC</v>
      </c>
      <c r="AM388" t="str">
        <v>1872A</v>
      </c>
      <c r="AN388" t="str">
        <v>-</v>
      </c>
    </row>
    <row r="389" spans="1:40" x14ac:dyDescent="0.25">
      <c r="A389" t="str">
        <v>3168X9-21FLCEN G4CE0152</v>
      </c>
      <c r="B389" t="str">
        <f>_xlfn.XLOOKUP(A389,'2024'!L:L,'2024'!A:A)</f>
        <v>CEROC</v>
      </c>
      <c r="C389" t="str">
        <f>_xlfn.XLOOKUP(A389,'2024'!L:L,'2024'!F:F)</f>
        <v>LAKE</v>
      </c>
      <c r="D389" t="str">
        <f>_xlfn.XLOOKUP(A389,'2024'!L:L,'2024'!G:G)</f>
        <v>3F</v>
      </c>
      <c r="E389">
        <f>SUMIFS('2024'!$I:$I,'2024'!$L:$L,work!$A389,'2024'!$H:$H,work!E$1)</f>
        <v>6</v>
      </c>
      <c r="F389">
        <f>SUMIFS('2024'!$I:$I,'2024'!$L:$L,work!$A389,'2024'!$H:$H,work!F$1)</f>
        <v>0</v>
      </c>
      <c r="G389">
        <f>SUMIFS('2024'!$I:$I,'2024'!$L:$L,work!$A389,'2024'!$H:$H,work!G$1)</f>
        <v>0</v>
      </c>
      <c r="H389">
        <f>SUMIFS('2024'!$I:$I,'2024'!$L:$L,work!$A389,'2024'!$H:$H,work!H$1)</f>
        <v>0</v>
      </c>
      <c r="I389">
        <f>SUMIFS('2024'!$I:$I,'2024'!$L:$L,work!$A389,'2024'!$H:$H,work!I$1)</f>
        <v>0</v>
      </c>
      <c r="J389">
        <f>SUMIFS('2024'!$I:$I,'2024'!$L:$L,work!$A389,'2024'!$H:$H,work!J$1)</f>
        <v>0</v>
      </c>
      <c r="K389">
        <f>SUMIFS('2024'!$I:$I,'2024'!$L:$L,work!$A389,'2024'!$H:$H,work!K$1)</f>
        <v>0</v>
      </c>
      <c r="L389">
        <f>SUMIFS('2024'!$I:$I,'2024'!$L:$L,work!$A389,'2024'!$H:$H,work!L$1)</f>
        <v>0</v>
      </c>
      <c r="M389">
        <f>SUMIFS('2024'!$I:$I,'2024'!$L:$L,work!$A389,'2024'!$H:$H,work!M$1)</f>
        <v>0</v>
      </c>
      <c r="N389">
        <f>SUMIFS('2024'!$I:$I,'2024'!$L:$L,work!$A389,'2024'!$H:$H,work!N$1)</f>
        <v>0</v>
      </c>
      <c r="O389">
        <f>SUMIFS('2024'!$I:$I,'2024'!$L:$L,work!$A389,'2024'!$H:$H,work!O$1)</f>
        <v>0</v>
      </c>
      <c r="P389">
        <f>SUMIFS('2024'!$I:$I,'2024'!$L:$L,work!$A389,'2024'!$H:$H,work!P$1)</f>
        <v>0</v>
      </c>
      <c r="Q389">
        <f>SUMIFS('2024'!$I:$I,'2024'!$L:$L,work!$A389,'2024'!$H:$H,work!Q$1)</f>
        <v>0</v>
      </c>
      <c r="R389">
        <f>SUMIFS('2024'!$I:$I,'2024'!$L:$L,work!$A389,'2024'!$H:$H,work!R$1)</f>
        <v>0</v>
      </c>
      <c r="S389">
        <f>SUMIFS('2024'!$I:$I,'2024'!$L:$L,work!$A389,'2024'!$H:$H,work!S$1)</f>
        <v>0</v>
      </c>
      <c r="T389">
        <f>SUMIFS('2024'!$I:$I,'2024'!$L:$L,work!$A389,'2024'!$H:$H,work!T$1)</f>
        <v>0</v>
      </c>
      <c r="U389">
        <f>SUMIFS('2024'!$I:$I,'2024'!$L:$L,work!$A389,'2024'!$H:$H,work!U$1)</f>
        <v>0</v>
      </c>
      <c r="V389">
        <f>SUMIFS('2024'!$I:$I,'2024'!$L:$L,work!$A389,'2024'!$H:$H,work!V$1)</f>
        <v>0</v>
      </c>
      <c r="W389">
        <f>SUMIFS('2024'!$I:$I,'2024'!$L:$L,work!$A389,'2024'!$H:$H,work!W$1)</f>
        <v>0</v>
      </c>
      <c r="X389">
        <f>SUMIFS('2024'!$I:$I,'2024'!$L:$L,work!$A389,'2024'!$H:$H,work!X$1)</f>
        <v>0</v>
      </c>
      <c r="Y389">
        <f t="shared" si="10"/>
        <v>3</v>
      </c>
      <c r="AL389" t="str">
        <v>SWROC</v>
      </c>
      <c r="AM389" t="str">
        <v>1885A</v>
      </c>
      <c r="AN389" t="str">
        <v>-</v>
      </c>
    </row>
    <row r="390" spans="1:40" x14ac:dyDescent="0.25">
      <c r="A390" t="str">
        <v>3168Y1-21FLCEN G4CE0204</v>
      </c>
      <c r="B390" t="str">
        <f>_xlfn.XLOOKUP(A390,'2024'!L:L,'2024'!A:A)</f>
        <v>CEROC</v>
      </c>
      <c r="C390" t="str">
        <f>_xlfn.XLOOKUP(A390,'2024'!L:L,'2024'!F:F)</f>
        <v>LAKE</v>
      </c>
      <c r="D390" t="str">
        <f>_xlfn.XLOOKUP(A390,'2024'!L:L,'2024'!G:G)</f>
        <v>3F</v>
      </c>
      <c r="E390">
        <f>SUMIFS('2024'!$I:$I,'2024'!$L:$L,work!$A390,'2024'!$H:$H,work!E$1)</f>
        <v>6</v>
      </c>
      <c r="F390">
        <f>SUMIFS('2024'!$I:$I,'2024'!$L:$L,work!$A390,'2024'!$H:$H,work!F$1)</f>
        <v>0</v>
      </c>
      <c r="G390">
        <f>SUMIFS('2024'!$I:$I,'2024'!$L:$L,work!$A390,'2024'!$H:$H,work!G$1)</f>
        <v>0</v>
      </c>
      <c r="H390">
        <f>SUMIFS('2024'!$I:$I,'2024'!$L:$L,work!$A390,'2024'!$H:$H,work!H$1)</f>
        <v>0</v>
      </c>
      <c r="I390">
        <f>SUMIFS('2024'!$I:$I,'2024'!$L:$L,work!$A390,'2024'!$H:$H,work!I$1)</f>
        <v>0</v>
      </c>
      <c r="J390">
        <f>SUMIFS('2024'!$I:$I,'2024'!$L:$L,work!$A390,'2024'!$H:$H,work!J$1)</f>
        <v>0</v>
      </c>
      <c r="K390">
        <f>SUMIFS('2024'!$I:$I,'2024'!$L:$L,work!$A390,'2024'!$H:$H,work!K$1)</f>
        <v>0</v>
      </c>
      <c r="L390">
        <f>SUMIFS('2024'!$I:$I,'2024'!$L:$L,work!$A390,'2024'!$H:$H,work!L$1)</f>
        <v>0</v>
      </c>
      <c r="M390">
        <f>SUMIFS('2024'!$I:$I,'2024'!$L:$L,work!$A390,'2024'!$H:$H,work!M$1)</f>
        <v>0</v>
      </c>
      <c r="N390">
        <f>SUMIFS('2024'!$I:$I,'2024'!$L:$L,work!$A390,'2024'!$H:$H,work!N$1)</f>
        <v>0</v>
      </c>
      <c r="O390">
        <f>SUMIFS('2024'!$I:$I,'2024'!$L:$L,work!$A390,'2024'!$H:$H,work!O$1)</f>
        <v>0</v>
      </c>
      <c r="P390">
        <f>SUMIFS('2024'!$I:$I,'2024'!$L:$L,work!$A390,'2024'!$H:$H,work!P$1)</f>
        <v>0</v>
      </c>
      <c r="Q390">
        <f>SUMIFS('2024'!$I:$I,'2024'!$L:$L,work!$A390,'2024'!$H:$H,work!Q$1)</f>
        <v>0</v>
      </c>
      <c r="R390">
        <f>SUMIFS('2024'!$I:$I,'2024'!$L:$L,work!$A390,'2024'!$H:$H,work!R$1)</f>
        <v>0</v>
      </c>
      <c r="S390">
        <f>SUMIFS('2024'!$I:$I,'2024'!$L:$L,work!$A390,'2024'!$H:$H,work!S$1)</f>
        <v>0</v>
      </c>
      <c r="T390">
        <f>SUMIFS('2024'!$I:$I,'2024'!$L:$L,work!$A390,'2024'!$H:$H,work!T$1)</f>
        <v>0</v>
      </c>
      <c r="U390">
        <f>SUMIFS('2024'!$I:$I,'2024'!$L:$L,work!$A390,'2024'!$H:$H,work!U$1)</f>
        <v>0</v>
      </c>
      <c r="V390">
        <f>SUMIFS('2024'!$I:$I,'2024'!$L:$L,work!$A390,'2024'!$H:$H,work!V$1)</f>
        <v>0</v>
      </c>
      <c r="W390">
        <f>SUMIFS('2024'!$I:$I,'2024'!$L:$L,work!$A390,'2024'!$H:$H,work!W$1)</f>
        <v>0</v>
      </c>
      <c r="X390">
        <f>SUMIFS('2024'!$I:$I,'2024'!$L:$L,work!$A390,'2024'!$H:$H,work!X$1)</f>
        <v>0</v>
      </c>
      <c r="Y390">
        <f t="shared" si="10"/>
        <v>3</v>
      </c>
      <c r="AL390" t="str">
        <v>SWROC</v>
      </c>
      <c r="AM390" t="str">
        <v>1530</v>
      </c>
      <c r="AN390" t="str">
        <v>-</v>
      </c>
    </row>
    <row r="391" spans="1:40" x14ac:dyDescent="0.25">
      <c r="A391" t="str">
        <v>3168Z1-21FLCEN G4CE0202</v>
      </c>
      <c r="B391" t="str">
        <f>_xlfn.XLOOKUP(A391,'2024'!L:L,'2024'!A:A)</f>
        <v>CEROC</v>
      </c>
      <c r="C391" t="str">
        <f>_xlfn.XLOOKUP(A391,'2024'!L:L,'2024'!F:F)</f>
        <v>LAKE</v>
      </c>
      <c r="D391" t="str">
        <f>_xlfn.XLOOKUP(A391,'2024'!L:L,'2024'!G:G)</f>
        <v>3F</v>
      </c>
      <c r="E391">
        <f>SUMIFS('2024'!$I:$I,'2024'!$L:$L,work!$A391,'2024'!$H:$H,work!E$1)</f>
        <v>6</v>
      </c>
      <c r="F391">
        <f>SUMIFS('2024'!$I:$I,'2024'!$L:$L,work!$A391,'2024'!$H:$H,work!F$1)</f>
        <v>0</v>
      </c>
      <c r="G391">
        <f>SUMIFS('2024'!$I:$I,'2024'!$L:$L,work!$A391,'2024'!$H:$H,work!G$1)</f>
        <v>0</v>
      </c>
      <c r="H391">
        <f>SUMIFS('2024'!$I:$I,'2024'!$L:$L,work!$A391,'2024'!$H:$H,work!H$1)</f>
        <v>0</v>
      </c>
      <c r="I391">
        <f>SUMIFS('2024'!$I:$I,'2024'!$L:$L,work!$A391,'2024'!$H:$H,work!I$1)</f>
        <v>0</v>
      </c>
      <c r="J391">
        <f>SUMIFS('2024'!$I:$I,'2024'!$L:$L,work!$A391,'2024'!$H:$H,work!J$1)</f>
        <v>0</v>
      </c>
      <c r="K391">
        <f>SUMIFS('2024'!$I:$I,'2024'!$L:$L,work!$A391,'2024'!$H:$H,work!K$1)</f>
        <v>0</v>
      </c>
      <c r="L391">
        <f>SUMIFS('2024'!$I:$I,'2024'!$L:$L,work!$A391,'2024'!$H:$H,work!L$1)</f>
        <v>0</v>
      </c>
      <c r="M391">
        <f>SUMIFS('2024'!$I:$I,'2024'!$L:$L,work!$A391,'2024'!$H:$H,work!M$1)</f>
        <v>0</v>
      </c>
      <c r="N391">
        <f>SUMIFS('2024'!$I:$I,'2024'!$L:$L,work!$A391,'2024'!$H:$H,work!N$1)</f>
        <v>0</v>
      </c>
      <c r="O391">
        <f>SUMIFS('2024'!$I:$I,'2024'!$L:$L,work!$A391,'2024'!$H:$H,work!O$1)</f>
        <v>0</v>
      </c>
      <c r="P391">
        <f>SUMIFS('2024'!$I:$I,'2024'!$L:$L,work!$A391,'2024'!$H:$H,work!P$1)</f>
        <v>0</v>
      </c>
      <c r="Q391">
        <f>SUMIFS('2024'!$I:$I,'2024'!$L:$L,work!$A391,'2024'!$H:$H,work!Q$1)</f>
        <v>0</v>
      </c>
      <c r="R391">
        <f>SUMIFS('2024'!$I:$I,'2024'!$L:$L,work!$A391,'2024'!$H:$H,work!R$1)</f>
        <v>0</v>
      </c>
      <c r="S391">
        <f>SUMIFS('2024'!$I:$I,'2024'!$L:$L,work!$A391,'2024'!$H:$H,work!S$1)</f>
        <v>0</v>
      </c>
      <c r="T391">
        <f>SUMIFS('2024'!$I:$I,'2024'!$L:$L,work!$A391,'2024'!$H:$H,work!T$1)</f>
        <v>0</v>
      </c>
      <c r="U391">
        <f>SUMIFS('2024'!$I:$I,'2024'!$L:$L,work!$A391,'2024'!$H:$H,work!U$1)</f>
        <v>0</v>
      </c>
      <c r="V391">
        <f>SUMIFS('2024'!$I:$I,'2024'!$L:$L,work!$A391,'2024'!$H:$H,work!V$1)</f>
        <v>0</v>
      </c>
      <c r="W391">
        <f>SUMIFS('2024'!$I:$I,'2024'!$L:$L,work!$A391,'2024'!$H:$H,work!W$1)</f>
        <v>0</v>
      </c>
      <c r="X391">
        <f>SUMIFS('2024'!$I:$I,'2024'!$L:$L,work!$A391,'2024'!$H:$H,work!X$1)</f>
        <v>0</v>
      </c>
      <c r="Y391">
        <f t="shared" si="10"/>
        <v>3</v>
      </c>
      <c r="AL391" t="str">
        <v>SWROC</v>
      </c>
      <c r="AM391" t="str">
        <v>1575</v>
      </c>
      <c r="AN391" t="str">
        <v>-</v>
      </c>
    </row>
    <row r="392" spans="1:40" x14ac:dyDescent="0.25">
      <c r="A392" t="str">
        <v>3169G2-21FLCEN 26011433</v>
      </c>
      <c r="B392" t="str">
        <f>_xlfn.XLOOKUP(A392,'2024'!L:L,'2024'!A:A)</f>
        <v>CEROC</v>
      </c>
      <c r="C392" t="str">
        <f>_xlfn.XLOOKUP(A392,'2024'!L:L,'2024'!F:F)</f>
        <v>LAKE</v>
      </c>
      <c r="D392" t="str">
        <f>_xlfn.XLOOKUP(A392,'2024'!L:L,'2024'!G:G)</f>
        <v>3F</v>
      </c>
      <c r="E392">
        <f>SUMIFS('2024'!$I:$I,'2024'!$L:$L,work!$A392,'2024'!$H:$H,work!E$1)</f>
        <v>6</v>
      </c>
      <c r="F392">
        <f>SUMIFS('2024'!$I:$I,'2024'!$L:$L,work!$A392,'2024'!$H:$H,work!F$1)</f>
        <v>0</v>
      </c>
      <c r="G392">
        <f>SUMIFS('2024'!$I:$I,'2024'!$L:$L,work!$A392,'2024'!$H:$H,work!G$1)</f>
        <v>0</v>
      </c>
      <c r="H392">
        <f>SUMIFS('2024'!$I:$I,'2024'!$L:$L,work!$A392,'2024'!$H:$H,work!H$1)</f>
        <v>0</v>
      </c>
      <c r="I392">
        <f>SUMIFS('2024'!$I:$I,'2024'!$L:$L,work!$A392,'2024'!$H:$H,work!I$1)</f>
        <v>6</v>
      </c>
      <c r="J392">
        <f>SUMIFS('2024'!$I:$I,'2024'!$L:$L,work!$A392,'2024'!$H:$H,work!J$1)</f>
        <v>0</v>
      </c>
      <c r="K392">
        <f>SUMIFS('2024'!$I:$I,'2024'!$L:$L,work!$A392,'2024'!$H:$H,work!K$1)</f>
        <v>0</v>
      </c>
      <c r="L392">
        <f>SUMIFS('2024'!$I:$I,'2024'!$L:$L,work!$A392,'2024'!$H:$H,work!L$1)</f>
        <v>0</v>
      </c>
      <c r="M392">
        <f>SUMIFS('2024'!$I:$I,'2024'!$L:$L,work!$A392,'2024'!$H:$H,work!M$1)</f>
        <v>0</v>
      </c>
      <c r="N392">
        <f>SUMIFS('2024'!$I:$I,'2024'!$L:$L,work!$A392,'2024'!$H:$H,work!N$1)</f>
        <v>0</v>
      </c>
      <c r="O392">
        <f>SUMIFS('2024'!$I:$I,'2024'!$L:$L,work!$A392,'2024'!$H:$H,work!O$1)</f>
        <v>0</v>
      </c>
      <c r="P392">
        <f>SUMIFS('2024'!$I:$I,'2024'!$L:$L,work!$A392,'2024'!$H:$H,work!P$1)</f>
        <v>0</v>
      </c>
      <c r="Q392">
        <f>SUMIFS('2024'!$I:$I,'2024'!$L:$L,work!$A392,'2024'!$H:$H,work!Q$1)</f>
        <v>0</v>
      </c>
      <c r="R392">
        <f>SUMIFS('2024'!$I:$I,'2024'!$L:$L,work!$A392,'2024'!$H:$H,work!R$1)</f>
        <v>0</v>
      </c>
      <c r="S392">
        <f>SUMIFS('2024'!$I:$I,'2024'!$L:$L,work!$A392,'2024'!$H:$H,work!S$1)</f>
        <v>0</v>
      </c>
      <c r="T392">
        <f>SUMIFS('2024'!$I:$I,'2024'!$L:$L,work!$A392,'2024'!$H:$H,work!T$1)</f>
        <v>0</v>
      </c>
      <c r="U392">
        <f>SUMIFS('2024'!$I:$I,'2024'!$L:$L,work!$A392,'2024'!$H:$H,work!U$1)</f>
        <v>0</v>
      </c>
      <c r="V392">
        <f>SUMIFS('2024'!$I:$I,'2024'!$L:$L,work!$A392,'2024'!$H:$H,work!V$1)</f>
        <v>0</v>
      </c>
      <c r="W392">
        <f>SUMIFS('2024'!$I:$I,'2024'!$L:$L,work!$A392,'2024'!$H:$H,work!W$1)</f>
        <v>0</v>
      </c>
      <c r="X392">
        <f>SUMIFS('2024'!$I:$I,'2024'!$L:$L,work!$A392,'2024'!$H:$H,work!X$1)</f>
        <v>0</v>
      </c>
      <c r="Y392">
        <f t="shared" si="10"/>
        <v>3</v>
      </c>
      <c r="AL392" t="str">
        <v>SWROC</v>
      </c>
      <c r="AM392" t="str">
        <v>1633</v>
      </c>
      <c r="AN392" t="str">
        <v>-</v>
      </c>
    </row>
    <row r="393" spans="1:40" x14ac:dyDescent="0.25">
      <c r="A393" t="str">
        <v>3169G5-21FLCEN G4CE0238</v>
      </c>
      <c r="B393" t="str">
        <f>_xlfn.XLOOKUP(A393,'2024'!L:L,'2024'!A:A)</f>
        <v>CEROC</v>
      </c>
      <c r="C393" t="str">
        <f>_xlfn.XLOOKUP(A393,'2024'!L:L,'2024'!F:F)</f>
        <v>LAKE</v>
      </c>
      <c r="D393" t="str">
        <f>_xlfn.XLOOKUP(A393,'2024'!L:L,'2024'!G:G)</f>
        <v>3F</v>
      </c>
      <c r="E393">
        <f>SUMIFS('2024'!$I:$I,'2024'!$L:$L,work!$A393,'2024'!$H:$H,work!E$1)</f>
        <v>6</v>
      </c>
      <c r="F393">
        <f>SUMIFS('2024'!$I:$I,'2024'!$L:$L,work!$A393,'2024'!$H:$H,work!F$1)</f>
        <v>0</v>
      </c>
      <c r="G393">
        <f>SUMIFS('2024'!$I:$I,'2024'!$L:$L,work!$A393,'2024'!$H:$H,work!G$1)</f>
        <v>0</v>
      </c>
      <c r="H393">
        <f>SUMIFS('2024'!$I:$I,'2024'!$L:$L,work!$A393,'2024'!$H:$H,work!H$1)</f>
        <v>0</v>
      </c>
      <c r="I393">
        <f>SUMIFS('2024'!$I:$I,'2024'!$L:$L,work!$A393,'2024'!$H:$H,work!I$1)</f>
        <v>0</v>
      </c>
      <c r="J393">
        <f>SUMIFS('2024'!$I:$I,'2024'!$L:$L,work!$A393,'2024'!$H:$H,work!J$1)</f>
        <v>0</v>
      </c>
      <c r="K393">
        <f>SUMIFS('2024'!$I:$I,'2024'!$L:$L,work!$A393,'2024'!$H:$H,work!K$1)</f>
        <v>0</v>
      </c>
      <c r="L393">
        <f>SUMIFS('2024'!$I:$I,'2024'!$L:$L,work!$A393,'2024'!$H:$H,work!L$1)</f>
        <v>0</v>
      </c>
      <c r="M393">
        <f>SUMIFS('2024'!$I:$I,'2024'!$L:$L,work!$A393,'2024'!$H:$H,work!M$1)</f>
        <v>0</v>
      </c>
      <c r="N393">
        <f>SUMIFS('2024'!$I:$I,'2024'!$L:$L,work!$A393,'2024'!$H:$H,work!N$1)</f>
        <v>0</v>
      </c>
      <c r="O393">
        <f>SUMIFS('2024'!$I:$I,'2024'!$L:$L,work!$A393,'2024'!$H:$H,work!O$1)</f>
        <v>0</v>
      </c>
      <c r="P393">
        <f>SUMIFS('2024'!$I:$I,'2024'!$L:$L,work!$A393,'2024'!$H:$H,work!P$1)</f>
        <v>0</v>
      </c>
      <c r="Q393">
        <f>SUMIFS('2024'!$I:$I,'2024'!$L:$L,work!$A393,'2024'!$H:$H,work!Q$1)</f>
        <v>0</v>
      </c>
      <c r="R393">
        <f>SUMIFS('2024'!$I:$I,'2024'!$L:$L,work!$A393,'2024'!$H:$H,work!R$1)</f>
        <v>0</v>
      </c>
      <c r="S393">
        <f>SUMIFS('2024'!$I:$I,'2024'!$L:$L,work!$A393,'2024'!$H:$H,work!S$1)</f>
        <v>0</v>
      </c>
      <c r="T393">
        <f>SUMIFS('2024'!$I:$I,'2024'!$L:$L,work!$A393,'2024'!$H:$H,work!T$1)</f>
        <v>0</v>
      </c>
      <c r="U393">
        <f>SUMIFS('2024'!$I:$I,'2024'!$L:$L,work!$A393,'2024'!$H:$H,work!U$1)</f>
        <v>0</v>
      </c>
      <c r="V393">
        <f>SUMIFS('2024'!$I:$I,'2024'!$L:$L,work!$A393,'2024'!$H:$H,work!V$1)</f>
        <v>0</v>
      </c>
      <c r="W393">
        <f>SUMIFS('2024'!$I:$I,'2024'!$L:$L,work!$A393,'2024'!$H:$H,work!W$1)</f>
        <v>0</v>
      </c>
      <c r="X393">
        <f>SUMIFS('2024'!$I:$I,'2024'!$L:$L,work!$A393,'2024'!$H:$H,work!X$1)</f>
        <v>0</v>
      </c>
      <c r="Y393">
        <f t="shared" si="10"/>
        <v>3</v>
      </c>
      <c r="AL393" t="str">
        <v>SWROC</v>
      </c>
      <c r="AM393" t="str">
        <v>1541A</v>
      </c>
      <c r="AN393" t="str">
        <v>-</v>
      </c>
    </row>
    <row r="394" spans="1:40" x14ac:dyDescent="0.25">
      <c r="A394" t="str">
        <v>3169G7-21FLCEN HABCE0165</v>
      </c>
      <c r="B394" t="str">
        <f>_xlfn.XLOOKUP(A394,'2024'!L:L,'2024'!A:A)</f>
        <v>CEROC</v>
      </c>
      <c r="C394" t="str">
        <f>_xlfn.XLOOKUP(A394,'2024'!L:L,'2024'!F:F)</f>
        <v>LAKE</v>
      </c>
      <c r="D394" t="str">
        <f>_xlfn.XLOOKUP(A394,'2024'!L:L,'2024'!G:G)</f>
        <v>3F</v>
      </c>
      <c r="E394">
        <f>SUMIFS('2024'!$I:$I,'2024'!$L:$L,work!$A394,'2024'!$H:$H,work!E$1)</f>
        <v>6</v>
      </c>
      <c r="F394">
        <f>SUMIFS('2024'!$I:$I,'2024'!$L:$L,work!$A394,'2024'!$H:$H,work!F$1)</f>
        <v>0</v>
      </c>
      <c r="G394">
        <f>SUMIFS('2024'!$I:$I,'2024'!$L:$L,work!$A394,'2024'!$H:$H,work!G$1)</f>
        <v>0</v>
      </c>
      <c r="H394">
        <f>SUMIFS('2024'!$I:$I,'2024'!$L:$L,work!$A394,'2024'!$H:$H,work!H$1)</f>
        <v>0</v>
      </c>
      <c r="I394">
        <f>SUMIFS('2024'!$I:$I,'2024'!$L:$L,work!$A394,'2024'!$H:$H,work!I$1)</f>
        <v>0</v>
      </c>
      <c r="J394">
        <f>SUMIFS('2024'!$I:$I,'2024'!$L:$L,work!$A394,'2024'!$H:$H,work!J$1)</f>
        <v>0</v>
      </c>
      <c r="K394">
        <f>SUMIFS('2024'!$I:$I,'2024'!$L:$L,work!$A394,'2024'!$H:$H,work!K$1)</f>
        <v>0</v>
      </c>
      <c r="L394">
        <f>SUMIFS('2024'!$I:$I,'2024'!$L:$L,work!$A394,'2024'!$H:$H,work!L$1)</f>
        <v>0</v>
      </c>
      <c r="M394">
        <f>SUMIFS('2024'!$I:$I,'2024'!$L:$L,work!$A394,'2024'!$H:$H,work!M$1)</f>
        <v>0</v>
      </c>
      <c r="N394">
        <f>SUMIFS('2024'!$I:$I,'2024'!$L:$L,work!$A394,'2024'!$H:$H,work!N$1)</f>
        <v>0</v>
      </c>
      <c r="O394">
        <f>SUMIFS('2024'!$I:$I,'2024'!$L:$L,work!$A394,'2024'!$H:$H,work!O$1)</f>
        <v>0</v>
      </c>
      <c r="P394">
        <f>SUMIFS('2024'!$I:$I,'2024'!$L:$L,work!$A394,'2024'!$H:$H,work!P$1)</f>
        <v>0</v>
      </c>
      <c r="Q394">
        <f>SUMIFS('2024'!$I:$I,'2024'!$L:$L,work!$A394,'2024'!$H:$H,work!Q$1)</f>
        <v>0</v>
      </c>
      <c r="R394">
        <f>SUMIFS('2024'!$I:$I,'2024'!$L:$L,work!$A394,'2024'!$H:$H,work!R$1)</f>
        <v>0</v>
      </c>
      <c r="S394">
        <f>SUMIFS('2024'!$I:$I,'2024'!$L:$L,work!$A394,'2024'!$H:$H,work!S$1)</f>
        <v>0</v>
      </c>
      <c r="T394">
        <f>SUMIFS('2024'!$I:$I,'2024'!$L:$L,work!$A394,'2024'!$H:$H,work!T$1)</f>
        <v>0</v>
      </c>
      <c r="U394">
        <f>SUMIFS('2024'!$I:$I,'2024'!$L:$L,work!$A394,'2024'!$H:$H,work!U$1)</f>
        <v>0</v>
      </c>
      <c r="V394">
        <f>SUMIFS('2024'!$I:$I,'2024'!$L:$L,work!$A394,'2024'!$H:$H,work!V$1)</f>
        <v>0</v>
      </c>
      <c r="W394">
        <f>SUMIFS('2024'!$I:$I,'2024'!$L:$L,work!$A394,'2024'!$H:$H,work!W$1)</f>
        <v>0</v>
      </c>
      <c r="X394">
        <f>SUMIFS('2024'!$I:$I,'2024'!$L:$L,work!$A394,'2024'!$H:$H,work!X$1)</f>
        <v>0</v>
      </c>
      <c r="Y394">
        <f t="shared" si="10"/>
        <v>3</v>
      </c>
      <c r="AL394" t="str">
        <v>SWROC</v>
      </c>
      <c r="AM394" t="str">
        <v>1668E</v>
      </c>
      <c r="AN394" t="str">
        <v>-</v>
      </c>
    </row>
    <row r="395" spans="1:40" x14ac:dyDescent="0.25">
      <c r="A395" t="str">
        <v>3170A-21FLCEN G4CE0145</v>
      </c>
      <c r="B395" t="str">
        <f>_xlfn.XLOOKUP(A395,'2024'!L:L,'2024'!A:A)</f>
        <v>CEROC</v>
      </c>
      <c r="C395" t="str">
        <f>_xlfn.XLOOKUP(A395,'2024'!L:L,'2024'!F:F)</f>
        <v>STREAM</v>
      </c>
      <c r="D395" t="str">
        <f>_xlfn.XLOOKUP(A395,'2024'!L:L,'2024'!G:G)</f>
        <v>3F</v>
      </c>
      <c r="E395">
        <f>SUMIFS('2024'!$I:$I,'2024'!$L:$L,work!$A395,'2024'!$H:$H,work!E$1)</f>
        <v>6</v>
      </c>
      <c r="F395">
        <f>SUMIFS('2024'!$I:$I,'2024'!$L:$L,work!$A395,'2024'!$H:$H,work!F$1)</f>
        <v>0</v>
      </c>
      <c r="G395">
        <f>SUMIFS('2024'!$I:$I,'2024'!$L:$L,work!$A395,'2024'!$H:$H,work!G$1)</f>
        <v>0</v>
      </c>
      <c r="H395">
        <f>SUMIFS('2024'!$I:$I,'2024'!$L:$L,work!$A395,'2024'!$H:$H,work!H$1)</f>
        <v>0</v>
      </c>
      <c r="I395">
        <f>SUMIFS('2024'!$I:$I,'2024'!$L:$L,work!$A395,'2024'!$H:$H,work!I$1)</f>
        <v>6</v>
      </c>
      <c r="J395">
        <f>SUMIFS('2024'!$I:$I,'2024'!$L:$L,work!$A395,'2024'!$H:$H,work!J$1)</f>
        <v>0</v>
      </c>
      <c r="K395">
        <f>SUMIFS('2024'!$I:$I,'2024'!$L:$L,work!$A395,'2024'!$H:$H,work!K$1)</f>
        <v>0</v>
      </c>
      <c r="L395">
        <f>SUMIFS('2024'!$I:$I,'2024'!$L:$L,work!$A395,'2024'!$H:$H,work!L$1)</f>
        <v>0</v>
      </c>
      <c r="M395">
        <f>SUMIFS('2024'!$I:$I,'2024'!$L:$L,work!$A395,'2024'!$H:$H,work!M$1)</f>
        <v>0</v>
      </c>
      <c r="N395">
        <f>SUMIFS('2024'!$I:$I,'2024'!$L:$L,work!$A395,'2024'!$H:$H,work!N$1)</f>
        <v>0</v>
      </c>
      <c r="O395">
        <f>SUMIFS('2024'!$I:$I,'2024'!$L:$L,work!$A395,'2024'!$H:$H,work!O$1)</f>
        <v>0</v>
      </c>
      <c r="P395">
        <f>SUMIFS('2024'!$I:$I,'2024'!$L:$L,work!$A395,'2024'!$H:$H,work!P$1)</f>
        <v>0</v>
      </c>
      <c r="Q395">
        <f>SUMIFS('2024'!$I:$I,'2024'!$L:$L,work!$A395,'2024'!$H:$H,work!Q$1)</f>
        <v>0</v>
      </c>
      <c r="R395">
        <f>SUMIFS('2024'!$I:$I,'2024'!$L:$L,work!$A395,'2024'!$H:$H,work!R$1)</f>
        <v>0</v>
      </c>
      <c r="S395">
        <f>SUMIFS('2024'!$I:$I,'2024'!$L:$L,work!$A395,'2024'!$H:$H,work!S$1)</f>
        <v>0</v>
      </c>
      <c r="T395">
        <f>SUMIFS('2024'!$I:$I,'2024'!$L:$L,work!$A395,'2024'!$H:$H,work!T$1)</f>
        <v>0</v>
      </c>
      <c r="U395">
        <f>SUMIFS('2024'!$I:$I,'2024'!$L:$L,work!$A395,'2024'!$H:$H,work!U$1)</f>
        <v>0</v>
      </c>
      <c r="V395">
        <f>SUMIFS('2024'!$I:$I,'2024'!$L:$L,work!$A395,'2024'!$H:$H,work!V$1)</f>
        <v>0</v>
      </c>
      <c r="W395">
        <f>SUMIFS('2024'!$I:$I,'2024'!$L:$L,work!$A395,'2024'!$H:$H,work!W$1)</f>
        <v>0</v>
      </c>
      <c r="X395">
        <f>SUMIFS('2024'!$I:$I,'2024'!$L:$L,work!$A395,'2024'!$H:$H,work!X$1)</f>
        <v>0</v>
      </c>
      <c r="Y395">
        <f t="shared" si="10"/>
        <v>3</v>
      </c>
      <c r="AL395" t="str">
        <v>SWROC</v>
      </c>
      <c r="AM395" t="str">
        <v>1953</v>
      </c>
      <c r="AN395" t="str">
        <v>-</v>
      </c>
    </row>
    <row r="396" spans="1:40" x14ac:dyDescent="0.25">
      <c r="A396" t="str">
        <v>3170K-21FLCEN G4CE0023</v>
      </c>
      <c r="B396" t="str">
        <f>_xlfn.XLOOKUP(A396,'2024'!L:L,'2024'!A:A)</f>
        <v>CEROC</v>
      </c>
      <c r="C396" t="str">
        <f>_xlfn.XLOOKUP(A396,'2024'!L:L,'2024'!F:F)</f>
        <v>STREAM</v>
      </c>
      <c r="D396" t="str">
        <f>_xlfn.XLOOKUP(A396,'2024'!L:L,'2024'!G:G)</f>
        <v>3F</v>
      </c>
      <c r="E396">
        <f>SUMIFS('2024'!$I:$I,'2024'!$L:$L,work!$A396,'2024'!$H:$H,work!E$1)</f>
        <v>6</v>
      </c>
      <c r="F396">
        <f>SUMIFS('2024'!$I:$I,'2024'!$L:$L,work!$A396,'2024'!$H:$H,work!F$1)</f>
        <v>0</v>
      </c>
      <c r="G396">
        <f>SUMIFS('2024'!$I:$I,'2024'!$L:$L,work!$A396,'2024'!$H:$H,work!G$1)</f>
        <v>0</v>
      </c>
      <c r="H396">
        <f>SUMIFS('2024'!$I:$I,'2024'!$L:$L,work!$A396,'2024'!$H:$H,work!H$1)</f>
        <v>0</v>
      </c>
      <c r="I396">
        <f>SUMIFS('2024'!$I:$I,'2024'!$L:$L,work!$A396,'2024'!$H:$H,work!I$1)</f>
        <v>6</v>
      </c>
      <c r="J396">
        <f>SUMIFS('2024'!$I:$I,'2024'!$L:$L,work!$A396,'2024'!$H:$H,work!J$1)</f>
        <v>0</v>
      </c>
      <c r="K396">
        <f>SUMIFS('2024'!$I:$I,'2024'!$L:$L,work!$A396,'2024'!$H:$H,work!K$1)</f>
        <v>0</v>
      </c>
      <c r="L396">
        <f>SUMIFS('2024'!$I:$I,'2024'!$L:$L,work!$A396,'2024'!$H:$H,work!L$1)</f>
        <v>0</v>
      </c>
      <c r="M396">
        <f>SUMIFS('2024'!$I:$I,'2024'!$L:$L,work!$A396,'2024'!$H:$H,work!M$1)</f>
        <v>0</v>
      </c>
      <c r="N396">
        <f>SUMIFS('2024'!$I:$I,'2024'!$L:$L,work!$A396,'2024'!$H:$H,work!N$1)</f>
        <v>0</v>
      </c>
      <c r="O396">
        <f>SUMIFS('2024'!$I:$I,'2024'!$L:$L,work!$A396,'2024'!$H:$H,work!O$1)</f>
        <v>0</v>
      </c>
      <c r="P396">
        <f>SUMIFS('2024'!$I:$I,'2024'!$L:$L,work!$A396,'2024'!$H:$H,work!P$1)</f>
        <v>0</v>
      </c>
      <c r="Q396">
        <f>SUMIFS('2024'!$I:$I,'2024'!$L:$L,work!$A396,'2024'!$H:$H,work!Q$1)</f>
        <v>0</v>
      </c>
      <c r="R396">
        <f>SUMIFS('2024'!$I:$I,'2024'!$L:$L,work!$A396,'2024'!$H:$H,work!R$1)</f>
        <v>0</v>
      </c>
      <c r="S396">
        <f>SUMIFS('2024'!$I:$I,'2024'!$L:$L,work!$A396,'2024'!$H:$H,work!S$1)</f>
        <v>0</v>
      </c>
      <c r="T396">
        <f>SUMIFS('2024'!$I:$I,'2024'!$L:$L,work!$A396,'2024'!$H:$H,work!T$1)</f>
        <v>0</v>
      </c>
      <c r="U396">
        <f>SUMIFS('2024'!$I:$I,'2024'!$L:$L,work!$A396,'2024'!$H:$H,work!U$1)</f>
        <v>0</v>
      </c>
      <c r="V396">
        <f>SUMIFS('2024'!$I:$I,'2024'!$L:$L,work!$A396,'2024'!$H:$H,work!V$1)</f>
        <v>0</v>
      </c>
      <c r="W396">
        <f>SUMIFS('2024'!$I:$I,'2024'!$L:$L,work!$A396,'2024'!$H:$H,work!W$1)</f>
        <v>0</v>
      </c>
      <c r="X396">
        <f>SUMIFS('2024'!$I:$I,'2024'!$L:$L,work!$A396,'2024'!$H:$H,work!X$1)</f>
        <v>0</v>
      </c>
      <c r="Y396">
        <f t="shared" si="10"/>
        <v>3</v>
      </c>
      <c r="AL396" t="str">
        <v>SROC</v>
      </c>
      <c r="AM396" t="str">
        <v>1991G</v>
      </c>
      <c r="AN396" t="str">
        <v>-</v>
      </c>
    </row>
    <row r="397" spans="1:40" x14ac:dyDescent="0.25">
      <c r="A397" t="str">
        <v>3170L-21FLCEN G4CE0155</v>
      </c>
      <c r="B397" t="str">
        <f>_xlfn.XLOOKUP(A397,'2024'!L:L,'2024'!A:A)</f>
        <v>CEROC</v>
      </c>
      <c r="C397" t="str">
        <f>_xlfn.XLOOKUP(A397,'2024'!L:L,'2024'!F:F)</f>
        <v>LAKE</v>
      </c>
      <c r="D397" t="str">
        <f>_xlfn.XLOOKUP(A397,'2024'!L:L,'2024'!G:G)</f>
        <v>3F</v>
      </c>
      <c r="E397">
        <f>SUMIFS('2024'!$I:$I,'2024'!$L:$L,work!$A397,'2024'!$H:$H,work!E$1)</f>
        <v>6</v>
      </c>
      <c r="F397">
        <f>SUMIFS('2024'!$I:$I,'2024'!$L:$L,work!$A397,'2024'!$H:$H,work!F$1)</f>
        <v>0</v>
      </c>
      <c r="G397">
        <f>SUMIFS('2024'!$I:$I,'2024'!$L:$L,work!$A397,'2024'!$H:$H,work!G$1)</f>
        <v>0</v>
      </c>
      <c r="H397">
        <f>SUMIFS('2024'!$I:$I,'2024'!$L:$L,work!$A397,'2024'!$H:$H,work!H$1)</f>
        <v>0</v>
      </c>
      <c r="I397">
        <f>SUMIFS('2024'!$I:$I,'2024'!$L:$L,work!$A397,'2024'!$H:$H,work!I$1)</f>
        <v>0</v>
      </c>
      <c r="J397">
        <f>SUMIFS('2024'!$I:$I,'2024'!$L:$L,work!$A397,'2024'!$H:$H,work!J$1)</f>
        <v>0</v>
      </c>
      <c r="K397">
        <f>SUMIFS('2024'!$I:$I,'2024'!$L:$L,work!$A397,'2024'!$H:$H,work!K$1)</f>
        <v>0</v>
      </c>
      <c r="L397">
        <f>SUMIFS('2024'!$I:$I,'2024'!$L:$L,work!$A397,'2024'!$H:$H,work!L$1)</f>
        <v>0</v>
      </c>
      <c r="M397">
        <f>SUMIFS('2024'!$I:$I,'2024'!$L:$L,work!$A397,'2024'!$H:$H,work!M$1)</f>
        <v>0</v>
      </c>
      <c r="N397">
        <f>SUMIFS('2024'!$I:$I,'2024'!$L:$L,work!$A397,'2024'!$H:$H,work!N$1)</f>
        <v>0</v>
      </c>
      <c r="O397">
        <f>SUMIFS('2024'!$I:$I,'2024'!$L:$L,work!$A397,'2024'!$H:$H,work!O$1)</f>
        <v>0</v>
      </c>
      <c r="P397">
        <f>SUMIFS('2024'!$I:$I,'2024'!$L:$L,work!$A397,'2024'!$H:$H,work!P$1)</f>
        <v>0</v>
      </c>
      <c r="Q397">
        <f>SUMIFS('2024'!$I:$I,'2024'!$L:$L,work!$A397,'2024'!$H:$H,work!Q$1)</f>
        <v>0</v>
      </c>
      <c r="R397">
        <f>SUMIFS('2024'!$I:$I,'2024'!$L:$L,work!$A397,'2024'!$H:$H,work!R$1)</f>
        <v>0</v>
      </c>
      <c r="S397">
        <f>SUMIFS('2024'!$I:$I,'2024'!$L:$L,work!$A397,'2024'!$H:$H,work!S$1)</f>
        <v>0</v>
      </c>
      <c r="T397">
        <f>SUMIFS('2024'!$I:$I,'2024'!$L:$L,work!$A397,'2024'!$H:$H,work!T$1)</f>
        <v>0</v>
      </c>
      <c r="U397">
        <f>SUMIFS('2024'!$I:$I,'2024'!$L:$L,work!$A397,'2024'!$H:$H,work!U$1)</f>
        <v>0</v>
      </c>
      <c r="V397">
        <f>SUMIFS('2024'!$I:$I,'2024'!$L:$L,work!$A397,'2024'!$H:$H,work!V$1)</f>
        <v>0</v>
      </c>
      <c r="W397">
        <f>SUMIFS('2024'!$I:$I,'2024'!$L:$L,work!$A397,'2024'!$H:$H,work!W$1)</f>
        <v>0</v>
      </c>
      <c r="X397">
        <f>SUMIFS('2024'!$I:$I,'2024'!$L:$L,work!$A397,'2024'!$H:$H,work!X$1)</f>
        <v>0</v>
      </c>
      <c r="Y397">
        <f t="shared" si="10"/>
        <v>3</v>
      </c>
      <c r="AL397" t="str">
        <v>SWROC</v>
      </c>
      <c r="AM397" t="str">
        <v>1329H</v>
      </c>
      <c r="AN397" t="str">
        <v>-</v>
      </c>
    </row>
    <row r="398" spans="1:40" x14ac:dyDescent="0.25">
      <c r="A398" t="str">
        <v>3171EB-21FLCEN G4CE0201</v>
      </c>
      <c r="B398" t="str">
        <f>_xlfn.XLOOKUP(A398,'2024'!L:L,'2024'!A:A)</f>
        <v>CEROC</v>
      </c>
      <c r="C398" t="str">
        <f>_xlfn.XLOOKUP(A398,'2024'!L:L,'2024'!F:F)</f>
        <v>STREAM</v>
      </c>
      <c r="D398" t="str">
        <f>_xlfn.XLOOKUP(A398,'2024'!L:L,'2024'!G:G)</f>
        <v>3F</v>
      </c>
      <c r="E398">
        <f>SUMIFS('2024'!$I:$I,'2024'!$L:$L,work!$A398,'2024'!$H:$H,work!E$1)</f>
        <v>6</v>
      </c>
      <c r="F398">
        <f>SUMIFS('2024'!$I:$I,'2024'!$L:$L,work!$A398,'2024'!$H:$H,work!F$1)</f>
        <v>0</v>
      </c>
      <c r="G398">
        <f>SUMIFS('2024'!$I:$I,'2024'!$L:$L,work!$A398,'2024'!$H:$H,work!G$1)</f>
        <v>0</v>
      </c>
      <c r="H398">
        <f>SUMIFS('2024'!$I:$I,'2024'!$L:$L,work!$A398,'2024'!$H:$H,work!H$1)</f>
        <v>0</v>
      </c>
      <c r="I398">
        <f>SUMIFS('2024'!$I:$I,'2024'!$L:$L,work!$A398,'2024'!$H:$H,work!I$1)</f>
        <v>6</v>
      </c>
      <c r="J398">
        <f>SUMIFS('2024'!$I:$I,'2024'!$L:$L,work!$A398,'2024'!$H:$H,work!J$1)</f>
        <v>0</v>
      </c>
      <c r="K398">
        <f>SUMIFS('2024'!$I:$I,'2024'!$L:$L,work!$A398,'2024'!$H:$H,work!K$1)</f>
        <v>0</v>
      </c>
      <c r="L398">
        <f>SUMIFS('2024'!$I:$I,'2024'!$L:$L,work!$A398,'2024'!$H:$H,work!L$1)</f>
        <v>0</v>
      </c>
      <c r="M398">
        <f>SUMIFS('2024'!$I:$I,'2024'!$L:$L,work!$A398,'2024'!$H:$H,work!M$1)</f>
        <v>0</v>
      </c>
      <c r="N398">
        <f>SUMIFS('2024'!$I:$I,'2024'!$L:$L,work!$A398,'2024'!$H:$H,work!N$1)</f>
        <v>0</v>
      </c>
      <c r="O398">
        <f>SUMIFS('2024'!$I:$I,'2024'!$L:$L,work!$A398,'2024'!$H:$H,work!O$1)</f>
        <v>0</v>
      </c>
      <c r="P398">
        <f>SUMIFS('2024'!$I:$I,'2024'!$L:$L,work!$A398,'2024'!$H:$H,work!P$1)</f>
        <v>0</v>
      </c>
      <c r="Q398">
        <f>SUMIFS('2024'!$I:$I,'2024'!$L:$L,work!$A398,'2024'!$H:$H,work!Q$1)</f>
        <v>0</v>
      </c>
      <c r="R398">
        <f>SUMIFS('2024'!$I:$I,'2024'!$L:$L,work!$A398,'2024'!$H:$H,work!R$1)</f>
        <v>0</v>
      </c>
      <c r="S398">
        <f>SUMIFS('2024'!$I:$I,'2024'!$L:$L,work!$A398,'2024'!$H:$H,work!S$1)</f>
        <v>0</v>
      </c>
      <c r="T398">
        <f>SUMIFS('2024'!$I:$I,'2024'!$L:$L,work!$A398,'2024'!$H:$H,work!T$1)</f>
        <v>0</v>
      </c>
      <c r="U398">
        <f>SUMIFS('2024'!$I:$I,'2024'!$L:$L,work!$A398,'2024'!$H:$H,work!U$1)</f>
        <v>0</v>
      </c>
      <c r="V398">
        <f>SUMIFS('2024'!$I:$I,'2024'!$L:$L,work!$A398,'2024'!$H:$H,work!V$1)</f>
        <v>0</v>
      </c>
      <c r="W398">
        <f>SUMIFS('2024'!$I:$I,'2024'!$L:$L,work!$A398,'2024'!$H:$H,work!W$1)</f>
        <v>0</v>
      </c>
      <c r="X398">
        <f>SUMIFS('2024'!$I:$I,'2024'!$L:$L,work!$A398,'2024'!$H:$H,work!X$1)</f>
        <v>0</v>
      </c>
      <c r="Y398">
        <f t="shared" si="10"/>
        <v>3</v>
      </c>
      <c r="AL398" t="str">
        <v>SWROC</v>
      </c>
      <c r="AM398" t="str">
        <v>1329M</v>
      </c>
      <c r="AN398" t="str">
        <v>-</v>
      </c>
    </row>
    <row r="399" spans="1:40" x14ac:dyDescent="0.25">
      <c r="A399" t="str">
        <v>3172A-21FLCEN G4CE0244</v>
      </c>
      <c r="B399" t="str">
        <f>_xlfn.XLOOKUP(A399,'2024'!L:L,'2024'!A:A)</f>
        <v>CEROC</v>
      </c>
      <c r="C399" t="str">
        <f>_xlfn.XLOOKUP(A399,'2024'!L:L,'2024'!F:F)</f>
        <v>STREAM</v>
      </c>
      <c r="D399" t="str">
        <f>_xlfn.XLOOKUP(A399,'2024'!L:L,'2024'!G:G)</f>
        <v>3F</v>
      </c>
      <c r="E399">
        <f>SUMIFS('2024'!$I:$I,'2024'!$L:$L,work!$A399,'2024'!$H:$H,work!E$1)</f>
        <v>0</v>
      </c>
      <c r="F399">
        <f>SUMIFS('2024'!$I:$I,'2024'!$L:$L,work!$A399,'2024'!$H:$H,work!F$1)</f>
        <v>0</v>
      </c>
      <c r="G399">
        <f>SUMIFS('2024'!$I:$I,'2024'!$L:$L,work!$A399,'2024'!$H:$H,work!G$1)</f>
        <v>0</v>
      </c>
      <c r="H399">
        <f>SUMIFS('2024'!$I:$I,'2024'!$L:$L,work!$A399,'2024'!$H:$H,work!H$1)</f>
        <v>0</v>
      </c>
      <c r="I399">
        <f>SUMIFS('2024'!$I:$I,'2024'!$L:$L,work!$A399,'2024'!$H:$H,work!I$1)</f>
        <v>6</v>
      </c>
      <c r="J399">
        <f>SUMIFS('2024'!$I:$I,'2024'!$L:$L,work!$A399,'2024'!$H:$H,work!J$1)</f>
        <v>0</v>
      </c>
      <c r="K399">
        <f>SUMIFS('2024'!$I:$I,'2024'!$L:$L,work!$A399,'2024'!$H:$H,work!K$1)</f>
        <v>0</v>
      </c>
      <c r="L399">
        <f>SUMIFS('2024'!$I:$I,'2024'!$L:$L,work!$A399,'2024'!$H:$H,work!L$1)</f>
        <v>0</v>
      </c>
      <c r="M399">
        <f>SUMIFS('2024'!$I:$I,'2024'!$L:$L,work!$A399,'2024'!$H:$H,work!M$1)</f>
        <v>0</v>
      </c>
      <c r="N399">
        <f>SUMIFS('2024'!$I:$I,'2024'!$L:$L,work!$A399,'2024'!$H:$H,work!N$1)</f>
        <v>0</v>
      </c>
      <c r="O399">
        <f>SUMIFS('2024'!$I:$I,'2024'!$L:$L,work!$A399,'2024'!$H:$H,work!O$1)</f>
        <v>0</v>
      </c>
      <c r="P399">
        <f>SUMIFS('2024'!$I:$I,'2024'!$L:$L,work!$A399,'2024'!$H:$H,work!P$1)</f>
        <v>0</v>
      </c>
      <c r="Q399">
        <f>SUMIFS('2024'!$I:$I,'2024'!$L:$L,work!$A399,'2024'!$H:$H,work!Q$1)</f>
        <v>0</v>
      </c>
      <c r="R399">
        <f>SUMIFS('2024'!$I:$I,'2024'!$L:$L,work!$A399,'2024'!$H:$H,work!R$1)</f>
        <v>0</v>
      </c>
      <c r="S399">
        <f>SUMIFS('2024'!$I:$I,'2024'!$L:$L,work!$A399,'2024'!$H:$H,work!S$1)</f>
        <v>0</v>
      </c>
      <c r="T399">
        <f>SUMIFS('2024'!$I:$I,'2024'!$L:$L,work!$A399,'2024'!$H:$H,work!T$1)</f>
        <v>0</v>
      </c>
      <c r="U399">
        <f>SUMIFS('2024'!$I:$I,'2024'!$L:$L,work!$A399,'2024'!$H:$H,work!U$1)</f>
        <v>0</v>
      </c>
      <c r="V399">
        <f>SUMIFS('2024'!$I:$I,'2024'!$L:$L,work!$A399,'2024'!$H:$H,work!V$1)</f>
        <v>0</v>
      </c>
      <c r="W399">
        <f>SUMIFS('2024'!$I:$I,'2024'!$L:$L,work!$A399,'2024'!$H:$H,work!W$1)</f>
        <v>0</v>
      </c>
      <c r="X399">
        <f>SUMIFS('2024'!$I:$I,'2024'!$L:$L,work!$A399,'2024'!$H:$H,work!X$1)</f>
        <v>0</v>
      </c>
      <c r="Y399">
        <f t="shared" si="10"/>
        <v>3</v>
      </c>
      <c r="AL399" t="str">
        <v>SWROC</v>
      </c>
      <c r="AM399" t="str">
        <v>1329N</v>
      </c>
      <c r="AN399" t="str">
        <v>-</v>
      </c>
    </row>
    <row r="400" spans="1:40" x14ac:dyDescent="0.25">
      <c r="A400" t="str">
        <v>3187E-21FLWPB G4SE0153</v>
      </c>
      <c r="B400" t="str">
        <f>_xlfn.XLOOKUP(A400,'2024'!L:L,'2024'!A:A)</f>
        <v>SEROC</v>
      </c>
      <c r="C400" t="str">
        <f>_xlfn.XLOOKUP(A400,'2024'!L:L,'2024'!F:F)</f>
        <v>STREAM</v>
      </c>
      <c r="D400" t="str">
        <f>_xlfn.XLOOKUP(A400,'2024'!L:L,'2024'!G:G)</f>
        <v>3F</v>
      </c>
      <c r="E400">
        <f>SUMIFS('2024'!$I:$I,'2024'!$L:$L,work!$A400,'2024'!$H:$H,work!E$1)</f>
        <v>6</v>
      </c>
      <c r="F400">
        <f>SUMIFS('2024'!$I:$I,'2024'!$L:$L,work!$A400,'2024'!$H:$H,work!F$1)</f>
        <v>0</v>
      </c>
      <c r="G400">
        <f>SUMIFS('2024'!$I:$I,'2024'!$L:$L,work!$A400,'2024'!$H:$H,work!G$1)</f>
        <v>0</v>
      </c>
      <c r="H400">
        <f>SUMIFS('2024'!$I:$I,'2024'!$L:$L,work!$A400,'2024'!$H:$H,work!H$1)</f>
        <v>0</v>
      </c>
      <c r="I400">
        <f>SUMIFS('2024'!$I:$I,'2024'!$L:$L,work!$A400,'2024'!$H:$H,work!I$1)</f>
        <v>6</v>
      </c>
      <c r="J400">
        <f>SUMIFS('2024'!$I:$I,'2024'!$L:$L,work!$A400,'2024'!$H:$H,work!J$1)</f>
        <v>0</v>
      </c>
      <c r="K400">
        <f>SUMIFS('2024'!$I:$I,'2024'!$L:$L,work!$A400,'2024'!$H:$H,work!K$1)</f>
        <v>0</v>
      </c>
      <c r="L400">
        <f>SUMIFS('2024'!$I:$I,'2024'!$L:$L,work!$A400,'2024'!$H:$H,work!L$1)</f>
        <v>0</v>
      </c>
      <c r="M400">
        <f>SUMIFS('2024'!$I:$I,'2024'!$L:$L,work!$A400,'2024'!$H:$H,work!M$1)</f>
        <v>0</v>
      </c>
      <c r="N400">
        <f>SUMIFS('2024'!$I:$I,'2024'!$L:$L,work!$A400,'2024'!$H:$H,work!N$1)</f>
        <v>0</v>
      </c>
      <c r="O400">
        <f>SUMIFS('2024'!$I:$I,'2024'!$L:$L,work!$A400,'2024'!$H:$H,work!O$1)</f>
        <v>0</v>
      </c>
      <c r="P400">
        <f>SUMIFS('2024'!$I:$I,'2024'!$L:$L,work!$A400,'2024'!$H:$H,work!P$1)</f>
        <v>0</v>
      </c>
      <c r="Q400">
        <f>SUMIFS('2024'!$I:$I,'2024'!$L:$L,work!$A400,'2024'!$H:$H,work!Q$1)</f>
        <v>0</v>
      </c>
      <c r="R400">
        <f>SUMIFS('2024'!$I:$I,'2024'!$L:$L,work!$A400,'2024'!$H:$H,work!R$1)</f>
        <v>0</v>
      </c>
      <c r="S400">
        <f>SUMIFS('2024'!$I:$I,'2024'!$L:$L,work!$A400,'2024'!$H:$H,work!S$1)</f>
        <v>0</v>
      </c>
      <c r="T400">
        <f>SUMIFS('2024'!$I:$I,'2024'!$L:$L,work!$A400,'2024'!$H:$H,work!T$1)</f>
        <v>0</v>
      </c>
      <c r="U400">
        <f>SUMIFS('2024'!$I:$I,'2024'!$L:$L,work!$A400,'2024'!$H:$H,work!U$1)</f>
        <v>0</v>
      </c>
      <c r="V400">
        <f>SUMIFS('2024'!$I:$I,'2024'!$L:$L,work!$A400,'2024'!$H:$H,work!V$1)</f>
        <v>0</v>
      </c>
      <c r="W400">
        <f>SUMIFS('2024'!$I:$I,'2024'!$L:$L,work!$A400,'2024'!$H:$H,work!W$1)</f>
        <v>0</v>
      </c>
      <c r="X400">
        <f>SUMIFS('2024'!$I:$I,'2024'!$L:$L,work!$A400,'2024'!$H:$H,work!X$1)</f>
        <v>0</v>
      </c>
      <c r="Y400">
        <f t="shared" si="10"/>
        <v>3</v>
      </c>
      <c r="AL400" t="str">
        <v>SWROC</v>
      </c>
      <c r="AM400" t="str">
        <v>1329Y</v>
      </c>
      <c r="AN400" t="str">
        <v>-</v>
      </c>
    </row>
    <row r="401" spans="1:40" x14ac:dyDescent="0.25">
      <c r="A401" t="str">
        <v>3188A-21FLWPB G4SE0141</v>
      </c>
      <c r="B401" t="str">
        <f>_xlfn.XLOOKUP(A401,'2024'!L:L,'2024'!A:A)</f>
        <v>SEROC</v>
      </c>
      <c r="C401" t="str">
        <f>_xlfn.XLOOKUP(A401,'2024'!L:L,'2024'!F:F)</f>
        <v>STREAM</v>
      </c>
      <c r="D401" t="str">
        <f>_xlfn.XLOOKUP(A401,'2024'!L:L,'2024'!G:G)</f>
        <v>3F</v>
      </c>
      <c r="E401">
        <f>SUMIFS('2024'!$I:$I,'2024'!$L:$L,work!$A401,'2024'!$H:$H,work!E$1)</f>
        <v>6</v>
      </c>
      <c r="F401">
        <f>SUMIFS('2024'!$I:$I,'2024'!$L:$L,work!$A401,'2024'!$H:$H,work!F$1)</f>
        <v>0</v>
      </c>
      <c r="G401">
        <f>SUMIFS('2024'!$I:$I,'2024'!$L:$L,work!$A401,'2024'!$H:$H,work!G$1)</f>
        <v>0</v>
      </c>
      <c r="H401">
        <f>SUMIFS('2024'!$I:$I,'2024'!$L:$L,work!$A401,'2024'!$H:$H,work!H$1)</f>
        <v>0</v>
      </c>
      <c r="I401">
        <f>SUMIFS('2024'!$I:$I,'2024'!$L:$L,work!$A401,'2024'!$H:$H,work!I$1)</f>
        <v>6</v>
      </c>
      <c r="J401">
        <f>SUMIFS('2024'!$I:$I,'2024'!$L:$L,work!$A401,'2024'!$H:$H,work!J$1)</f>
        <v>0</v>
      </c>
      <c r="K401">
        <f>SUMIFS('2024'!$I:$I,'2024'!$L:$L,work!$A401,'2024'!$H:$H,work!K$1)</f>
        <v>0</v>
      </c>
      <c r="L401">
        <f>SUMIFS('2024'!$I:$I,'2024'!$L:$L,work!$A401,'2024'!$H:$H,work!L$1)</f>
        <v>0</v>
      </c>
      <c r="M401">
        <f>SUMIFS('2024'!$I:$I,'2024'!$L:$L,work!$A401,'2024'!$H:$H,work!M$1)</f>
        <v>0</v>
      </c>
      <c r="N401">
        <f>SUMIFS('2024'!$I:$I,'2024'!$L:$L,work!$A401,'2024'!$H:$H,work!N$1)</f>
        <v>0</v>
      </c>
      <c r="O401">
        <f>SUMIFS('2024'!$I:$I,'2024'!$L:$L,work!$A401,'2024'!$H:$H,work!O$1)</f>
        <v>0</v>
      </c>
      <c r="P401">
        <f>SUMIFS('2024'!$I:$I,'2024'!$L:$L,work!$A401,'2024'!$H:$H,work!P$1)</f>
        <v>0</v>
      </c>
      <c r="Q401">
        <f>SUMIFS('2024'!$I:$I,'2024'!$L:$L,work!$A401,'2024'!$H:$H,work!Q$1)</f>
        <v>0</v>
      </c>
      <c r="R401">
        <f>SUMIFS('2024'!$I:$I,'2024'!$L:$L,work!$A401,'2024'!$H:$H,work!R$1)</f>
        <v>0</v>
      </c>
      <c r="S401">
        <f>SUMIFS('2024'!$I:$I,'2024'!$L:$L,work!$A401,'2024'!$H:$H,work!S$1)</f>
        <v>0</v>
      </c>
      <c r="T401">
        <f>SUMIFS('2024'!$I:$I,'2024'!$L:$L,work!$A401,'2024'!$H:$H,work!T$1)</f>
        <v>0</v>
      </c>
      <c r="U401">
        <f>SUMIFS('2024'!$I:$I,'2024'!$L:$L,work!$A401,'2024'!$H:$H,work!U$1)</f>
        <v>0</v>
      </c>
      <c r="V401">
        <f>SUMIFS('2024'!$I:$I,'2024'!$L:$L,work!$A401,'2024'!$H:$H,work!V$1)</f>
        <v>0</v>
      </c>
      <c r="W401">
        <f>SUMIFS('2024'!$I:$I,'2024'!$L:$L,work!$A401,'2024'!$H:$H,work!W$1)</f>
        <v>0</v>
      </c>
      <c r="X401">
        <f>SUMIFS('2024'!$I:$I,'2024'!$L:$L,work!$A401,'2024'!$H:$H,work!X$1)</f>
        <v>0</v>
      </c>
      <c r="Y401">
        <f t="shared" si="10"/>
        <v>3</v>
      </c>
      <c r="AL401" t="str">
        <v>SWROC</v>
      </c>
      <c r="AM401" t="str">
        <v>1474A</v>
      </c>
      <c r="AN401" t="str">
        <v>-</v>
      </c>
    </row>
    <row r="402" spans="1:40" x14ac:dyDescent="0.25">
      <c r="A402" t="str">
        <v>3189-21FLWPB 28042343</v>
      </c>
      <c r="B402" t="str">
        <f>_xlfn.XLOOKUP(A402,'2024'!L:L,'2024'!A:A)</f>
        <v>SEROC</v>
      </c>
      <c r="C402" t="str">
        <f>_xlfn.XLOOKUP(A402,'2024'!L:L,'2024'!F:F)</f>
        <v>STREAM</v>
      </c>
      <c r="D402" t="str">
        <f>_xlfn.XLOOKUP(A402,'2024'!L:L,'2024'!G:G)</f>
        <v>3F</v>
      </c>
      <c r="E402">
        <f>SUMIFS('2024'!$I:$I,'2024'!$L:$L,work!$A402,'2024'!$H:$H,work!E$1)</f>
        <v>6</v>
      </c>
      <c r="F402">
        <f>SUMIFS('2024'!$I:$I,'2024'!$L:$L,work!$A402,'2024'!$H:$H,work!F$1)</f>
        <v>0</v>
      </c>
      <c r="G402">
        <f>SUMIFS('2024'!$I:$I,'2024'!$L:$L,work!$A402,'2024'!$H:$H,work!G$1)</f>
        <v>0</v>
      </c>
      <c r="H402">
        <f>SUMIFS('2024'!$I:$I,'2024'!$L:$L,work!$A402,'2024'!$H:$H,work!H$1)</f>
        <v>0</v>
      </c>
      <c r="I402">
        <f>SUMIFS('2024'!$I:$I,'2024'!$L:$L,work!$A402,'2024'!$H:$H,work!I$1)</f>
        <v>6</v>
      </c>
      <c r="J402">
        <f>SUMIFS('2024'!$I:$I,'2024'!$L:$L,work!$A402,'2024'!$H:$H,work!J$1)</f>
        <v>0</v>
      </c>
      <c r="K402">
        <f>SUMIFS('2024'!$I:$I,'2024'!$L:$L,work!$A402,'2024'!$H:$H,work!K$1)</f>
        <v>0</v>
      </c>
      <c r="L402">
        <f>SUMIFS('2024'!$I:$I,'2024'!$L:$L,work!$A402,'2024'!$H:$H,work!L$1)</f>
        <v>0</v>
      </c>
      <c r="M402">
        <f>SUMIFS('2024'!$I:$I,'2024'!$L:$L,work!$A402,'2024'!$H:$H,work!M$1)</f>
        <v>0</v>
      </c>
      <c r="N402">
        <f>SUMIFS('2024'!$I:$I,'2024'!$L:$L,work!$A402,'2024'!$H:$H,work!N$1)</f>
        <v>0</v>
      </c>
      <c r="O402">
        <f>SUMIFS('2024'!$I:$I,'2024'!$L:$L,work!$A402,'2024'!$H:$H,work!O$1)</f>
        <v>0</v>
      </c>
      <c r="P402">
        <f>SUMIFS('2024'!$I:$I,'2024'!$L:$L,work!$A402,'2024'!$H:$H,work!P$1)</f>
        <v>6</v>
      </c>
      <c r="Q402">
        <f>SUMIFS('2024'!$I:$I,'2024'!$L:$L,work!$A402,'2024'!$H:$H,work!Q$1)</f>
        <v>6</v>
      </c>
      <c r="R402">
        <f>SUMIFS('2024'!$I:$I,'2024'!$L:$L,work!$A402,'2024'!$H:$H,work!R$1)</f>
        <v>0</v>
      </c>
      <c r="S402">
        <f>SUMIFS('2024'!$I:$I,'2024'!$L:$L,work!$A402,'2024'!$H:$H,work!S$1)</f>
        <v>0</v>
      </c>
      <c r="T402">
        <f>SUMIFS('2024'!$I:$I,'2024'!$L:$L,work!$A402,'2024'!$H:$H,work!T$1)</f>
        <v>0</v>
      </c>
      <c r="U402">
        <f>SUMIFS('2024'!$I:$I,'2024'!$L:$L,work!$A402,'2024'!$H:$H,work!U$1)</f>
        <v>0</v>
      </c>
      <c r="V402">
        <f>SUMIFS('2024'!$I:$I,'2024'!$L:$L,work!$A402,'2024'!$H:$H,work!V$1)</f>
        <v>0</v>
      </c>
      <c r="W402">
        <f>SUMIFS('2024'!$I:$I,'2024'!$L:$L,work!$A402,'2024'!$H:$H,work!W$1)</f>
        <v>0</v>
      </c>
      <c r="X402">
        <f>SUMIFS('2024'!$I:$I,'2024'!$L:$L,work!$A402,'2024'!$H:$H,work!X$1)</f>
        <v>0</v>
      </c>
      <c r="Y402">
        <f t="shared" si="10"/>
        <v>3</v>
      </c>
      <c r="AL402" t="str">
        <v>SWROC</v>
      </c>
      <c r="AM402" t="str">
        <v>1493D</v>
      </c>
      <c r="AN402" t="str">
        <v>-</v>
      </c>
    </row>
    <row r="403" spans="1:40" x14ac:dyDescent="0.25">
      <c r="A403" t="str">
        <v>3192B-21FLWPB G4SE0144</v>
      </c>
      <c r="B403" t="str">
        <f>_xlfn.XLOOKUP(A403,'2024'!L:L,'2024'!A:A)</f>
        <v>SEROC</v>
      </c>
      <c r="C403" t="str">
        <f>_xlfn.XLOOKUP(A403,'2024'!L:L,'2024'!F:F)</f>
        <v>STREAM</v>
      </c>
      <c r="D403" t="str">
        <f>_xlfn.XLOOKUP(A403,'2024'!L:L,'2024'!G:G)</f>
        <v>3F</v>
      </c>
      <c r="E403">
        <f>SUMIFS('2024'!$I:$I,'2024'!$L:$L,work!$A403,'2024'!$H:$H,work!E$1)</f>
        <v>6</v>
      </c>
      <c r="F403">
        <f>SUMIFS('2024'!$I:$I,'2024'!$L:$L,work!$A403,'2024'!$H:$H,work!F$1)</f>
        <v>0</v>
      </c>
      <c r="G403">
        <f>SUMIFS('2024'!$I:$I,'2024'!$L:$L,work!$A403,'2024'!$H:$H,work!G$1)</f>
        <v>0</v>
      </c>
      <c r="H403">
        <f>SUMIFS('2024'!$I:$I,'2024'!$L:$L,work!$A403,'2024'!$H:$H,work!H$1)</f>
        <v>0</v>
      </c>
      <c r="I403">
        <f>SUMIFS('2024'!$I:$I,'2024'!$L:$L,work!$A403,'2024'!$H:$H,work!I$1)</f>
        <v>6</v>
      </c>
      <c r="J403">
        <f>SUMIFS('2024'!$I:$I,'2024'!$L:$L,work!$A403,'2024'!$H:$H,work!J$1)</f>
        <v>0</v>
      </c>
      <c r="K403">
        <f>SUMIFS('2024'!$I:$I,'2024'!$L:$L,work!$A403,'2024'!$H:$H,work!K$1)</f>
        <v>0</v>
      </c>
      <c r="L403">
        <f>SUMIFS('2024'!$I:$I,'2024'!$L:$L,work!$A403,'2024'!$H:$H,work!L$1)</f>
        <v>0</v>
      </c>
      <c r="M403">
        <f>SUMIFS('2024'!$I:$I,'2024'!$L:$L,work!$A403,'2024'!$H:$H,work!M$1)</f>
        <v>0</v>
      </c>
      <c r="N403">
        <f>SUMIFS('2024'!$I:$I,'2024'!$L:$L,work!$A403,'2024'!$H:$H,work!N$1)</f>
        <v>0</v>
      </c>
      <c r="O403">
        <f>SUMIFS('2024'!$I:$I,'2024'!$L:$L,work!$A403,'2024'!$H:$H,work!O$1)</f>
        <v>0</v>
      </c>
      <c r="P403">
        <f>SUMIFS('2024'!$I:$I,'2024'!$L:$L,work!$A403,'2024'!$H:$H,work!P$1)</f>
        <v>0</v>
      </c>
      <c r="Q403">
        <f>SUMIFS('2024'!$I:$I,'2024'!$L:$L,work!$A403,'2024'!$H:$H,work!Q$1)</f>
        <v>0</v>
      </c>
      <c r="R403">
        <f>SUMIFS('2024'!$I:$I,'2024'!$L:$L,work!$A403,'2024'!$H:$H,work!R$1)</f>
        <v>0</v>
      </c>
      <c r="S403">
        <f>SUMIFS('2024'!$I:$I,'2024'!$L:$L,work!$A403,'2024'!$H:$H,work!S$1)</f>
        <v>0</v>
      </c>
      <c r="T403">
        <f>SUMIFS('2024'!$I:$I,'2024'!$L:$L,work!$A403,'2024'!$H:$H,work!T$1)</f>
        <v>0</v>
      </c>
      <c r="U403">
        <f>SUMIFS('2024'!$I:$I,'2024'!$L:$L,work!$A403,'2024'!$H:$H,work!U$1)</f>
        <v>0</v>
      </c>
      <c r="V403">
        <f>SUMIFS('2024'!$I:$I,'2024'!$L:$L,work!$A403,'2024'!$H:$H,work!V$1)</f>
        <v>0</v>
      </c>
      <c r="W403">
        <f>SUMIFS('2024'!$I:$I,'2024'!$L:$L,work!$A403,'2024'!$H:$H,work!W$1)</f>
        <v>0</v>
      </c>
      <c r="X403">
        <f>SUMIFS('2024'!$I:$I,'2024'!$L:$L,work!$A403,'2024'!$H:$H,work!X$1)</f>
        <v>0</v>
      </c>
      <c r="Y403">
        <f t="shared" si="10"/>
        <v>3</v>
      </c>
      <c r="AL403" t="str">
        <v>SWROC</v>
      </c>
      <c r="AM403" t="str">
        <v>1516F</v>
      </c>
      <c r="AN403" t="str">
        <v>-</v>
      </c>
    </row>
    <row r="404" spans="1:40" x14ac:dyDescent="0.25">
      <c r="A404" t="str">
        <v>3192C-21FLWPB G4SE0080</v>
      </c>
      <c r="B404" t="str">
        <f>_xlfn.XLOOKUP(A404,'2024'!L:L,'2024'!A:A)</f>
        <v>SEROC</v>
      </c>
      <c r="C404" t="str">
        <f>_xlfn.XLOOKUP(A404,'2024'!L:L,'2024'!F:F)</f>
        <v>STREAM</v>
      </c>
      <c r="D404" t="str">
        <f>_xlfn.XLOOKUP(A404,'2024'!L:L,'2024'!G:G)</f>
        <v>3F</v>
      </c>
      <c r="E404">
        <f>SUMIFS('2024'!$I:$I,'2024'!$L:$L,work!$A404,'2024'!$H:$H,work!E$1)</f>
        <v>6</v>
      </c>
      <c r="F404">
        <f>SUMIFS('2024'!$I:$I,'2024'!$L:$L,work!$A404,'2024'!$H:$H,work!F$1)</f>
        <v>6</v>
      </c>
      <c r="G404">
        <f>SUMIFS('2024'!$I:$I,'2024'!$L:$L,work!$A404,'2024'!$H:$H,work!G$1)</f>
        <v>0</v>
      </c>
      <c r="H404">
        <f>SUMIFS('2024'!$I:$I,'2024'!$L:$L,work!$A404,'2024'!$H:$H,work!H$1)</f>
        <v>0</v>
      </c>
      <c r="I404">
        <f>SUMIFS('2024'!$I:$I,'2024'!$L:$L,work!$A404,'2024'!$H:$H,work!I$1)</f>
        <v>6</v>
      </c>
      <c r="J404">
        <f>SUMIFS('2024'!$I:$I,'2024'!$L:$L,work!$A404,'2024'!$H:$H,work!J$1)</f>
        <v>0</v>
      </c>
      <c r="K404">
        <f>SUMIFS('2024'!$I:$I,'2024'!$L:$L,work!$A404,'2024'!$H:$H,work!K$1)</f>
        <v>0</v>
      </c>
      <c r="L404">
        <f>SUMIFS('2024'!$I:$I,'2024'!$L:$L,work!$A404,'2024'!$H:$H,work!L$1)</f>
        <v>0</v>
      </c>
      <c r="M404">
        <f>SUMIFS('2024'!$I:$I,'2024'!$L:$L,work!$A404,'2024'!$H:$H,work!M$1)</f>
        <v>0</v>
      </c>
      <c r="N404">
        <f>SUMIFS('2024'!$I:$I,'2024'!$L:$L,work!$A404,'2024'!$H:$H,work!N$1)</f>
        <v>0</v>
      </c>
      <c r="O404">
        <f>SUMIFS('2024'!$I:$I,'2024'!$L:$L,work!$A404,'2024'!$H:$H,work!O$1)</f>
        <v>0</v>
      </c>
      <c r="P404">
        <f>SUMIFS('2024'!$I:$I,'2024'!$L:$L,work!$A404,'2024'!$H:$H,work!P$1)</f>
        <v>0</v>
      </c>
      <c r="Q404">
        <f>SUMIFS('2024'!$I:$I,'2024'!$L:$L,work!$A404,'2024'!$H:$H,work!Q$1)</f>
        <v>0</v>
      </c>
      <c r="R404">
        <f>SUMIFS('2024'!$I:$I,'2024'!$L:$L,work!$A404,'2024'!$H:$H,work!R$1)</f>
        <v>0</v>
      </c>
      <c r="S404">
        <f>SUMIFS('2024'!$I:$I,'2024'!$L:$L,work!$A404,'2024'!$H:$H,work!S$1)</f>
        <v>0</v>
      </c>
      <c r="T404">
        <f>SUMIFS('2024'!$I:$I,'2024'!$L:$L,work!$A404,'2024'!$H:$H,work!T$1)</f>
        <v>0</v>
      </c>
      <c r="U404">
        <f>SUMIFS('2024'!$I:$I,'2024'!$L:$L,work!$A404,'2024'!$H:$H,work!U$1)</f>
        <v>0</v>
      </c>
      <c r="V404">
        <f>SUMIFS('2024'!$I:$I,'2024'!$L:$L,work!$A404,'2024'!$H:$H,work!V$1)</f>
        <v>0</v>
      </c>
      <c r="W404">
        <f>SUMIFS('2024'!$I:$I,'2024'!$L:$L,work!$A404,'2024'!$H:$H,work!W$1)</f>
        <v>0</v>
      </c>
      <c r="X404">
        <f>SUMIFS('2024'!$I:$I,'2024'!$L:$L,work!$A404,'2024'!$H:$H,work!X$1)</f>
        <v>0</v>
      </c>
      <c r="Y404">
        <f t="shared" si="10"/>
        <v>3</v>
      </c>
      <c r="AL404" t="str">
        <v>SWROC</v>
      </c>
      <c r="AM404" t="str">
        <v>1561B</v>
      </c>
      <c r="AN404" t="str">
        <v>-</v>
      </c>
    </row>
    <row r="405" spans="1:40" x14ac:dyDescent="0.25">
      <c r="A405" t="str">
        <v>3201B-21FLFTM G4SD0214</v>
      </c>
      <c r="B405" t="str">
        <f>_xlfn.XLOOKUP(A405,'2024'!L:L,'2024'!A:A)</f>
        <v>SROC</v>
      </c>
      <c r="C405" t="str">
        <f>_xlfn.XLOOKUP(A405,'2024'!L:L,'2024'!F:F)</f>
        <v>STREAM</v>
      </c>
      <c r="D405" t="str">
        <f>_xlfn.XLOOKUP(A405,'2024'!L:L,'2024'!G:G)</f>
        <v>3F</v>
      </c>
      <c r="E405">
        <f>SUMIFS('2024'!$I:$I,'2024'!$L:$L,work!$A405,'2024'!$H:$H,work!E$1)</f>
        <v>6</v>
      </c>
      <c r="F405">
        <f>SUMIFS('2024'!$I:$I,'2024'!$L:$L,work!$A405,'2024'!$H:$H,work!F$1)</f>
        <v>0</v>
      </c>
      <c r="G405">
        <f>SUMIFS('2024'!$I:$I,'2024'!$L:$L,work!$A405,'2024'!$H:$H,work!G$1)</f>
        <v>0</v>
      </c>
      <c r="H405">
        <f>SUMIFS('2024'!$I:$I,'2024'!$L:$L,work!$A405,'2024'!$H:$H,work!H$1)</f>
        <v>0</v>
      </c>
      <c r="I405">
        <f>SUMIFS('2024'!$I:$I,'2024'!$L:$L,work!$A405,'2024'!$H:$H,work!I$1)</f>
        <v>6</v>
      </c>
      <c r="J405">
        <f>SUMIFS('2024'!$I:$I,'2024'!$L:$L,work!$A405,'2024'!$H:$H,work!J$1)</f>
        <v>0</v>
      </c>
      <c r="K405">
        <f>SUMIFS('2024'!$I:$I,'2024'!$L:$L,work!$A405,'2024'!$H:$H,work!K$1)</f>
        <v>0</v>
      </c>
      <c r="L405">
        <f>SUMIFS('2024'!$I:$I,'2024'!$L:$L,work!$A405,'2024'!$H:$H,work!L$1)</f>
        <v>0</v>
      </c>
      <c r="M405">
        <f>SUMIFS('2024'!$I:$I,'2024'!$L:$L,work!$A405,'2024'!$H:$H,work!M$1)</f>
        <v>0</v>
      </c>
      <c r="N405">
        <f>SUMIFS('2024'!$I:$I,'2024'!$L:$L,work!$A405,'2024'!$H:$H,work!N$1)</f>
        <v>0</v>
      </c>
      <c r="O405">
        <f>SUMIFS('2024'!$I:$I,'2024'!$L:$L,work!$A405,'2024'!$H:$H,work!O$1)</f>
        <v>0</v>
      </c>
      <c r="P405">
        <f>SUMIFS('2024'!$I:$I,'2024'!$L:$L,work!$A405,'2024'!$H:$H,work!P$1)</f>
        <v>0</v>
      </c>
      <c r="Q405">
        <f>SUMIFS('2024'!$I:$I,'2024'!$L:$L,work!$A405,'2024'!$H:$H,work!Q$1)</f>
        <v>0</v>
      </c>
      <c r="R405">
        <f>SUMIFS('2024'!$I:$I,'2024'!$L:$L,work!$A405,'2024'!$H:$H,work!R$1)</f>
        <v>0</v>
      </c>
      <c r="S405">
        <f>SUMIFS('2024'!$I:$I,'2024'!$L:$L,work!$A405,'2024'!$H:$H,work!S$1)</f>
        <v>0</v>
      </c>
      <c r="T405">
        <f>SUMIFS('2024'!$I:$I,'2024'!$L:$L,work!$A405,'2024'!$H:$H,work!T$1)</f>
        <v>0</v>
      </c>
      <c r="U405">
        <f>SUMIFS('2024'!$I:$I,'2024'!$L:$L,work!$A405,'2024'!$H:$H,work!U$1)</f>
        <v>0</v>
      </c>
      <c r="V405">
        <f>SUMIFS('2024'!$I:$I,'2024'!$L:$L,work!$A405,'2024'!$H:$H,work!V$1)</f>
        <v>0</v>
      </c>
      <c r="W405">
        <f>SUMIFS('2024'!$I:$I,'2024'!$L:$L,work!$A405,'2024'!$H:$H,work!W$1)</f>
        <v>0</v>
      </c>
      <c r="X405">
        <f>SUMIFS('2024'!$I:$I,'2024'!$L:$L,work!$A405,'2024'!$H:$H,work!X$1)</f>
        <v>0</v>
      </c>
      <c r="Y405">
        <f t="shared" si="10"/>
        <v>3</v>
      </c>
      <c r="AL405" t="str">
        <v>SWROC</v>
      </c>
      <c r="AM405" t="str">
        <v>1576A</v>
      </c>
      <c r="AN405" t="str">
        <v>-</v>
      </c>
    </row>
    <row r="406" spans="1:40" x14ac:dyDescent="0.25">
      <c r="A406" t="str">
        <v>3201C-21FLWPB G4SE0168</v>
      </c>
      <c r="B406" t="str">
        <f>_xlfn.XLOOKUP(A406,'2024'!L:L,'2024'!A:A)</f>
        <v>SEROC</v>
      </c>
      <c r="C406" t="str">
        <f>_xlfn.XLOOKUP(A406,'2024'!L:L,'2024'!F:F)</f>
        <v>LAKE</v>
      </c>
      <c r="D406" t="str">
        <f>_xlfn.XLOOKUP(A406,'2024'!L:L,'2024'!G:G)</f>
        <v>3F</v>
      </c>
      <c r="E406">
        <f>SUMIFS('2024'!$I:$I,'2024'!$L:$L,work!$A406,'2024'!$H:$H,work!E$1)</f>
        <v>6</v>
      </c>
      <c r="F406">
        <f>SUMIFS('2024'!$I:$I,'2024'!$L:$L,work!$A406,'2024'!$H:$H,work!F$1)</f>
        <v>0</v>
      </c>
      <c r="G406">
        <f>SUMIFS('2024'!$I:$I,'2024'!$L:$L,work!$A406,'2024'!$H:$H,work!G$1)</f>
        <v>0</v>
      </c>
      <c r="H406">
        <f>SUMIFS('2024'!$I:$I,'2024'!$L:$L,work!$A406,'2024'!$H:$H,work!H$1)</f>
        <v>0</v>
      </c>
      <c r="I406">
        <f>SUMIFS('2024'!$I:$I,'2024'!$L:$L,work!$A406,'2024'!$H:$H,work!I$1)</f>
        <v>0</v>
      </c>
      <c r="J406">
        <f>SUMIFS('2024'!$I:$I,'2024'!$L:$L,work!$A406,'2024'!$H:$H,work!J$1)</f>
        <v>0</v>
      </c>
      <c r="K406">
        <f>SUMIFS('2024'!$I:$I,'2024'!$L:$L,work!$A406,'2024'!$H:$H,work!K$1)</f>
        <v>0</v>
      </c>
      <c r="L406">
        <f>SUMIFS('2024'!$I:$I,'2024'!$L:$L,work!$A406,'2024'!$H:$H,work!L$1)</f>
        <v>0</v>
      </c>
      <c r="M406">
        <f>SUMIFS('2024'!$I:$I,'2024'!$L:$L,work!$A406,'2024'!$H:$H,work!M$1)</f>
        <v>0</v>
      </c>
      <c r="N406">
        <f>SUMIFS('2024'!$I:$I,'2024'!$L:$L,work!$A406,'2024'!$H:$H,work!N$1)</f>
        <v>0</v>
      </c>
      <c r="O406">
        <f>SUMIFS('2024'!$I:$I,'2024'!$L:$L,work!$A406,'2024'!$H:$H,work!O$1)</f>
        <v>0</v>
      </c>
      <c r="P406">
        <f>SUMIFS('2024'!$I:$I,'2024'!$L:$L,work!$A406,'2024'!$H:$H,work!P$1)</f>
        <v>0</v>
      </c>
      <c r="Q406">
        <f>SUMIFS('2024'!$I:$I,'2024'!$L:$L,work!$A406,'2024'!$H:$H,work!Q$1)</f>
        <v>0</v>
      </c>
      <c r="R406">
        <f>SUMIFS('2024'!$I:$I,'2024'!$L:$L,work!$A406,'2024'!$H:$H,work!R$1)</f>
        <v>0</v>
      </c>
      <c r="S406">
        <f>SUMIFS('2024'!$I:$I,'2024'!$L:$L,work!$A406,'2024'!$H:$H,work!S$1)</f>
        <v>0</v>
      </c>
      <c r="T406">
        <f>SUMIFS('2024'!$I:$I,'2024'!$L:$L,work!$A406,'2024'!$H:$H,work!T$1)</f>
        <v>0</v>
      </c>
      <c r="U406">
        <f>SUMIFS('2024'!$I:$I,'2024'!$L:$L,work!$A406,'2024'!$H:$H,work!U$1)</f>
        <v>0</v>
      </c>
      <c r="V406">
        <f>SUMIFS('2024'!$I:$I,'2024'!$L:$L,work!$A406,'2024'!$H:$H,work!V$1)</f>
        <v>0</v>
      </c>
      <c r="W406">
        <f>SUMIFS('2024'!$I:$I,'2024'!$L:$L,work!$A406,'2024'!$H:$H,work!W$1)</f>
        <v>0</v>
      </c>
      <c r="X406">
        <f>SUMIFS('2024'!$I:$I,'2024'!$L:$L,work!$A406,'2024'!$H:$H,work!X$1)</f>
        <v>0</v>
      </c>
      <c r="Y406">
        <f t="shared" si="10"/>
        <v>3</v>
      </c>
      <c r="AL406" t="str">
        <v>SWROC</v>
      </c>
      <c r="AM406" t="str">
        <v>1725C</v>
      </c>
      <c r="AN406" t="str">
        <v>-</v>
      </c>
    </row>
    <row r="407" spans="1:40" x14ac:dyDescent="0.25">
      <c r="A407" t="str">
        <v>3201E-21FLFTM G4SD0111</v>
      </c>
      <c r="B407" t="str">
        <f>_xlfn.XLOOKUP(A407,'2024'!L:L,'2024'!A:A)</f>
        <v>SROC</v>
      </c>
      <c r="C407" t="str">
        <f>_xlfn.XLOOKUP(A407,'2024'!L:L,'2024'!F:F)</f>
        <v>STREAM</v>
      </c>
      <c r="D407" t="str">
        <f>_xlfn.XLOOKUP(A407,'2024'!L:L,'2024'!G:G)</f>
        <v>3F</v>
      </c>
      <c r="E407">
        <f>SUMIFS('2024'!$I:$I,'2024'!$L:$L,work!$A407,'2024'!$H:$H,work!E$1)</f>
        <v>6</v>
      </c>
      <c r="F407">
        <f>SUMIFS('2024'!$I:$I,'2024'!$L:$L,work!$A407,'2024'!$H:$H,work!F$1)</f>
        <v>6</v>
      </c>
      <c r="G407">
        <f>SUMIFS('2024'!$I:$I,'2024'!$L:$L,work!$A407,'2024'!$H:$H,work!G$1)</f>
        <v>0</v>
      </c>
      <c r="H407">
        <f>SUMIFS('2024'!$I:$I,'2024'!$L:$L,work!$A407,'2024'!$H:$H,work!H$1)</f>
        <v>0</v>
      </c>
      <c r="I407">
        <f>SUMIFS('2024'!$I:$I,'2024'!$L:$L,work!$A407,'2024'!$H:$H,work!I$1)</f>
        <v>6</v>
      </c>
      <c r="J407">
        <f>SUMIFS('2024'!$I:$I,'2024'!$L:$L,work!$A407,'2024'!$H:$H,work!J$1)</f>
        <v>0</v>
      </c>
      <c r="K407">
        <f>SUMIFS('2024'!$I:$I,'2024'!$L:$L,work!$A407,'2024'!$H:$H,work!K$1)</f>
        <v>0</v>
      </c>
      <c r="L407">
        <f>SUMIFS('2024'!$I:$I,'2024'!$L:$L,work!$A407,'2024'!$H:$H,work!L$1)</f>
        <v>0</v>
      </c>
      <c r="M407">
        <f>SUMIFS('2024'!$I:$I,'2024'!$L:$L,work!$A407,'2024'!$H:$H,work!M$1)</f>
        <v>0</v>
      </c>
      <c r="N407">
        <f>SUMIFS('2024'!$I:$I,'2024'!$L:$L,work!$A407,'2024'!$H:$H,work!N$1)</f>
        <v>0</v>
      </c>
      <c r="O407">
        <f>SUMIFS('2024'!$I:$I,'2024'!$L:$L,work!$A407,'2024'!$H:$H,work!O$1)</f>
        <v>0</v>
      </c>
      <c r="P407">
        <f>SUMIFS('2024'!$I:$I,'2024'!$L:$L,work!$A407,'2024'!$H:$H,work!P$1)</f>
        <v>0</v>
      </c>
      <c r="Q407">
        <f>SUMIFS('2024'!$I:$I,'2024'!$L:$L,work!$A407,'2024'!$H:$H,work!Q$1)</f>
        <v>0</v>
      </c>
      <c r="R407">
        <f>SUMIFS('2024'!$I:$I,'2024'!$L:$L,work!$A407,'2024'!$H:$H,work!R$1)</f>
        <v>0</v>
      </c>
      <c r="S407">
        <f>SUMIFS('2024'!$I:$I,'2024'!$L:$L,work!$A407,'2024'!$H:$H,work!S$1)</f>
        <v>0</v>
      </c>
      <c r="T407">
        <f>SUMIFS('2024'!$I:$I,'2024'!$L:$L,work!$A407,'2024'!$H:$H,work!T$1)</f>
        <v>0</v>
      </c>
      <c r="U407">
        <f>SUMIFS('2024'!$I:$I,'2024'!$L:$L,work!$A407,'2024'!$H:$H,work!U$1)</f>
        <v>0</v>
      </c>
      <c r="V407">
        <f>SUMIFS('2024'!$I:$I,'2024'!$L:$L,work!$A407,'2024'!$H:$H,work!V$1)</f>
        <v>0</v>
      </c>
      <c r="W407">
        <f>SUMIFS('2024'!$I:$I,'2024'!$L:$L,work!$A407,'2024'!$H:$H,work!W$1)</f>
        <v>0</v>
      </c>
      <c r="X407">
        <f>SUMIFS('2024'!$I:$I,'2024'!$L:$L,work!$A407,'2024'!$H:$H,work!X$1)</f>
        <v>0</v>
      </c>
      <c r="Y407">
        <f t="shared" si="10"/>
        <v>3</v>
      </c>
      <c r="AL407" t="str">
        <v>SWROC</v>
      </c>
      <c r="AM407" t="str">
        <v>1329P</v>
      </c>
      <c r="AN407" t="str">
        <v>-</v>
      </c>
    </row>
    <row r="408" spans="1:40" x14ac:dyDescent="0.25">
      <c r="A408" t="str">
        <v>3201F-21FLFTM G4SD0105</v>
      </c>
      <c r="B408" t="str">
        <f>_xlfn.XLOOKUP(A408,'2024'!L:L,'2024'!A:A)</f>
        <v>SROC</v>
      </c>
      <c r="C408" t="str">
        <f>_xlfn.XLOOKUP(A408,'2024'!L:L,'2024'!F:F)</f>
        <v>STREAM</v>
      </c>
      <c r="D408" t="str">
        <f>_xlfn.XLOOKUP(A408,'2024'!L:L,'2024'!G:G)</f>
        <v>3F</v>
      </c>
      <c r="E408">
        <f>SUMIFS('2024'!$I:$I,'2024'!$L:$L,work!$A408,'2024'!$H:$H,work!E$1)</f>
        <v>6</v>
      </c>
      <c r="F408">
        <f>SUMIFS('2024'!$I:$I,'2024'!$L:$L,work!$A408,'2024'!$H:$H,work!F$1)</f>
        <v>0</v>
      </c>
      <c r="G408">
        <f>SUMIFS('2024'!$I:$I,'2024'!$L:$L,work!$A408,'2024'!$H:$H,work!G$1)</f>
        <v>0</v>
      </c>
      <c r="H408">
        <f>SUMIFS('2024'!$I:$I,'2024'!$L:$L,work!$A408,'2024'!$H:$H,work!H$1)</f>
        <v>0</v>
      </c>
      <c r="I408">
        <f>SUMIFS('2024'!$I:$I,'2024'!$L:$L,work!$A408,'2024'!$H:$H,work!I$1)</f>
        <v>6</v>
      </c>
      <c r="J408">
        <f>SUMIFS('2024'!$I:$I,'2024'!$L:$L,work!$A408,'2024'!$H:$H,work!J$1)</f>
        <v>0</v>
      </c>
      <c r="K408">
        <f>SUMIFS('2024'!$I:$I,'2024'!$L:$L,work!$A408,'2024'!$H:$H,work!K$1)</f>
        <v>0</v>
      </c>
      <c r="L408">
        <f>SUMIFS('2024'!$I:$I,'2024'!$L:$L,work!$A408,'2024'!$H:$H,work!L$1)</f>
        <v>0</v>
      </c>
      <c r="M408">
        <f>SUMIFS('2024'!$I:$I,'2024'!$L:$L,work!$A408,'2024'!$H:$H,work!M$1)</f>
        <v>0</v>
      </c>
      <c r="N408">
        <f>SUMIFS('2024'!$I:$I,'2024'!$L:$L,work!$A408,'2024'!$H:$H,work!N$1)</f>
        <v>0</v>
      </c>
      <c r="O408">
        <f>SUMIFS('2024'!$I:$I,'2024'!$L:$L,work!$A408,'2024'!$H:$H,work!O$1)</f>
        <v>0</v>
      </c>
      <c r="P408">
        <f>SUMIFS('2024'!$I:$I,'2024'!$L:$L,work!$A408,'2024'!$H:$H,work!P$1)</f>
        <v>0</v>
      </c>
      <c r="Q408">
        <f>SUMIFS('2024'!$I:$I,'2024'!$L:$L,work!$A408,'2024'!$H:$H,work!Q$1)</f>
        <v>0</v>
      </c>
      <c r="R408">
        <f>SUMIFS('2024'!$I:$I,'2024'!$L:$L,work!$A408,'2024'!$H:$H,work!R$1)</f>
        <v>0</v>
      </c>
      <c r="S408">
        <f>SUMIFS('2024'!$I:$I,'2024'!$L:$L,work!$A408,'2024'!$H:$H,work!S$1)</f>
        <v>0</v>
      </c>
      <c r="T408">
        <f>SUMIFS('2024'!$I:$I,'2024'!$L:$L,work!$A408,'2024'!$H:$H,work!T$1)</f>
        <v>0</v>
      </c>
      <c r="U408">
        <f>SUMIFS('2024'!$I:$I,'2024'!$L:$L,work!$A408,'2024'!$H:$H,work!U$1)</f>
        <v>0</v>
      </c>
      <c r="V408">
        <f>SUMIFS('2024'!$I:$I,'2024'!$L:$L,work!$A408,'2024'!$H:$H,work!V$1)</f>
        <v>0</v>
      </c>
      <c r="W408">
        <f>SUMIFS('2024'!$I:$I,'2024'!$L:$L,work!$A408,'2024'!$H:$H,work!W$1)</f>
        <v>0</v>
      </c>
      <c r="X408">
        <f>SUMIFS('2024'!$I:$I,'2024'!$L:$L,work!$A408,'2024'!$H:$H,work!X$1)</f>
        <v>0</v>
      </c>
      <c r="Y408">
        <f t="shared" si="10"/>
        <v>3</v>
      </c>
      <c r="AL408" t="str">
        <v>SWROC</v>
      </c>
      <c r="AM408" t="str">
        <v>1423B</v>
      </c>
      <c r="AN408" t="str">
        <v>-</v>
      </c>
    </row>
    <row r="409" spans="1:40" x14ac:dyDescent="0.25">
      <c r="A409" t="str">
        <v>3201H-21FLFTM G4SD0215</v>
      </c>
      <c r="B409" t="str">
        <f>_xlfn.XLOOKUP(A409,'2024'!L:L,'2024'!A:A)</f>
        <v>SROC</v>
      </c>
      <c r="C409" t="str">
        <f>_xlfn.XLOOKUP(A409,'2024'!L:L,'2024'!F:F)</f>
        <v>STREAM</v>
      </c>
      <c r="D409" t="str">
        <f>_xlfn.XLOOKUP(A409,'2024'!L:L,'2024'!G:G)</f>
        <v>3F</v>
      </c>
      <c r="E409">
        <f>SUMIFS('2024'!$I:$I,'2024'!$L:$L,work!$A409,'2024'!$H:$H,work!E$1)</f>
        <v>6</v>
      </c>
      <c r="F409">
        <f>SUMIFS('2024'!$I:$I,'2024'!$L:$L,work!$A409,'2024'!$H:$H,work!F$1)</f>
        <v>0</v>
      </c>
      <c r="G409">
        <f>SUMIFS('2024'!$I:$I,'2024'!$L:$L,work!$A409,'2024'!$H:$H,work!G$1)</f>
        <v>0</v>
      </c>
      <c r="H409">
        <f>SUMIFS('2024'!$I:$I,'2024'!$L:$L,work!$A409,'2024'!$H:$H,work!H$1)</f>
        <v>0</v>
      </c>
      <c r="I409">
        <f>SUMIFS('2024'!$I:$I,'2024'!$L:$L,work!$A409,'2024'!$H:$H,work!I$1)</f>
        <v>6</v>
      </c>
      <c r="J409">
        <f>SUMIFS('2024'!$I:$I,'2024'!$L:$L,work!$A409,'2024'!$H:$H,work!J$1)</f>
        <v>0</v>
      </c>
      <c r="K409">
        <f>SUMIFS('2024'!$I:$I,'2024'!$L:$L,work!$A409,'2024'!$H:$H,work!K$1)</f>
        <v>0</v>
      </c>
      <c r="L409">
        <f>SUMIFS('2024'!$I:$I,'2024'!$L:$L,work!$A409,'2024'!$H:$H,work!L$1)</f>
        <v>0</v>
      </c>
      <c r="M409">
        <f>SUMIFS('2024'!$I:$I,'2024'!$L:$L,work!$A409,'2024'!$H:$H,work!M$1)</f>
        <v>0</v>
      </c>
      <c r="N409">
        <f>SUMIFS('2024'!$I:$I,'2024'!$L:$L,work!$A409,'2024'!$H:$H,work!N$1)</f>
        <v>0</v>
      </c>
      <c r="O409">
        <f>SUMIFS('2024'!$I:$I,'2024'!$L:$L,work!$A409,'2024'!$H:$H,work!O$1)</f>
        <v>0</v>
      </c>
      <c r="P409">
        <f>SUMIFS('2024'!$I:$I,'2024'!$L:$L,work!$A409,'2024'!$H:$H,work!P$1)</f>
        <v>0</v>
      </c>
      <c r="Q409">
        <f>SUMIFS('2024'!$I:$I,'2024'!$L:$L,work!$A409,'2024'!$H:$H,work!Q$1)</f>
        <v>0</v>
      </c>
      <c r="R409">
        <f>SUMIFS('2024'!$I:$I,'2024'!$L:$L,work!$A409,'2024'!$H:$H,work!R$1)</f>
        <v>0</v>
      </c>
      <c r="S409">
        <f>SUMIFS('2024'!$I:$I,'2024'!$L:$L,work!$A409,'2024'!$H:$H,work!S$1)</f>
        <v>0</v>
      </c>
      <c r="T409">
        <f>SUMIFS('2024'!$I:$I,'2024'!$L:$L,work!$A409,'2024'!$H:$H,work!T$1)</f>
        <v>0</v>
      </c>
      <c r="U409">
        <f>SUMIFS('2024'!$I:$I,'2024'!$L:$L,work!$A409,'2024'!$H:$H,work!U$1)</f>
        <v>0</v>
      </c>
      <c r="V409">
        <f>SUMIFS('2024'!$I:$I,'2024'!$L:$L,work!$A409,'2024'!$H:$H,work!V$1)</f>
        <v>0</v>
      </c>
      <c r="W409">
        <f>SUMIFS('2024'!$I:$I,'2024'!$L:$L,work!$A409,'2024'!$H:$H,work!W$1)</f>
        <v>0</v>
      </c>
      <c r="X409">
        <f>SUMIFS('2024'!$I:$I,'2024'!$L:$L,work!$A409,'2024'!$H:$H,work!X$1)</f>
        <v>0</v>
      </c>
      <c r="Y409">
        <f t="shared" si="10"/>
        <v>3</v>
      </c>
      <c r="AL409" t="str">
        <v>SWROC</v>
      </c>
      <c r="AM409" t="str">
        <v>1456A</v>
      </c>
      <c r="AN409" t="str">
        <v>-</v>
      </c>
    </row>
    <row r="410" spans="1:40" x14ac:dyDescent="0.25">
      <c r="A410" t="str">
        <v>3201J-21FLFTM G4SD0216</v>
      </c>
      <c r="B410" t="str">
        <f>_xlfn.XLOOKUP(A410,'2024'!L:L,'2024'!A:A)</f>
        <v>SROC</v>
      </c>
      <c r="C410" t="str">
        <f>_xlfn.XLOOKUP(A410,'2024'!L:L,'2024'!F:F)</f>
        <v>STREAM</v>
      </c>
      <c r="D410" t="str">
        <f>_xlfn.XLOOKUP(A410,'2024'!L:L,'2024'!G:G)</f>
        <v>3F</v>
      </c>
      <c r="E410">
        <f>SUMIFS('2024'!$I:$I,'2024'!$L:$L,work!$A410,'2024'!$H:$H,work!E$1)</f>
        <v>6</v>
      </c>
      <c r="F410">
        <f>SUMIFS('2024'!$I:$I,'2024'!$L:$L,work!$A410,'2024'!$H:$H,work!F$1)</f>
        <v>0</v>
      </c>
      <c r="G410">
        <f>SUMIFS('2024'!$I:$I,'2024'!$L:$L,work!$A410,'2024'!$H:$H,work!G$1)</f>
        <v>0</v>
      </c>
      <c r="H410">
        <f>SUMIFS('2024'!$I:$I,'2024'!$L:$L,work!$A410,'2024'!$H:$H,work!H$1)</f>
        <v>0</v>
      </c>
      <c r="I410">
        <f>SUMIFS('2024'!$I:$I,'2024'!$L:$L,work!$A410,'2024'!$H:$H,work!I$1)</f>
        <v>6</v>
      </c>
      <c r="J410">
        <f>SUMIFS('2024'!$I:$I,'2024'!$L:$L,work!$A410,'2024'!$H:$H,work!J$1)</f>
        <v>0</v>
      </c>
      <c r="K410">
        <f>SUMIFS('2024'!$I:$I,'2024'!$L:$L,work!$A410,'2024'!$H:$H,work!K$1)</f>
        <v>0</v>
      </c>
      <c r="L410">
        <f>SUMIFS('2024'!$I:$I,'2024'!$L:$L,work!$A410,'2024'!$H:$H,work!L$1)</f>
        <v>0</v>
      </c>
      <c r="M410">
        <f>SUMIFS('2024'!$I:$I,'2024'!$L:$L,work!$A410,'2024'!$H:$H,work!M$1)</f>
        <v>0</v>
      </c>
      <c r="N410">
        <f>SUMIFS('2024'!$I:$I,'2024'!$L:$L,work!$A410,'2024'!$H:$H,work!N$1)</f>
        <v>0</v>
      </c>
      <c r="O410">
        <f>SUMIFS('2024'!$I:$I,'2024'!$L:$L,work!$A410,'2024'!$H:$H,work!O$1)</f>
        <v>0</v>
      </c>
      <c r="P410">
        <f>SUMIFS('2024'!$I:$I,'2024'!$L:$L,work!$A410,'2024'!$H:$H,work!P$1)</f>
        <v>0</v>
      </c>
      <c r="Q410">
        <f>SUMIFS('2024'!$I:$I,'2024'!$L:$L,work!$A410,'2024'!$H:$H,work!Q$1)</f>
        <v>0</v>
      </c>
      <c r="R410">
        <f>SUMIFS('2024'!$I:$I,'2024'!$L:$L,work!$A410,'2024'!$H:$H,work!R$1)</f>
        <v>0</v>
      </c>
      <c r="S410">
        <f>SUMIFS('2024'!$I:$I,'2024'!$L:$L,work!$A410,'2024'!$H:$H,work!S$1)</f>
        <v>0</v>
      </c>
      <c r="T410">
        <f>SUMIFS('2024'!$I:$I,'2024'!$L:$L,work!$A410,'2024'!$H:$H,work!T$1)</f>
        <v>0</v>
      </c>
      <c r="U410">
        <f>SUMIFS('2024'!$I:$I,'2024'!$L:$L,work!$A410,'2024'!$H:$H,work!U$1)</f>
        <v>0</v>
      </c>
      <c r="V410">
        <f>SUMIFS('2024'!$I:$I,'2024'!$L:$L,work!$A410,'2024'!$H:$H,work!V$1)</f>
        <v>0</v>
      </c>
      <c r="W410">
        <f>SUMIFS('2024'!$I:$I,'2024'!$L:$L,work!$A410,'2024'!$H:$H,work!W$1)</f>
        <v>0</v>
      </c>
      <c r="X410">
        <f>SUMIFS('2024'!$I:$I,'2024'!$L:$L,work!$A410,'2024'!$H:$H,work!X$1)</f>
        <v>0</v>
      </c>
      <c r="Y410">
        <f t="shared" si="10"/>
        <v>3</v>
      </c>
      <c r="AL410" t="str">
        <v>SWROC</v>
      </c>
      <c r="AM410" t="str">
        <v>1464A</v>
      </c>
      <c r="AN410" t="str">
        <v>-</v>
      </c>
    </row>
    <row r="411" spans="1:40" x14ac:dyDescent="0.25">
      <c r="A411" t="str">
        <v>3203A-21FLWPB G1SE0004</v>
      </c>
      <c r="B411" t="str">
        <f>_xlfn.XLOOKUP(A411,'2024'!L:L,'2024'!A:A)</f>
        <v>SEROC</v>
      </c>
      <c r="C411" t="str">
        <f>_xlfn.XLOOKUP(A411,'2024'!L:L,'2024'!F:F)</f>
        <v>STREAM</v>
      </c>
      <c r="D411" t="str">
        <f>_xlfn.XLOOKUP(A411,'2024'!L:L,'2024'!G:G)</f>
        <v>3F</v>
      </c>
      <c r="E411">
        <f>SUMIFS('2024'!$I:$I,'2024'!$L:$L,work!$A411,'2024'!$H:$H,work!E$1)</f>
        <v>0</v>
      </c>
      <c r="F411">
        <f>SUMIFS('2024'!$I:$I,'2024'!$L:$L,work!$A411,'2024'!$H:$H,work!F$1)</f>
        <v>6</v>
      </c>
      <c r="G411">
        <f>SUMIFS('2024'!$I:$I,'2024'!$L:$L,work!$A411,'2024'!$H:$H,work!G$1)</f>
        <v>0</v>
      </c>
      <c r="H411">
        <f>SUMIFS('2024'!$I:$I,'2024'!$L:$L,work!$A411,'2024'!$H:$H,work!H$1)</f>
        <v>0</v>
      </c>
      <c r="I411">
        <f>SUMIFS('2024'!$I:$I,'2024'!$L:$L,work!$A411,'2024'!$H:$H,work!I$1)</f>
        <v>0</v>
      </c>
      <c r="J411">
        <f>SUMIFS('2024'!$I:$I,'2024'!$L:$L,work!$A411,'2024'!$H:$H,work!J$1)</f>
        <v>0</v>
      </c>
      <c r="K411">
        <f>SUMIFS('2024'!$I:$I,'2024'!$L:$L,work!$A411,'2024'!$H:$H,work!K$1)</f>
        <v>0</v>
      </c>
      <c r="L411">
        <f>SUMIFS('2024'!$I:$I,'2024'!$L:$L,work!$A411,'2024'!$H:$H,work!L$1)</f>
        <v>0</v>
      </c>
      <c r="M411">
        <f>SUMIFS('2024'!$I:$I,'2024'!$L:$L,work!$A411,'2024'!$H:$H,work!M$1)</f>
        <v>0</v>
      </c>
      <c r="N411">
        <f>SUMIFS('2024'!$I:$I,'2024'!$L:$L,work!$A411,'2024'!$H:$H,work!N$1)</f>
        <v>0</v>
      </c>
      <c r="O411">
        <f>SUMIFS('2024'!$I:$I,'2024'!$L:$L,work!$A411,'2024'!$H:$H,work!O$1)</f>
        <v>0</v>
      </c>
      <c r="P411">
        <f>SUMIFS('2024'!$I:$I,'2024'!$L:$L,work!$A411,'2024'!$H:$H,work!P$1)</f>
        <v>0</v>
      </c>
      <c r="Q411">
        <f>SUMIFS('2024'!$I:$I,'2024'!$L:$L,work!$A411,'2024'!$H:$H,work!Q$1)</f>
        <v>0</v>
      </c>
      <c r="R411">
        <f>SUMIFS('2024'!$I:$I,'2024'!$L:$L,work!$A411,'2024'!$H:$H,work!R$1)</f>
        <v>0</v>
      </c>
      <c r="S411">
        <f>SUMIFS('2024'!$I:$I,'2024'!$L:$L,work!$A411,'2024'!$H:$H,work!S$1)</f>
        <v>0</v>
      </c>
      <c r="T411">
        <f>SUMIFS('2024'!$I:$I,'2024'!$L:$L,work!$A411,'2024'!$H:$H,work!T$1)</f>
        <v>0</v>
      </c>
      <c r="U411">
        <f>SUMIFS('2024'!$I:$I,'2024'!$L:$L,work!$A411,'2024'!$H:$H,work!U$1)</f>
        <v>0</v>
      </c>
      <c r="V411">
        <f>SUMIFS('2024'!$I:$I,'2024'!$L:$L,work!$A411,'2024'!$H:$H,work!V$1)</f>
        <v>0</v>
      </c>
      <c r="W411">
        <f>SUMIFS('2024'!$I:$I,'2024'!$L:$L,work!$A411,'2024'!$H:$H,work!W$1)</f>
        <v>0</v>
      </c>
      <c r="X411">
        <f>SUMIFS('2024'!$I:$I,'2024'!$L:$L,work!$A411,'2024'!$H:$H,work!X$1)</f>
        <v>0</v>
      </c>
      <c r="Y411">
        <f t="shared" si="10"/>
        <v>3</v>
      </c>
      <c r="AL411" t="str">
        <v>SWROC</v>
      </c>
      <c r="AM411" t="str">
        <v>1508B</v>
      </c>
      <c r="AN411" t="str">
        <v>-</v>
      </c>
    </row>
    <row r="412" spans="1:40" x14ac:dyDescent="0.25">
      <c r="A412" t="str">
        <v>3203A-21FLWPB G1SE0031</v>
      </c>
      <c r="B412" t="str">
        <f>_xlfn.XLOOKUP(A412,'2024'!L:L,'2024'!A:A)</f>
        <v>SEROC</v>
      </c>
      <c r="C412" t="str">
        <f>_xlfn.XLOOKUP(A412,'2024'!L:L,'2024'!F:F)</f>
        <v>STREAM</v>
      </c>
      <c r="D412" t="str">
        <f>_xlfn.XLOOKUP(A412,'2024'!L:L,'2024'!G:G)</f>
        <v>3F</v>
      </c>
      <c r="E412">
        <f>SUMIFS('2024'!$I:$I,'2024'!$L:$L,work!$A412,'2024'!$H:$H,work!E$1)</f>
        <v>0</v>
      </c>
      <c r="F412">
        <f>SUMIFS('2024'!$I:$I,'2024'!$L:$L,work!$A412,'2024'!$H:$H,work!F$1)</f>
        <v>0</v>
      </c>
      <c r="G412">
        <f>SUMIFS('2024'!$I:$I,'2024'!$L:$L,work!$A412,'2024'!$H:$H,work!G$1)</f>
        <v>0</v>
      </c>
      <c r="H412">
        <f>SUMIFS('2024'!$I:$I,'2024'!$L:$L,work!$A412,'2024'!$H:$H,work!H$1)</f>
        <v>0</v>
      </c>
      <c r="I412">
        <f>SUMIFS('2024'!$I:$I,'2024'!$L:$L,work!$A412,'2024'!$H:$H,work!I$1)</f>
        <v>6</v>
      </c>
      <c r="J412">
        <f>SUMIFS('2024'!$I:$I,'2024'!$L:$L,work!$A412,'2024'!$H:$H,work!J$1)</f>
        <v>0</v>
      </c>
      <c r="K412">
        <f>SUMIFS('2024'!$I:$I,'2024'!$L:$L,work!$A412,'2024'!$H:$H,work!K$1)</f>
        <v>0</v>
      </c>
      <c r="L412">
        <f>SUMIFS('2024'!$I:$I,'2024'!$L:$L,work!$A412,'2024'!$H:$H,work!L$1)</f>
        <v>0</v>
      </c>
      <c r="M412">
        <f>SUMIFS('2024'!$I:$I,'2024'!$L:$L,work!$A412,'2024'!$H:$H,work!M$1)</f>
        <v>0</v>
      </c>
      <c r="N412">
        <f>SUMIFS('2024'!$I:$I,'2024'!$L:$L,work!$A412,'2024'!$H:$H,work!N$1)</f>
        <v>0</v>
      </c>
      <c r="O412">
        <f>SUMIFS('2024'!$I:$I,'2024'!$L:$L,work!$A412,'2024'!$H:$H,work!O$1)</f>
        <v>0</v>
      </c>
      <c r="P412">
        <f>SUMIFS('2024'!$I:$I,'2024'!$L:$L,work!$A412,'2024'!$H:$H,work!P$1)</f>
        <v>6</v>
      </c>
      <c r="Q412">
        <f>SUMIFS('2024'!$I:$I,'2024'!$L:$L,work!$A412,'2024'!$H:$H,work!Q$1)</f>
        <v>6</v>
      </c>
      <c r="R412">
        <f>SUMIFS('2024'!$I:$I,'2024'!$L:$L,work!$A412,'2024'!$H:$H,work!R$1)</f>
        <v>0</v>
      </c>
      <c r="S412">
        <f>SUMIFS('2024'!$I:$I,'2024'!$L:$L,work!$A412,'2024'!$H:$H,work!S$1)</f>
        <v>0</v>
      </c>
      <c r="T412">
        <f>SUMIFS('2024'!$I:$I,'2024'!$L:$L,work!$A412,'2024'!$H:$H,work!T$1)</f>
        <v>0</v>
      </c>
      <c r="U412">
        <f>SUMIFS('2024'!$I:$I,'2024'!$L:$L,work!$A412,'2024'!$H:$H,work!U$1)</f>
        <v>0</v>
      </c>
      <c r="V412">
        <f>SUMIFS('2024'!$I:$I,'2024'!$L:$L,work!$A412,'2024'!$H:$H,work!V$1)</f>
        <v>0</v>
      </c>
      <c r="W412">
        <f>SUMIFS('2024'!$I:$I,'2024'!$L:$L,work!$A412,'2024'!$H:$H,work!W$1)</f>
        <v>0</v>
      </c>
      <c r="X412">
        <f>SUMIFS('2024'!$I:$I,'2024'!$L:$L,work!$A412,'2024'!$H:$H,work!X$1)</f>
        <v>0</v>
      </c>
      <c r="Y412">
        <f t="shared" si="10"/>
        <v>3</v>
      </c>
      <c r="AL412" t="str">
        <v>SWROC</v>
      </c>
      <c r="AM412" t="str">
        <v>1603E</v>
      </c>
      <c r="AN412" t="str">
        <v>-</v>
      </c>
    </row>
    <row r="413" spans="1:40" x14ac:dyDescent="0.25">
      <c r="A413" t="str">
        <v>3205B-21FLWPB G1SE0025</v>
      </c>
      <c r="B413" t="str">
        <f>_xlfn.XLOOKUP(A413,'2024'!L:L,'2024'!A:A)</f>
        <v>SEROC</v>
      </c>
      <c r="C413" t="str">
        <f>_xlfn.XLOOKUP(A413,'2024'!L:L,'2024'!F:F)</f>
        <v>STREAM</v>
      </c>
      <c r="D413" t="str">
        <f>_xlfn.XLOOKUP(A413,'2024'!L:L,'2024'!G:G)</f>
        <v>3F</v>
      </c>
      <c r="E413">
        <f>SUMIFS('2024'!$I:$I,'2024'!$L:$L,work!$A413,'2024'!$H:$H,work!E$1)</f>
        <v>0</v>
      </c>
      <c r="F413">
        <f>SUMIFS('2024'!$I:$I,'2024'!$L:$L,work!$A413,'2024'!$H:$H,work!F$1)</f>
        <v>0</v>
      </c>
      <c r="G413">
        <f>SUMIFS('2024'!$I:$I,'2024'!$L:$L,work!$A413,'2024'!$H:$H,work!G$1)</f>
        <v>0</v>
      </c>
      <c r="H413">
        <f>SUMIFS('2024'!$I:$I,'2024'!$L:$L,work!$A413,'2024'!$H:$H,work!H$1)</f>
        <v>0</v>
      </c>
      <c r="I413">
        <f>SUMIFS('2024'!$I:$I,'2024'!$L:$L,work!$A413,'2024'!$H:$H,work!I$1)</f>
        <v>0</v>
      </c>
      <c r="J413">
        <f>SUMIFS('2024'!$I:$I,'2024'!$L:$L,work!$A413,'2024'!$H:$H,work!J$1)</f>
        <v>0</v>
      </c>
      <c r="K413">
        <f>SUMIFS('2024'!$I:$I,'2024'!$L:$L,work!$A413,'2024'!$H:$H,work!K$1)</f>
        <v>6</v>
      </c>
      <c r="L413">
        <f>SUMIFS('2024'!$I:$I,'2024'!$L:$L,work!$A413,'2024'!$H:$H,work!L$1)</f>
        <v>6</v>
      </c>
      <c r="M413">
        <f>SUMIFS('2024'!$I:$I,'2024'!$L:$L,work!$A413,'2024'!$H:$H,work!M$1)</f>
        <v>6</v>
      </c>
      <c r="N413">
        <f>SUMIFS('2024'!$I:$I,'2024'!$L:$L,work!$A413,'2024'!$H:$H,work!N$1)</f>
        <v>0</v>
      </c>
      <c r="O413">
        <f>SUMIFS('2024'!$I:$I,'2024'!$L:$L,work!$A413,'2024'!$H:$H,work!O$1)</f>
        <v>0</v>
      </c>
      <c r="P413">
        <f>SUMIFS('2024'!$I:$I,'2024'!$L:$L,work!$A413,'2024'!$H:$H,work!P$1)</f>
        <v>0</v>
      </c>
      <c r="Q413">
        <f>SUMIFS('2024'!$I:$I,'2024'!$L:$L,work!$A413,'2024'!$H:$H,work!Q$1)</f>
        <v>0</v>
      </c>
      <c r="R413">
        <f>SUMIFS('2024'!$I:$I,'2024'!$L:$L,work!$A413,'2024'!$H:$H,work!R$1)</f>
        <v>0</v>
      </c>
      <c r="S413">
        <f>SUMIFS('2024'!$I:$I,'2024'!$L:$L,work!$A413,'2024'!$H:$H,work!S$1)</f>
        <v>0</v>
      </c>
      <c r="T413">
        <f>SUMIFS('2024'!$I:$I,'2024'!$L:$L,work!$A413,'2024'!$H:$H,work!T$1)</f>
        <v>0</v>
      </c>
      <c r="U413">
        <f>SUMIFS('2024'!$I:$I,'2024'!$L:$L,work!$A413,'2024'!$H:$H,work!U$1)</f>
        <v>0</v>
      </c>
      <c r="V413">
        <f>SUMIFS('2024'!$I:$I,'2024'!$L:$L,work!$A413,'2024'!$H:$H,work!V$1)</f>
        <v>0</v>
      </c>
      <c r="W413">
        <f>SUMIFS('2024'!$I:$I,'2024'!$L:$L,work!$A413,'2024'!$H:$H,work!W$1)</f>
        <v>0</v>
      </c>
      <c r="X413">
        <f>SUMIFS('2024'!$I:$I,'2024'!$L:$L,work!$A413,'2024'!$H:$H,work!X$1)</f>
        <v>0</v>
      </c>
      <c r="Y413">
        <f t="shared" si="10"/>
        <v>3</v>
      </c>
      <c r="AL413" t="str">
        <v>SWROC</v>
      </c>
      <c r="AM413" t="str">
        <v>1503</v>
      </c>
      <c r="AN413" t="str">
        <v>-</v>
      </c>
    </row>
    <row r="414" spans="1:40" x14ac:dyDescent="0.25">
      <c r="A414" t="str">
        <v>3205D-21FLWPB G1SE0007</v>
      </c>
      <c r="B414" t="str">
        <f>_xlfn.XLOOKUP(A414,'2024'!L:L,'2024'!A:A)</f>
        <v>SEROC</v>
      </c>
      <c r="C414" t="str">
        <f>_xlfn.XLOOKUP(A414,'2024'!L:L,'2024'!F:F)</f>
        <v>STREAM</v>
      </c>
      <c r="D414" t="str">
        <f>_xlfn.XLOOKUP(A414,'2024'!L:L,'2024'!G:G)</f>
        <v>3F</v>
      </c>
      <c r="E414">
        <f>SUMIFS('2024'!$I:$I,'2024'!$L:$L,work!$A414,'2024'!$H:$H,work!E$1)</f>
        <v>6</v>
      </c>
      <c r="F414">
        <f>SUMIFS('2024'!$I:$I,'2024'!$L:$L,work!$A414,'2024'!$H:$H,work!F$1)</f>
        <v>0</v>
      </c>
      <c r="G414">
        <f>SUMIFS('2024'!$I:$I,'2024'!$L:$L,work!$A414,'2024'!$H:$H,work!G$1)</f>
        <v>0</v>
      </c>
      <c r="H414">
        <f>SUMIFS('2024'!$I:$I,'2024'!$L:$L,work!$A414,'2024'!$H:$H,work!H$1)</f>
        <v>0</v>
      </c>
      <c r="I414">
        <f>SUMIFS('2024'!$I:$I,'2024'!$L:$L,work!$A414,'2024'!$H:$H,work!I$1)</f>
        <v>6</v>
      </c>
      <c r="J414">
        <f>SUMIFS('2024'!$I:$I,'2024'!$L:$L,work!$A414,'2024'!$H:$H,work!J$1)</f>
        <v>0</v>
      </c>
      <c r="K414">
        <f>SUMIFS('2024'!$I:$I,'2024'!$L:$L,work!$A414,'2024'!$H:$H,work!K$1)</f>
        <v>0</v>
      </c>
      <c r="L414">
        <f>SUMIFS('2024'!$I:$I,'2024'!$L:$L,work!$A414,'2024'!$H:$H,work!L$1)</f>
        <v>0</v>
      </c>
      <c r="M414">
        <f>SUMIFS('2024'!$I:$I,'2024'!$L:$L,work!$A414,'2024'!$H:$H,work!M$1)</f>
        <v>0</v>
      </c>
      <c r="N414">
        <f>SUMIFS('2024'!$I:$I,'2024'!$L:$L,work!$A414,'2024'!$H:$H,work!N$1)</f>
        <v>0</v>
      </c>
      <c r="O414">
        <f>SUMIFS('2024'!$I:$I,'2024'!$L:$L,work!$A414,'2024'!$H:$H,work!O$1)</f>
        <v>0</v>
      </c>
      <c r="P414">
        <f>SUMIFS('2024'!$I:$I,'2024'!$L:$L,work!$A414,'2024'!$H:$H,work!P$1)</f>
        <v>0</v>
      </c>
      <c r="Q414">
        <f>SUMIFS('2024'!$I:$I,'2024'!$L:$L,work!$A414,'2024'!$H:$H,work!Q$1)</f>
        <v>0</v>
      </c>
      <c r="R414">
        <f>SUMIFS('2024'!$I:$I,'2024'!$L:$L,work!$A414,'2024'!$H:$H,work!R$1)</f>
        <v>0</v>
      </c>
      <c r="S414">
        <f>SUMIFS('2024'!$I:$I,'2024'!$L:$L,work!$A414,'2024'!$H:$H,work!S$1)</f>
        <v>0</v>
      </c>
      <c r="T414">
        <f>SUMIFS('2024'!$I:$I,'2024'!$L:$L,work!$A414,'2024'!$H:$H,work!T$1)</f>
        <v>0</v>
      </c>
      <c r="U414">
        <f>SUMIFS('2024'!$I:$I,'2024'!$L:$L,work!$A414,'2024'!$H:$H,work!U$1)</f>
        <v>0</v>
      </c>
      <c r="V414">
        <f>SUMIFS('2024'!$I:$I,'2024'!$L:$L,work!$A414,'2024'!$H:$H,work!V$1)</f>
        <v>0</v>
      </c>
      <c r="W414">
        <f>SUMIFS('2024'!$I:$I,'2024'!$L:$L,work!$A414,'2024'!$H:$H,work!W$1)</f>
        <v>0</v>
      </c>
      <c r="X414">
        <f>SUMIFS('2024'!$I:$I,'2024'!$L:$L,work!$A414,'2024'!$H:$H,work!X$1)</f>
        <v>0</v>
      </c>
      <c r="Y414">
        <f t="shared" si="10"/>
        <v>3</v>
      </c>
      <c r="AL414" t="str">
        <v>SWROC</v>
      </c>
      <c r="AM414" t="str">
        <v>1491A</v>
      </c>
      <c r="AN414" t="str">
        <v>-</v>
      </c>
    </row>
    <row r="415" spans="1:40" x14ac:dyDescent="0.25">
      <c r="A415" t="str">
        <v>3206-21FLFTM G4SD0174</v>
      </c>
      <c r="B415" t="str">
        <f>_xlfn.XLOOKUP(A415,'2024'!L:L,'2024'!A:A)</f>
        <v>SEROC</v>
      </c>
      <c r="C415" t="str">
        <f>_xlfn.XLOOKUP(A415,'2024'!L:L,'2024'!F:F)</f>
        <v>STREAM</v>
      </c>
      <c r="D415" t="str">
        <f>_xlfn.XLOOKUP(A415,'2024'!L:L,'2024'!G:G)</f>
        <v>3F</v>
      </c>
      <c r="E415">
        <f>SUMIFS('2024'!$I:$I,'2024'!$L:$L,work!$A415,'2024'!$H:$H,work!E$1)</f>
        <v>0</v>
      </c>
      <c r="F415">
        <f>SUMIFS('2024'!$I:$I,'2024'!$L:$L,work!$A415,'2024'!$H:$H,work!F$1)</f>
        <v>6</v>
      </c>
      <c r="G415">
        <f>SUMIFS('2024'!$I:$I,'2024'!$L:$L,work!$A415,'2024'!$H:$H,work!G$1)</f>
        <v>0</v>
      </c>
      <c r="H415">
        <f>SUMIFS('2024'!$I:$I,'2024'!$L:$L,work!$A415,'2024'!$H:$H,work!H$1)</f>
        <v>0</v>
      </c>
      <c r="I415">
        <f>SUMIFS('2024'!$I:$I,'2024'!$L:$L,work!$A415,'2024'!$H:$H,work!I$1)</f>
        <v>0</v>
      </c>
      <c r="J415">
        <f>SUMIFS('2024'!$I:$I,'2024'!$L:$L,work!$A415,'2024'!$H:$H,work!J$1)</f>
        <v>0</v>
      </c>
      <c r="K415">
        <f>SUMIFS('2024'!$I:$I,'2024'!$L:$L,work!$A415,'2024'!$H:$H,work!K$1)</f>
        <v>6</v>
      </c>
      <c r="L415">
        <f>SUMIFS('2024'!$I:$I,'2024'!$L:$L,work!$A415,'2024'!$H:$H,work!L$1)</f>
        <v>6</v>
      </c>
      <c r="M415">
        <f>SUMIFS('2024'!$I:$I,'2024'!$L:$L,work!$A415,'2024'!$H:$H,work!M$1)</f>
        <v>6</v>
      </c>
      <c r="N415">
        <f>SUMIFS('2024'!$I:$I,'2024'!$L:$L,work!$A415,'2024'!$H:$H,work!N$1)</f>
        <v>0</v>
      </c>
      <c r="O415">
        <f>SUMIFS('2024'!$I:$I,'2024'!$L:$L,work!$A415,'2024'!$H:$H,work!O$1)</f>
        <v>0</v>
      </c>
      <c r="P415">
        <f>SUMIFS('2024'!$I:$I,'2024'!$L:$L,work!$A415,'2024'!$H:$H,work!P$1)</f>
        <v>0</v>
      </c>
      <c r="Q415">
        <f>SUMIFS('2024'!$I:$I,'2024'!$L:$L,work!$A415,'2024'!$H:$H,work!Q$1)</f>
        <v>0</v>
      </c>
      <c r="R415">
        <f>SUMIFS('2024'!$I:$I,'2024'!$L:$L,work!$A415,'2024'!$H:$H,work!R$1)</f>
        <v>0</v>
      </c>
      <c r="S415">
        <f>SUMIFS('2024'!$I:$I,'2024'!$L:$L,work!$A415,'2024'!$H:$H,work!S$1)</f>
        <v>0</v>
      </c>
      <c r="T415">
        <f>SUMIFS('2024'!$I:$I,'2024'!$L:$L,work!$A415,'2024'!$H:$H,work!T$1)</f>
        <v>0</v>
      </c>
      <c r="U415">
        <f>SUMIFS('2024'!$I:$I,'2024'!$L:$L,work!$A415,'2024'!$H:$H,work!U$1)</f>
        <v>0</v>
      </c>
      <c r="V415">
        <f>SUMIFS('2024'!$I:$I,'2024'!$L:$L,work!$A415,'2024'!$H:$H,work!V$1)</f>
        <v>0</v>
      </c>
      <c r="W415">
        <f>SUMIFS('2024'!$I:$I,'2024'!$L:$L,work!$A415,'2024'!$H:$H,work!W$1)</f>
        <v>0</v>
      </c>
      <c r="X415">
        <f>SUMIFS('2024'!$I:$I,'2024'!$L:$L,work!$A415,'2024'!$H:$H,work!X$1)</f>
        <v>0</v>
      </c>
      <c r="Y415">
        <f t="shared" si="10"/>
        <v>3</v>
      </c>
      <c r="AL415" t="str">
        <v>SWROC</v>
      </c>
      <c r="AM415" t="str">
        <v>1501Z</v>
      </c>
      <c r="AN415" t="str">
        <v>-</v>
      </c>
    </row>
    <row r="416" spans="1:40" x14ac:dyDescent="0.25">
      <c r="A416" t="str">
        <v>3210AENRZ521FLWPB G2SE0077</v>
      </c>
      <c r="B416" t="str">
        <f>_xlfn.XLOOKUP(A416,'2024'!L:L,'2024'!A:A)</f>
        <v>SEROC</v>
      </c>
      <c r="C416" t="str">
        <f>_xlfn.XLOOKUP(A416,'2024'!L:L,'2024'!F:F)</f>
        <v>ESTUARY</v>
      </c>
      <c r="D416" t="str">
        <f>_xlfn.XLOOKUP(A416,'2024'!L:L,'2024'!G:G)</f>
        <v>3M</v>
      </c>
      <c r="E416">
        <f>SUMIFS('2024'!$I:$I,'2024'!$L:$L,work!$A416,'2024'!$H:$H,work!E$1)</f>
        <v>6</v>
      </c>
      <c r="F416">
        <f>SUMIFS('2024'!$I:$I,'2024'!$L:$L,work!$A416,'2024'!$H:$H,work!F$1)</f>
        <v>6</v>
      </c>
      <c r="G416">
        <f>SUMIFS('2024'!$I:$I,'2024'!$L:$L,work!$A416,'2024'!$H:$H,work!G$1)</f>
        <v>0</v>
      </c>
      <c r="H416">
        <f>SUMIFS('2024'!$I:$I,'2024'!$L:$L,work!$A416,'2024'!$H:$H,work!H$1)</f>
        <v>6</v>
      </c>
      <c r="I416">
        <f>SUMIFS('2024'!$I:$I,'2024'!$L:$L,work!$A416,'2024'!$H:$H,work!I$1)</f>
        <v>0</v>
      </c>
      <c r="J416">
        <f>SUMIFS('2024'!$I:$I,'2024'!$L:$L,work!$A416,'2024'!$H:$H,work!J$1)</f>
        <v>0</v>
      </c>
      <c r="K416">
        <f>SUMIFS('2024'!$I:$I,'2024'!$L:$L,work!$A416,'2024'!$H:$H,work!K$1)</f>
        <v>0</v>
      </c>
      <c r="L416">
        <f>SUMIFS('2024'!$I:$I,'2024'!$L:$L,work!$A416,'2024'!$H:$H,work!L$1)</f>
        <v>0</v>
      </c>
      <c r="M416">
        <f>SUMIFS('2024'!$I:$I,'2024'!$L:$L,work!$A416,'2024'!$H:$H,work!M$1)</f>
        <v>0</v>
      </c>
      <c r="N416">
        <f>SUMIFS('2024'!$I:$I,'2024'!$L:$L,work!$A416,'2024'!$H:$H,work!N$1)</f>
        <v>0</v>
      </c>
      <c r="O416">
        <f>SUMIFS('2024'!$I:$I,'2024'!$L:$L,work!$A416,'2024'!$H:$H,work!O$1)</f>
        <v>0</v>
      </c>
      <c r="P416">
        <f>SUMIFS('2024'!$I:$I,'2024'!$L:$L,work!$A416,'2024'!$H:$H,work!P$1)</f>
        <v>6</v>
      </c>
      <c r="Q416">
        <f>SUMIFS('2024'!$I:$I,'2024'!$L:$L,work!$A416,'2024'!$H:$H,work!Q$1)</f>
        <v>0</v>
      </c>
      <c r="R416">
        <f>SUMIFS('2024'!$I:$I,'2024'!$L:$L,work!$A416,'2024'!$H:$H,work!R$1)</f>
        <v>0</v>
      </c>
      <c r="S416">
        <f>SUMIFS('2024'!$I:$I,'2024'!$L:$L,work!$A416,'2024'!$H:$H,work!S$1)</f>
        <v>0</v>
      </c>
      <c r="T416">
        <f>SUMIFS('2024'!$I:$I,'2024'!$L:$L,work!$A416,'2024'!$H:$H,work!T$1)</f>
        <v>0</v>
      </c>
      <c r="U416">
        <f>SUMIFS('2024'!$I:$I,'2024'!$L:$L,work!$A416,'2024'!$H:$H,work!U$1)</f>
        <v>0</v>
      </c>
      <c r="V416">
        <f>SUMIFS('2024'!$I:$I,'2024'!$L:$L,work!$A416,'2024'!$H:$H,work!V$1)</f>
        <v>0</v>
      </c>
      <c r="W416">
        <f>SUMIFS('2024'!$I:$I,'2024'!$L:$L,work!$A416,'2024'!$H:$H,work!W$1)</f>
        <v>0</v>
      </c>
      <c r="X416">
        <f>SUMIFS('2024'!$I:$I,'2024'!$L:$L,work!$A416,'2024'!$H:$H,work!X$1)</f>
        <v>0</v>
      </c>
      <c r="Y416">
        <f t="shared" si="10"/>
        <v>3</v>
      </c>
      <c r="AL416" t="str">
        <v>SWROC</v>
      </c>
      <c r="AM416" t="str">
        <v>1504A</v>
      </c>
      <c r="AN416" t="str">
        <v>-</v>
      </c>
    </row>
    <row r="417" spans="1:40" x14ac:dyDescent="0.25">
      <c r="A417" t="str">
        <v>3210E-21FLWPB G2SE0029</v>
      </c>
      <c r="B417" t="str">
        <f>_xlfn.XLOOKUP(A417,'2024'!L:L,'2024'!A:A)</f>
        <v>SEROC</v>
      </c>
      <c r="C417" t="str">
        <f>_xlfn.XLOOKUP(A417,'2024'!L:L,'2024'!F:F)</f>
        <v>Tidal Creek</v>
      </c>
      <c r="D417" t="str">
        <f>_xlfn.XLOOKUP(A417,'2024'!L:L,'2024'!G:G)</f>
        <v>3F</v>
      </c>
      <c r="E417">
        <f>SUMIFS('2024'!$I:$I,'2024'!$L:$L,work!$A417,'2024'!$H:$H,work!E$1)</f>
        <v>6</v>
      </c>
      <c r="F417">
        <f>SUMIFS('2024'!$I:$I,'2024'!$L:$L,work!$A417,'2024'!$H:$H,work!F$1)</f>
        <v>0</v>
      </c>
      <c r="G417">
        <f>SUMIFS('2024'!$I:$I,'2024'!$L:$L,work!$A417,'2024'!$H:$H,work!G$1)</f>
        <v>0</v>
      </c>
      <c r="H417">
        <f>SUMIFS('2024'!$I:$I,'2024'!$L:$L,work!$A417,'2024'!$H:$H,work!H$1)</f>
        <v>6</v>
      </c>
      <c r="I417">
        <f>SUMIFS('2024'!$I:$I,'2024'!$L:$L,work!$A417,'2024'!$H:$H,work!I$1)</f>
        <v>6</v>
      </c>
      <c r="J417">
        <f>SUMIFS('2024'!$I:$I,'2024'!$L:$L,work!$A417,'2024'!$H:$H,work!J$1)</f>
        <v>0</v>
      </c>
      <c r="K417">
        <f>SUMIFS('2024'!$I:$I,'2024'!$L:$L,work!$A417,'2024'!$H:$H,work!K$1)</f>
        <v>0</v>
      </c>
      <c r="L417">
        <f>SUMIFS('2024'!$I:$I,'2024'!$L:$L,work!$A417,'2024'!$H:$H,work!L$1)</f>
        <v>0</v>
      </c>
      <c r="M417">
        <f>SUMIFS('2024'!$I:$I,'2024'!$L:$L,work!$A417,'2024'!$H:$H,work!M$1)</f>
        <v>0</v>
      </c>
      <c r="N417">
        <f>SUMIFS('2024'!$I:$I,'2024'!$L:$L,work!$A417,'2024'!$H:$H,work!N$1)</f>
        <v>0</v>
      </c>
      <c r="O417">
        <f>SUMIFS('2024'!$I:$I,'2024'!$L:$L,work!$A417,'2024'!$H:$H,work!O$1)</f>
        <v>0</v>
      </c>
      <c r="P417">
        <f>SUMIFS('2024'!$I:$I,'2024'!$L:$L,work!$A417,'2024'!$H:$H,work!P$1)</f>
        <v>0</v>
      </c>
      <c r="Q417">
        <f>SUMIFS('2024'!$I:$I,'2024'!$L:$L,work!$A417,'2024'!$H:$H,work!Q$1)</f>
        <v>0</v>
      </c>
      <c r="R417">
        <f>SUMIFS('2024'!$I:$I,'2024'!$L:$L,work!$A417,'2024'!$H:$H,work!R$1)</f>
        <v>0</v>
      </c>
      <c r="S417">
        <f>SUMIFS('2024'!$I:$I,'2024'!$L:$L,work!$A417,'2024'!$H:$H,work!S$1)</f>
        <v>0</v>
      </c>
      <c r="T417">
        <f>SUMIFS('2024'!$I:$I,'2024'!$L:$L,work!$A417,'2024'!$H:$H,work!T$1)</f>
        <v>0</v>
      </c>
      <c r="U417">
        <f>SUMIFS('2024'!$I:$I,'2024'!$L:$L,work!$A417,'2024'!$H:$H,work!U$1)</f>
        <v>0</v>
      </c>
      <c r="V417">
        <f>SUMIFS('2024'!$I:$I,'2024'!$L:$L,work!$A417,'2024'!$H:$H,work!V$1)</f>
        <v>0</v>
      </c>
      <c r="W417">
        <f>SUMIFS('2024'!$I:$I,'2024'!$L:$L,work!$A417,'2024'!$H:$H,work!W$1)</f>
        <v>0</v>
      </c>
      <c r="X417">
        <f>SUMIFS('2024'!$I:$I,'2024'!$L:$L,work!$A417,'2024'!$H:$H,work!X$1)</f>
        <v>0</v>
      </c>
      <c r="Y417">
        <f t="shared" si="10"/>
        <v>3</v>
      </c>
      <c r="AL417" t="str">
        <v>CEROC</v>
      </c>
      <c r="AM417" t="str">
        <v>1539H</v>
      </c>
      <c r="AN417" t="str">
        <v>-</v>
      </c>
    </row>
    <row r="418" spans="1:40" x14ac:dyDescent="0.25">
      <c r="A418" t="str">
        <v>3210E-Buckskin tr</v>
      </c>
      <c r="B418" t="str">
        <f>_xlfn.XLOOKUP(A418,'2024'!L:L,'2024'!A:A)</f>
        <v>SEROC</v>
      </c>
      <c r="C418" t="str">
        <f>_xlfn.XLOOKUP(A418,'2024'!L:L,'2024'!F:F)</f>
        <v>Tidal Creek</v>
      </c>
      <c r="D418" t="str">
        <f>_xlfn.XLOOKUP(A418,'2024'!L:L,'2024'!G:G)</f>
        <v>3F</v>
      </c>
      <c r="E418">
        <f>SUMIFS('2024'!$I:$I,'2024'!$L:$L,work!$A418,'2024'!$H:$H,work!E$1)</f>
        <v>0</v>
      </c>
      <c r="F418">
        <f>SUMIFS('2024'!$I:$I,'2024'!$L:$L,work!$A418,'2024'!$H:$H,work!F$1)</f>
        <v>0</v>
      </c>
      <c r="G418">
        <f>SUMIFS('2024'!$I:$I,'2024'!$L:$L,work!$A418,'2024'!$H:$H,work!G$1)</f>
        <v>0</v>
      </c>
      <c r="H418">
        <f>SUMIFS('2024'!$I:$I,'2024'!$L:$L,work!$A418,'2024'!$H:$H,work!H$1)</f>
        <v>6</v>
      </c>
      <c r="I418">
        <f>SUMIFS('2024'!$I:$I,'2024'!$L:$L,work!$A418,'2024'!$H:$H,work!I$1)</f>
        <v>6</v>
      </c>
      <c r="J418">
        <f>SUMIFS('2024'!$I:$I,'2024'!$L:$L,work!$A418,'2024'!$H:$H,work!J$1)</f>
        <v>0</v>
      </c>
      <c r="K418">
        <f>SUMIFS('2024'!$I:$I,'2024'!$L:$L,work!$A418,'2024'!$H:$H,work!K$1)</f>
        <v>0</v>
      </c>
      <c r="L418">
        <f>SUMIFS('2024'!$I:$I,'2024'!$L:$L,work!$A418,'2024'!$H:$H,work!L$1)</f>
        <v>0</v>
      </c>
      <c r="M418">
        <f>SUMIFS('2024'!$I:$I,'2024'!$L:$L,work!$A418,'2024'!$H:$H,work!M$1)</f>
        <v>0</v>
      </c>
      <c r="N418">
        <f>SUMIFS('2024'!$I:$I,'2024'!$L:$L,work!$A418,'2024'!$H:$H,work!N$1)</f>
        <v>0</v>
      </c>
      <c r="O418">
        <f>SUMIFS('2024'!$I:$I,'2024'!$L:$L,work!$A418,'2024'!$H:$H,work!O$1)</f>
        <v>0</v>
      </c>
      <c r="P418">
        <f>SUMIFS('2024'!$I:$I,'2024'!$L:$L,work!$A418,'2024'!$H:$H,work!P$1)</f>
        <v>0</v>
      </c>
      <c r="Q418">
        <f>SUMIFS('2024'!$I:$I,'2024'!$L:$L,work!$A418,'2024'!$H:$H,work!Q$1)</f>
        <v>0</v>
      </c>
      <c r="R418">
        <f>SUMIFS('2024'!$I:$I,'2024'!$L:$L,work!$A418,'2024'!$H:$H,work!R$1)</f>
        <v>0</v>
      </c>
      <c r="S418">
        <f>SUMIFS('2024'!$I:$I,'2024'!$L:$L,work!$A418,'2024'!$H:$H,work!S$1)</f>
        <v>0</v>
      </c>
      <c r="T418">
        <f>SUMIFS('2024'!$I:$I,'2024'!$L:$L,work!$A418,'2024'!$H:$H,work!T$1)</f>
        <v>0</v>
      </c>
      <c r="U418">
        <f>SUMIFS('2024'!$I:$I,'2024'!$L:$L,work!$A418,'2024'!$H:$H,work!U$1)</f>
        <v>0</v>
      </c>
      <c r="V418">
        <f>SUMIFS('2024'!$I:$I,'2024'!$L:$L,work!$A418,'2024'!$H:$H,work!V$1)</f>
        <v>0</v>
      </c>
      <c r="W418">
        <f>SUMIFS('2024'!$I:$I,'2024'!$L:$L,work!$A418,'2024'!$H:$H,work!W$1)</f>
        <v>0</v>
      </c>
      <c r="X418">
        <f>SUMIFS('2024'!$I:$I,'2024'!$L:$L,work!$A418,'2024'!$H:$H,work!X$1)</f>
        <v>0</v>
      </c>
      <c r="Y418">
        <f t="shared" si="10"/>
        <v>3</v>
      </c>
      <c r="AL418" t="str">
        <v>SWROC</v>
      </c>
      <c r="AM418" t="str">
        <v>1597A</v>
      </c>
      <c r="AN418" t="str">
        <v>-</v>
      </c>
    </row>
    <row r="419" spans="1:40" x14ac:dyDescent="0.25">
      <c r="A419" t="str">
        <v>3210E-SW 96th St</v>
      </c>
      <c r="B419" t="str">
        <f>_xlfn.XLOOKUP(A419,'2024'!L:L,'2024'!A:A)</f>
        <v>SEROC</v>
      </c>
      <c r="C419" t="str">
        <f>_xlfn.XLOOKUP(A419,'2024'!L:L,'2024'!F:F)</f>
        <v>Tidal Creek</v>
      </c>
      <c r="D419" t="str">
        <f>_xlfn.XLOOKUP(A419,'2024'!L:L,'2024'!G:G)</f>
        <v>3F</v>
      </c>
      <c r="E419">
        <f>SUMIFS('2024'!$I:$I,'2024'!$L:$L,work!$A419,'2024'!$H:$H,work!E$1)</f>
        <v>0</v>
      </c>
      <c r="F419">
        <f>SUMIFS('2024'!$I:$I,'2024'!$L:$L,work!$A419,'2024'!$H:$H,work!F$1)</f>
        <v>0</v>
      </c>
      <c r="G419">
        <f>SUMIFS('2024'!$I:$I,'2024'!$L:$L,work!$A419,'2024'!$H:$H,work!G$1)</f>
        <v>0</v>
      </c>
      <c r="H419">
        <f>SUMIFS('2024'!$I:$I,'2024'!$L:$L,work!$A419,'2024'!$H:$H,work!H$1)</f>
        <v>6</v>
      </c>
      <c r="I419">
        <f>SUMIFS('2024'!$I:$I,'2024'!$L:$L,work!$A419,'2024'!$H:$H,work!I$1)</f>
        <v>6</v>
      </c>
      <c r="J419">
        <f>SUMIFS('2024'!$I:$I,'2024'!$L:$L,work!$A419,'2024'!$H:$H,work!J$1)</f>
        <v>0</v>
      </c>
      <c r="K419">
        <f>SUMIFS('2024'!$I:$I,'2024'!$L:$L,work!$A419,'2024'!$H:$H,work!K$1)</f>
        <v>0</v>
      </c>
      <c r="L419">
        <f>SUMIFS('2024'!$I:$I,'2024'!$L:$L,work!$A419,'2024'!$H:$H,work!L$1)</f>
        <v>0</v>
      </c>
      <c r="M419">
        <f>SUMIFS('2024'!$I:$I,'2024'!$L:$L,work!$A419,'2024'!$H:$H,work!M$1)</f>
        <v>0</v>
      </c>
      <c r="N419">
        <f>SUMIFS('2024'!$I:$I,'2024'!$L:$L,work!$A419,'2024'!$H:$H,work!N$1)</f>
        <v>0</v>
      </c>
      <c r="O419">
        <f>SUMIFS('2024'!$I:$I,'2024'!$L:$L,work!$A419,'2024'!$H:$H,work!O$1)</f>
        <v>0</v>
      </c>
      <c r="P419">
        <f>SUMIFS('2024'!$I:$I,'2024'!$L:$L,work!$A419,'2024'!$H:$H,work!P$1)</f>
        <v>0</v>
      </c>
      <c r="Q419">
        <f>SUMIFS('2024'!$I:$I,'2024'!$L:$L,work!$A419,'2024'!$H:$H,work!Q$1)</f>
        <v>0</v>
      </c>
      <c r="R419">
        <f>SUMIFS('2024'!$I:$I,'2024'!$L:$L,work!$A419,'2024'!$H:$H,work!R$1)</f>
        <v>0</v>
      </c>
      <c r="S419">
        <f>SUMIFS('2024'!$I:$I,'2024'!$L:$L,work!$A419,'2024'!$H:$H,work!S$1)</f>
        <v>0</v>
      </c>
      <c r="T419">
        <f>SUMIFS('2024'!$I:$I,'2024'!$L:$L,work!$A419,'2024'!$H:$H,work!T$1)</f>
        <v>0</v>
      </c>
      <c r="U419">
        <f>SUMIFS('2024'!$I:$I,'2024'!$L:$L,work!$A419,'2024'!$H:$H,work!U$1)</f>
        <v>0</v>
      </c>
      <c r="V419">
        <f>SUMIFS('2024'!$I:$I,'2024'!$L:$L,work!$A419,'2024'!$H:$H,work!V$1)</f>
        <v>0</v>
      </c>
      <c r="W419">
        <f>SUMIFS('2024'!$I:$I,'2024'!$L:$L,work!$A419,'2024'!$H:$H,work!W$1)</f>
        <v>0</v>
      </c>
      <c r="X419">
        <f>SUMIFS('2024'!$I:$I,'2024'!$L:$L,work!$A419,'2024'!$H:$H,work!X$1)</f>
        <v>0</v>
      </c>
      <c r="Y419">
        <f t="shared" si="10"/>
        <v>3</v>
      </c>
      <c r="AL419" t="str">
        <v>CEROC</v>
      </c>
      <c r="AM419" t="str">
        <v>1617A</v>
      </c>
      <c r="AN419" t="str">
        <v>-</v>
      </c>
    </row>
    <row r="420" spans="1:40" x14ac:dyDescent="0.25">
      <c r="A420" t="str">
        <v>3210E-Tropical Ave</v>
      </c>
      <c r="B420" t="str">
        <f>_xlfn.XLOOKUP(A420,'2024'!L:L,'2024'!A:A)</f>
        <v>SEROC</v>
      </c>
      <c r="C420" t="str">
        <f>_xlfn.XLOOKUP(A420,'2024'!L:L,'2024'!F:F)</f>
        <v>Tidal Creek</v>
      </c>
      <c r="D420" t="str">
        <f>_xlfn.XLOOKUP(A420,'2024'!L:L,'2024'!G:G)</f>
        <v>3F</v>
      </c>
      <c r="E420">
        <f>SUMIFS('2024'!$I:$I,'2024'!$L:$L,work!$A420,'2024'!$H:$H,work!E$1)</f>
        <v>0</v>
      </c>
      <c r="F420">
        <f>SUMIFS('2024'!$I:$I,'2024'!$L:$L,work!$A420,'2024'!$H:$H,work!F$1)</f>
        <v>0</v>
      </c>
      <c r="G420">
        <f>SUMIFS('2024'!$I:$I,'2024'!$L:$L,work!$A420,'2024'!$H:$H,work!G$1)</f>
        <v>0</v>
      </c>
      <c r="H420">
        <f>SUMIFS('2024'!$I:$I,'2024'!$L:$L,work!$A420,'2024'!$H:$H,work!H$1)</f>
        <v>6</v>
      </c>
      <c r="I420">
        <f>SUMIFS('2024'!$I:$I,'2024'!$L:$L,work!$A420,'2024'!$H:$H,work!I$1)</f>
        <v>6</v>
      </c>
      <c r="J420">
        <f>SUMIFS('2024'!$I:$I,'2024'!$L:$L,work!$A420,'2024'!$H:$H,work!J$1)</f>
        <v>0</v>
      </c>
      <c r="K420">
        <f>SUMIFS('2024'!$I:$I,'2024'!$L:$L,work!$A420,'2024'!$H:$H,work!K$1)</f>
        <v>0</v>
      </c>
      <c r="L420">
        <f>SUMIFS('2024'!$I:$I,'2024'!$L:$L,work!$A420,'2024'!$H:$H,work!L$1)</f>
        <v>0</v>
      </c>
      <c r="M420">
        <f>SUMIFS('2024'!$I:$I,'2024'!$L:$L,work!$A420,'2024'!$H:$H,work!M$1)</f>
        <v>0</v>
      </c>
      <c r="N420">
        <f>SUMIFS('2024'!$I:$I,'2024'!$L:$L,work!$A420,'2024'!$H:$H,work!N$1)</f>
        <v>0</v>
      </c>
      <c r="O420">
        <f>SUMIFS('2024'!$I:$I,'2024'!$L:$L,work!$A420,'2024'!$H:$H,work!O$1)</f>
        <v>0</v>
      </c>
      <c r="P420">
        <f>SUMIFS('2024'!$I:$I,'2024'!$L:$L,work!$A420,'2024'!$H:$H,work!P$1)</f>
        <v>0</v>
      </c>
      <c r="Q420">
        <f>SUMIFS('2024'!$I:$I,'2024'!$L:$L,work!$A420,'2024'!$H:$H,work!Q$1)</f>
        <v>0</v>
      </c>
      <c r="R420">
        <f>SUMIFS('2024'!$I:$I,'2024'!$L:$L,work!$A420,'2024'!$H:$H,work!R$1)</f>
        <v>0</v>
      </c>
      <c r="S420">
        <f>SUMIFS('2024'!$I:$I,'2024'!$L:$L,work!$A420,'2024'!$H:$H,work!S$1)</f>
        <v>0</v>
      </c>
      <c r="T420">
        <f>SUMIFS('2024'!$I:$I,'2024'!$L:$L,work!$A420,'2024'!$H:$H,work!T$1)</f>
        <v>0</v>
      </c>
      <c r="U420">
        <f>SUMIFS('2024'!$I:$I,'2024'!$L:$L,work!$A420,'2024'!$H:$H,work!U$1)</f>
        <v>0</v>
      </c>
      <c r="V420">
        <f>SUMIFS('2024'!$I:$I,'2024'!$L:$L,work!$A420,'2024'!$H:$H,work!V$1)</f>
        <v>0</v>
      </c>
      <c r="W420">
        <f>SUMIFS('2024'!$I:$I,'2024'!$L:$L,work!$A420,'2024'!$H:$H,work!W$1)</f>
        <v>0</v>
      </c>
      <c r="X420">
        <f>SUMIFS('2024'!$I:$I,'2024'!$L:$L,work!$A420,'2024'!$H:$H,work!X$1)</f>
        <v>0</v>
      </c>
      <c r="Y420">
        <f t="shared" si="10"/>
        <v>3</v>
      </c>
      <c r="AL420" t="str">
        <v>CEROC</v>
      </c>
      <c r="AM420" t="str">
        <v>1619C</v>
      </c>
      <c r="AN420" t="str">
        <v>-</v>
      </c>
    </row>
    <row r="421" spans="1:40" x14ac:dyDescent="0.25">
      <c r="A421" t="str">
        <v>3213B-21FLWPB G1SE0030</v>
      </c>
      <c r="B421" t="str">
        <f>_xlfn.XLOOKUP(A421,'2024'!L:L,'2024'!A:A)</f>
        <v>SEROC</v>
      </c>
      <c r="C421" t="str">
        <f>_xlfn.XLOOKUP(A421,'2024'!L:L,'2024'!F:F)</f>
        <v>STREAM</v>
      </c>
      <c r="D421" t="str">
        <f>_xlfn.XLOOKUP(A421,'2024'!L:L,'2024'!G:G)</f>
        <v>3F</v>
      </c>
      <c r="E421">
        <f>SUMIFS('2024'!$I:$I,'2024'!$L:$L,work!$A421,'2024'!$H:$H,work!E$1)</f>
        <v>0</v>
      </c>
      <c r="F421">
        <f>SUMIFS('2024'!$I:$I,'2024'!$L:$L,work!$A421,'2024'!$H:$H,work!F$1)</f>
        <v>6</v>
      </c>
      <c r="G421">
        <f>SUMIFS('2024'!$I:$I,'2024'!$L:$L,work!$A421,'2024'!$H:$H,work!G$1)</f>
        <v>0</v>
      </c>
      <c r="H421">
        <f>SUMIFS('2024'!$I:$I,'2024'!$L:$L,work!$A421,'2024'!$H:$H,work!H$1)</f>
        <v>0</v>
      </c>
      <c r="I421">
        <f>SUMIFS('2024'!$I:$I,'2024'!$L:$L,work!$A421,'2024'!$H:$H,work!I$1)</f>
        <v>0</v>
      </c>
      <c r="J421">
        <f>SUMIFS('2024'!$I:$I,'2024'!$L:$L,work!$A421,'2024'!$H:$H,work!J$1)</f>
        <v>0</v>
      </c>
      <c r="K421">
        <f>SUMIFS('2024'!$I:$I,'2024'!$L:$L,work!$A421,'2024'!$H:$H,work!K$1)</f>
        <v>0</v>
      </c>
      <c r="L421">
        <f>SUMIFS('2024'!$I:$I,'2024'!$L:$L,work!$A421,'2024'!$H:$H,work!L$1)</f>
        <v>0</v>
      </c>
      <c r="M421">
        <f>SUMIFS('2024'!$I:$I,'2024'!$L:$L,work!$A421,'2024'!$H:$H,work!M$1)</f>
        <v>0</v>
      </c>
      <c r="N421">
        <f>SUMIFS('2024'!$I:$I,'2024'!$L:$L,work!$A421,'2024'!$H:$H,work!N$1)</f>
        <v>0</v>
      </c>
      <c r="O421">
        <f>SUMIFS('2024'!$I:$I,'2024'!$L:$L,work!$A421,'2024'!$H:$H,work!O$1)</f>
        <v>0</v>
      </c>
      <c r="P421">
        <f>SUMIFS('2024'!$I:$I,'2024'!$L:$L,work!$A421,'2024'!$H:$H,work!P$1)</f>
        <v>0</v>
      </c>
      <c r="Q421">
        <f>SUMIFS('2024'!$I:$I,'2024'!$L:$L,work!$A421,'2024'!$H:$H,work!Q$1)</f>
        <v>0</v>
      </c>
      <c r="R421">
        <f>SUMIFS('2024'!$I:$I,'2024'!$L:$L,work!$A421,'2024'!$H:$H,work!R$1)</f>
        <v>0</v>
      </c>
      <c r="S421">
        <f>SUMIFS('2024'!$I:$I,'2024'!$L:$L,work!$A421,'2024'!$H:$H,work!S$1)</f>
        <v>0</v>
      </c>
      <c r="T421">
        <f>SUMIFS('2024'!$I:$I,'2024'!$L:$L,work!$A421,'2024'!$H:$H,work!T$1)</f>
        <v>0</v>
      </c>
      <c r="U421">
        <f>SUMIFS('2024'!$I:$I,'2024'!$L:$L,work!$A421,'2024'!$H:$H,work!U$1)</f>
        <v>0</v>
      </c>
      <c r="V421">
        <f>SUMIFS('2024'!$I:$I,'2024'!$L:$L,work!$A421,'2024'!$H:$H,work!V$1)</f>
        <v>0</v>
      </c>
      <c r="W421">
        <f>SUMIFS('2024'!$I:$I,'2024'!$L:$L,work!$A421,'2024'!$H:$H,work!W$1)</f>
        <v>0</v>
      </c>
      <c r="X421">
        <f>SUMIFS('2024'!$I:$I,'2024'!$L:$L,work!$A421,'2024'!$H:$H,work!X$1)</f>
        <v>0</v>
      </c>
      <c r="Y421">
        <f t="shared" si="10"/>
        <v>3</v>
      </c>
      <c r="AL421" t="str">
        <v>SWROC</v>
      </c>
      <c r="AM421" t="str">
        <v>1623X</v>
      </c>
      <c r="AN421" t="str">
        <v>-</v>
      </c>
    </row>
    <row r="422" spans="1:40" x14ac:dyDescent="0.25">
      <c r="A422" t="str">
        <v>3226F4ENRY521FLWPB G4SE0147</v>
      </c>
      <c r="B422" t="str">
        <f>_xlfn.XLOOKUP(A422,'2024'!L:L,'2024'!A:A)</f>
        <v>SEROC</v>
      </c>
      <c r="C422" t="str">
        <f>_xlfn.XLOOKUP(A422,'2024'!L:L,'2024'!F:F)</f>
        <v>ESTUARY</v>
      </c>
      <c r="D422" t="str">
        <f>_xlfn.XLOOKUP(A422,'2024'!L:L,'2024'!G:G)</f>
        <v>3M</v>
      </c>
      <c r="E422">
        <f>SUMIFS('2024'!$I:$I,'2024'!$L:$L,work!$A422,'2024'!$H:$H,work!E$1)</f>
        <v>6</v>
      </c>
      <c r="F422">
        <f>SUMIFS('2024'!$I:$I,'2024'!$L:$L,work!$A422,'2024'!$H:$H,work!F$1)</f>
        <v>0</v>
      </c>
      <c r="G422">
        <f>SUMIFS('2024'!$I:$I,'2024'!$L:$L,work!$A422,'2024'!$H:$H,work!G$1)</f>
        <v>0</v>
      </c>
      <c r="H422">
        <f>SUMIFS('2024'!$I:$I,'2024'!$L:$L,work!$A422,'2024'!$H:$H,work!H$1)</f>
        <v>0</v>
      </c>
      <c r="I422">
        <f>SUMIFS('2024'!$I:$I,'2024'!$L:$L,work!$A422,'2024'!$H:$H,work!I$1)</f>
        <v>0</v>
      </c>
      <c r="J422">
        <f>SUMIFS('2024'!$I:$I,'2024'!$L:$L,work!$A422,'2024'!$H:$H,work!J$1)</f>
        <v>0</v>
      </c>
      <c r="K422">
        <f>SUMIFS('2024'!$I:$I,'2024'!$L:$L,work!$A422,'2024'!$H:$H,work!K$1)</f>
        <v>6</v>
      </c>
      <c r="L422">
        <f>SUMIFS('2024'!$I:$I,'2024'!$L:$L,work!$A422,'2024'!$H:$H,work!L$1)</f>
        <v>6</v>
      </c>
      <c r="M422">
        <f>SUMIFS('2024'!$I:$I,'2024'!$L:$L,work!$A422,'2024'!$H:$H,work!M$1)</f>
        <v>6</v>
      </c>
      <c r="N422">
        <f>SUMIFS('2024'!$I:$I,'2024'!$L:$L,work!$A422,'2024'!$H:$H,work!N$1)</f>
        <v>0</v>
      </c>
      <c r="O422">
        <f>SUMIFS('2024'!$I:$I,'2024'!$L:$L,work!$A422,'2024'!$H:$H,work!O$1)</f>
        <v>0</v>
      </c>
      <c r="P422">
        <f>SUMIFS('2024'!$I:$I,'2024'!$L:$L,work!$A422,'2024'!$H:$H,work!P$1)</f>
        <v>0</v>
      </c>
      <c r="Q422">
        <f>SUMIFS('2024'!$I:$I,'2024'!$L:$L,work!$A422,'2024'!$H:$H,work!Q$1)</f>
        <v>0</v>
      </c>
      <c r="R422">
        <f>SUMIFS('2024'!$I:$I,'2024'!$L:$L,work!$A422,'2024'!$H:$H,work!R$1)</f>
        <v>0</v>
      </c>
      <c r="S422">
        <f>SUMIFS('2024'!$I:$I,'2024'!$L:$L,work!$A422,'2024'!$H:$H,work!S$1)</f>
        <v>0</v>
      </c>
      <c r="T422">
        <f>SUMIFS('2024'!$I:$I,'2024'!$L:$L,work!$A422,'2024'!$H:$H,work!T$1)</f>
        <v>0</v>
      </c>
      <c r="U422">
        <f>SUMIFS('2024'!$I:$I,'2024'!$L:$L,work!$A422,'2024'!$H:$H,work!U$1)</f>
        <v>0</v>
      </c>
      <c r="V422">
        <f>SUMIFS('2024'!$I:$I,'2024'!$L:$L,work!$A422,'2024'!$H:$H,work!V$1)</f>
        <v>0</v>
      </c>
      <c r="W422">
        <f>SUMIFS('2024'!$I:$I,'2024'!$L:$L,work!$A422,'2024'!$H:$H,work!W$1)</f>
        <v>0</v>
      </c>
      <c r="X422">
        <f>SUMIFS('2024'!$I:$I,'2024'!$L:$L,work!$A422,'2024'!$H:$H,work!X$1)</f>
        <v>0</v>
      </c>
      <c r="Y422">
        <f t="shared" si="10"/>
        <v>3</v>
      </c>
      <c r="AL422" t="str">
        <v>SWROC</v>
      </c>
      <c r="AM422" t="str">
        <v>1677C</v>
      </c>
      <c r="AN422" t="str">
        <v>-</v>
      </c>
    </row>
    <row r="423" spans="1:40" x14ac:dyDescent="0.25">
      <c r="A423" t="str">
        <v>3226G4-21FLWPB G4SE0032</v>
      </c>
      <c r="B423" t="str">
        <f>_xlfn.XLOOKUP(A423,'2024'!L:L,'2024'!A:A)</f>
        <v>SEROC</v>
      </c>
      <c r="C423" t="str">
        <f>_xlfn.XLOOKUP(A423,'2024'!L:L,'2024'!F:F)</f>
        <v>ESTUARY11</v>
      </c>
      <c r="D423" t="str">
        <f>_xlfn.XLOOKUP(A423,'2024'!L:L,'2024'!G:G)</f>
        <v>3M</v>
      </c>
      <c r="E423">
        <f>SUMIFS('2024'!$I:$I,'2024'!$L:$L,work!$A423,'2024'!$H:$H,work!E$1)</f>
        <v>0</v>
      </c>
      <c r="F423">
        <f>SUMIFS('2024'!$I:$I,'2024'!$L:$L,work!$A423,'2024'!$H:$H,work!F$1)</f>
        <v>6</v>
      </c>
      <c r="G423">
        <f>SUMIFS('2024'!$I:$I,'2024'!$L:$L,work!$A423,'2024'!$H:$H,work!G$1)</f>
        <v>0</v>
      </c>
      <c r="H423">
        <f>SUMIFS('2024'!$I:$I,'2024'!$L:$L,work!$A423,'2024'!$H:$H,work!H$1)</f>
        <v>0</v>
      </c>
      <c r="I423">
        <f>SUMIFS('2024'!$I:$I,'2024'!$L:$L,work!$A423,'2024'!$H:$H,work!I$1)</f>
        <v>0</v>
      </c>
      <c r="J423">
        <f>SUMIFS('2024'!$I:$I,'2024'!$L:$L,work!$A423,'2024'!$H:$H,work!J$1)</f>
        <v>0</v>
      </c>
      <c r="K423">
        <f>SUMIFS('2024'!$I:$I,'2024'!$L:$L,work!$A423,'2024'!$H:$H,work!K$1)</f>
        <v>0</v>
      </c>
      <c r="L423">
        <f>SUMIFS('2024'!$I:$I,'2024'!$L:$L,work!$A423,'2024'!$H:$H,work!L$1)</f>
        <v>0</v>
      </c>
      <c r="M423">
        <f>SUMIFS('2024'!$I:$I,'2024'!$L:$L,work!$A423,'2024'!$H:$H,work!M$1)</f>
        <v>0</v>
      </c>
      <c r="N423">
        <f>SUMIFS('2024'!$I:$I,'2024'!$L:$L,work!$A423,'2024'!$H:$H,work!N$1)</f>
        <v>0</v>
      </c>
      <c r="O423">
        <f>SUMIFS('2024'!$I:$I,'2024'!$L:$L,work!$A423,'2024'!$H:$H,work!O$1)</f>
        <v>0</v>
      </c>
      <c r="P423">
        <f>SUMIFS('2024'!$I:$I,'2024'!$L:$L,work!$A423,'2024'!$H:$H,work!P$1)</f>
        <v>0</v>
      </c>
      <c r="Q423">
        <f>SUMIFS('2024'!$I:$I,'2024'!$L:$L,work!$A423,'2024'!$H:$H,work!Q$1)</f>
        <v>0</v>
      </c>
      <c r="R423">
        <f>SUMIFS('2024'!$I:$I,'2024'!$L:$L,work!$A423,'2024'!$H:$H,work!R$1)</f>
        <v>0</v>
      </c>
      <c r="S423">
        <f>SUMIFS('2024'!$I:$I,'2024'!$L:$L,work!$A423,'2024'!$H:$H,work!S$1)</f>
        <v>0</v>
      </c>
      <c r="T423">
        <f>SUMIFS('2024'!$I:$I,'2024'!$L:$L,work!$A423,'2024'!$H:$H,work!T$1)</f>
        <v>0</v>
      </c>
      <c r="U423">
        <f>SUMIFS('2024'!$I:$I,'2024'!$L:$L,work!$A423,'2024'!$H:$H,work!U$1)</f>
        <v>0</v>
      </c>
      <c r="V423">
        <f>SUMIFS('2024'!$I:$I,'2024'!$L:$L,work!$A423,'2024'!$H:$H,work!V$1)</f>
        <v>0</v>
      </c>
      <c r="W423">
        <f>SUMIFS('2024'!$I:$I,'2024'!$L:$L,work!$A423,'2024'!$H:$H,work!W$1)</f>
        <v>0</v>
      </c>
      <c r="X423">
        <f>SUMIFS('2024'!$I:$I,'2024'!$L:$L,work!$A423,'2024'!$H:$H,work!X$1)</f>
        <v>0</v>
      </c>
      <c r="Y423">
        <f t="shared" si="10"/>
        <v>3</v>
      </c>
      <c r="AL423" t="str">
        <v>SWROC</v>
      </c>
      <c r="AM423" t="str">
        <v>1840</v>
      </c>
      <c r="AN423" t="str">
        <v>-</v>
      </c>
    </row>
    <row r="424" spans="1:40" x14ac:dyDescent="0.25">
      <c r="A424" t="str">
        <v>3227-21FLFTM G4SD0194</v>
      </c>
      <c r="B424" t="str">
        <f>_xlfn.XLOOKUP(A424,'2024'!L:L,'2024'!A:A)</f>
        <v>SROC</v>
      </c>
      <c r="C424" t="str">
        <f>_xlfn.XLOOKUP(A424,'2024'!L:L,'2024'!F:F)</f>
        <v>STREAM</v>
      </c>
      <c r="D424" t="str">
        <f>_xlfn.XLOOKUP(A424,'2024'!L:L,'2024'!G:G)</f>
        <v>3F</v>
      </c>
      <c r="E424">
        <f>SUMIFS('2024'!$I:$I,'2024'!$L:$L,work!$A424,'2024'!$H:$H,work!E$1)</f>
        <v>6</v>
      </c>
      <c r="F424">
        <f>SUMIFS('2024'!$I:$I,'2024'!$L:$L,work!$A424,'2024'!$H:$H,work!F$1)</f>
        <v>0</v>
      </c>
      <c r="G424">
        <f>SUMIFS('2024'!$I:$I,'2024'!$L:$L,work!$A424,'2024'!$H:$H,work!G$1)</f>
        <v>0</v>
      </c>
      <c r="H424">
        <f>SUMIFS('2024'!$I:$I,'2024'!$L:$L,work!$A424,'2024'!$H:$H,work!H$1)</f>
        <v>0</v>
      </c>
      <c r="I424">
        <f>SUMIFS('2024'!$I:$I,'2024'!$L:$L,work!$A424,'2024'!$H:$H,work!I$1)</f>
        <v>6</v>
      </c>
      <c r="J424">
        <f>SUMIFS('2024'!$I:$I,'2024'!$L:$L,work!$A424,'2024'!$H:$H,work!J$1)</f>
        <v>0</v>
      </c>
      <c r="K424">
        <f>SUMIFS('2024'!$I:$I,'2024'!$L:$L,work!$A424,'2024'!$H:$H,work!K$1)</f>
        <v>0</v>
      </c>
      <c r="L424">
        <f>SUMIFS('2024'!$I:$I,'2024'!$L:$L,work!$A424,'2024'!$H:$H,work!L$1)</f>
        <v>0</v>
      </c>
      <c r="M424">
        <f>SUMIFS('2024'!$I:$I,'2024'!$L:$L,work!$A424,'2024'!$H:$H,work!M$1)</f>
        <v>0</v>
      </c>
      <c r="N424">
        <f>SUMIFS('2024'!$I:$I,'2024'!$L:$L,work!$A424,'2024'!$H:$H,work!N$1)</f>
        <v>0</v>
      </c>
      <c r="O424">
        <f>SUMIFS('2024'!$I:$I,'2024'!$L:$L,work!$A424,'2024'!$H:$H,work!O$1)</f>
        <v>0</v>
      </c>
      <c r="P424">
        <f>SUMIFS('2024'!$I:$I,'2024'!$L:$L,work!$A424,'2024'!$H:$H,work!P$1)</f>
        <v>0</v>
      </c>
      <c r="Q424">
        <f>SUMIFS('2024'!$I:$I,'2024'!$L:$L,work!$A424,'2024'!$H:$H,work!Q$1)</f>
        <v>0</v>
      </c>
      <c r="R424">
        <f>SUMIFS('2024'!$I:$I,'2024'!$L:$L,work!$A424,'2024'!$H:$H,work!R$1)</f>
        <v>0</v>
      </c>
      <c r="S424">
        <f>SUMIFS('2024'!$I:$I,'2024'!$L:$L,work!$A424,'2024'!$H:$H,work!S$1)</f>
        <v>0</v>
      </c>
      <c r="T424">
        <f>SUMIFS('2024'!$I:$I,'2024'!$L:$L,work!$A424,'2024'!$H:$H,work!T$1)</f>
        <v>0</v>
      </c>
      <c r="U424">
        <f>SUMIFS('2024'!$I:$I,'2024'!$L:$L,work!$A424,'2024'!$H:$H,work!U$1)</f>
        <v>0</v>
      </c>
      <c r="V424">
        <f>SUMIFS('2024'!$I:$I,'2024'!$L:$L,work!$A424,'2024'!$H:$H,work!V$1)</f>
        <v>0</v>
      </c>
      <c r="W424">
        <f>SUMIFS('2024'!$I:$I,'2024'!$L:$L,work!$A424,'2024'!$H:$H,work!W$1)</f>
        <v>0</v>
      </c>
      <c r="X424">
        <f>SUMIFS('2024'!$I:$I,'2024'!$L:$L,work!$A424,'2024'!$H:$H,work!X$1)</f>
        <v>0</v>
      </c>
      <c r="Y424">
        <f t="shared" si="10"/>
        <v>3</v>
      </c>
      <c r="AL424" t="str">
        <v>SWROC</v>
      </c>
      <c r="AM424" t="str">
        <v>1805</v>
      </c>
      <c r="AN424" t="str">
        <v>-</v>
      </c>
    </row>
    <row r="425" spans="1:40" x14ac:dyDescent="0.25">
      <c r="A425" t="str">
        <v>3235B1-21FLSCCFCLEW04</v>
      </c>
      <c r="B425" t="str">
        <f>_xlfn.XLOOKUP(A425,'2024'!L:L,'2024'!A:A)</f>
        <v>SROC</v>
      </c>
      <c r="C425" t="str">
        <f>_xlfn.XLOOKUP(A425,'2024'!L:L,'2024'!F:F)</f>
        <v>STREAM</v>
      </c>
      <c r="D425" t="str">
        <f>_xlfn.XLOOKUP(A425,'2024'!L:L,'2024'!G:G)</f>
        <v>3F</v>
      </c>
      <c r="E425">
        <f>SUMIFS('2024'!$I:$I,'2024'!$L:$L,work!$A425,'2024'!$H:$H,work!E$1)</f>
        <v>6</v>
      </c>
      <c r="F425">
        <f>SUMIFS('2024'!$I:$I,'2024'!$L:$L,work!$A425,'2024'!$H:$H,work!F$1)</f>
        <v>0</v>
      </c>
      <c r="G425">
        <f>SUMIFS('2024'!$I:$I,'2024'!$L:$L,work!$A425,'2024'!$H:$H,work!G$1)</f>
        <v>0</v>
      </c>
      <c r="H425">
        <f>SUMIFS('2024'!$I:$I,'2024'!$L:$L,work!$A425,'2024'!$H:$H,work!H$1)</f>
        <v>0</v>
      </c>
      <c r="I425">
        <f>SUMIFS('2024'!$I:$I,'2024'!$L:$L,work!$A425,'2024'!$H:$H,work!I$1)</f>
        <v>6</v>
      </c>
      <c r="J425">
        <f>SUMIFS('2024'!$I:$I,'2024'!$L:$L,work!$A425,'2024'!$H:$H,work!J$1)</f>
        <v>0</v>
      </c>
      <c r="K425">
        <f>SUMIFS('2024'!$I:$I,'2024'!$L:$L,work!$A425,'2024'!$H:$H,work!K$1)</f>
        <v>0</v>
      </c>
      <c r="L425">
        <f>SUMIFS('2024'!$I:$I,'2024'!$L:$L,work!$A425,'2024'!$H:$H,work!L$1)</f>
        <v>0</v>
      </c>
      <c r="M425">
        <f>SUMIFS('2024'!$I:$I,'2024'!$L:$L,work!$A425,'2024'!$H:$H,work!M$1)</f>
        <v>0</v>
      </c>
      <c r="N425">
        <f>SUMIFS('2024'!$I:$I,'2024'!$L:$L,work!$A425,'2024'!$H:$H,work!N$1)</f>
        <v>0</v>
      </c>
      <c r="O425">
        <f>SUMIFS('2024'!$I:$I,'2024'!$L:$L,work!$A425,'2024'!$H:$H,work!O$1)</f>
        <v>0</v>
      </c>
      <c r="P425">
        <f>SUMIFS('2024'!$I:$I,'2024'!$L:$L,work!$A425,'2024'!$H:$H,work!P$1)</f>
        <v>0</v>
      </c>
      <c r="Q425">
        <f>SUMIFS('2024'!$I:$I,'2024'!$L:$L,work!$A425,'2024'!$H:$H,work!Q$1)</f>
        <v>0</v>
      </c>
      <c r="R425">
        <f>SUMIFS('2024'!$I:$I,'2024'!$L:$L,work!$A425,'2024'!$H:$H,work!R$1)</f>
        <v>0</v>
      </c>
      <c r="S425">
        <f>SUMIFS('2024'!$I:$I,'2024'!$L:$L,work!$A425,'2024'!$H:$H,work!S$1)</f>
        <v>0</v>
      </c>
      <c r="T425">
        <f>SUMIFS('2024'!$I:$I,'2024'!$L:$L,work!$A425,'2024'!$H:$H,work!T$1)</f>
        <v>0</v>
      </c>
      <c r="U425">
        <f>SUMIFS('2024'!$I:$I,'2024'!$L:$L,work!$A425,'2024'!$H:$H,work!U$1)</f>
        <v>0</v>
      </c>
      <c r="V425">
        <f>SUMIFS('2024'!$I:$I,'2024'!$L:$L,work!$A425,'2024'!$H:$H,work!V$1)</f>
        <v>0</v>
      </c>
      <c r="W425">
        <f>SUMIFS('2024'!$I:$I,'2024'!$L:$L,work!$A425,'2024'!$H:$H,work!W$1)</f>
        <v>0</v>
      </c>
      <c r="X425">
        <f>SUMIFS('2024'!$I:$I,'2024'!$L:$L,work!$A425,'2024'!$H:$H,work!X$1)</f>
        <v>0</v>
      </c>
      <c r="Y425">
        <f t="shared" si="10"/>
        <v>3</v>
      </c>
      <c r="AL425" t="str">
        <v>SWROC</v>
      </c>
      <c r="AM425" t="str">
        <v>1808</v>
      </c>
      <c r="AN425" t="str">
        <v>-</v>
      </c>
    </row>
    <row r="426" spans="1:40" x14ac:dyDescent="0.25">
      <c r="A426" t="str">
        <v>3235B2-21FLFTM G3SD0178</v>
      </c>
      <c r="B426" t="str">
        <f>_xlfn.XLOOKUP(A426,'2024'!L:L,'2024'!A:A)</f>
        <v>SROC</v>
      </c>
      <c r="C426" t="str">
        <f>_xlfn.XLOOKUP(A426,'2024'!L:L,'2024'!F:F)</f>
        <v>STREAM</v>
      </c>
      <c r="D426" t="str">
        <f>_xlfn.XLOOKUP(A426,'2024'!L:L,'2024'!G:G)</f>
        <v>3F</v>
      </c>
      <c r="E426">
        <f>SUMIFS('2024'!$I:$I,'2024'!$L:$L,work!$A426,'2024'!$H:$H,work!E$1)</f>
        <v>6</v>
      </c>
      <c r="F426">
        <f>SUMIFS('2024'!$I:$I,'2024'!$L:$L,work!$A426,'2024'!$H:$H,work!F$1)</f>
        <v>0</v>
      </c>
      <c r="G426">
        <f>SUMIFS('2024'!$I:$I,'2024'!$L:$L,work!$A426,'2024'!$H:$H,work!G$1)</f>
        <v>0</v>
      </c>
      <c r="H426">
        <f>SUMIFS('2024'!$I:$I,'2024'!$L:$L,work!$A426,'2024'!$H:$H,work!H$1)</f>
        <v>0</v>
      </c>
      <c r="I426">
        <f>SUMIFS('2024'!$I:$I,'2024'!$L:$L,work!$A426,'2024'!$H:$H,work!I$1)</f>
        <v>6</v>
      </c>
      <c r="J426">
        <f>SUMIFS('2024'!$I:$I,'2024'!$L:$L,work!$A426,'2024'!$H:$H,work!J$1)</f>
        <v>0</v>
      </c>
      <c r="K426">
        <f>SUMIFS('2024'!$I:$I,'2024'!$L:$L,work!$A426,'2024'!$H:$H,work!K$1)</f>
        <v>0</v>
      </c>
      <c r="L426">
        <f>SUMIFS('2024'!$I:$I,'2024'!$L:$L,work!$A426,'2024'!$H:$H,work!L$1)</f>
        <v>0</v>
      </c>
      <c r="M426">
        <f>SUMIFS('2024'!$I:$I,'2024'!$L:$L,work!$A426,'2024'!$H:$H,work!M$1)</f>
        <v>0</v>
      </c>
      <c r="N426">
        <f>SUMIFS('2024'!$I:$I,'2024'!$L:$L,work!$A426,'2024'!$H:$H,work!N$1)</f>
        <v>0</v>
      </c>
      <c r="O426">
        <f>SUMIFS('2024'!$I:$I,'2024'!$L:$L,work!$A426,'2024'!$H:$H,work!O$1)</f>
        <v>0</v>
      </c>
      <c r="P426">
        <f>SUMIFS('2024'!$I:$I,'2024'!$L:$L,work!$A426,'2024'!$H:$H,work!P$1)</f>
        <v>0</v>
      </c>
      <c r="Q426">
        <f>SUMIFS('2024'!$I:$I,'2024'!$L:$L,work!$A426,'2024'!$H:$H,work!Q$1)</f>
        <v>0</v>
      </c>
      <c r="R426">
        <f>SUMIFS('2024'!$I:$I,'2024'!$L:$L,work!$A426,'2024'!$H:$H,work!R$1)</f>
        <v>0</v>
      </c>
      <c r="S426">
        <f>SUMIFS('2024'!$I:$I,'2024'!$L:$L,work!$A426,'2024'!$H:$H,work!S$1)</f>
        <v>0</v>
      </c>
      <c r="T426">
        <f>SUMIFS('2024'!$I:$I,'2024'!$L:$L,work!$A426,'2024'!$H:$H,work!T$1)</f>
        <v>0</v>
      </c>
      <c r="U426">
        <f>SUMIFS('2024'!$I:$I,'2024'!$L:$L,work!$A426,'2024'!$H:$H,work!U$1)</f>
        <v>0</v>
      </c>
      <c r="V426">
        <f>SUMIFS('2024'!$I:$I,'2024'!$L:$L,work!$A426,'2024'!$H:$H,work!V$1)</f>
        <v>0</v>
      </c>
      <c r="W426">
        <f>SUMIFS('2024'!$I:$I,'2024'!$L:$L,work!$A426,'2024'!$H:$H,work!W$1)</f>
        <v>0</v>
      </c>
      <c r="X426">
        <f>SUMIFS('2024'!$I:$I,'2024'!$L:$L,work!$A426,'2024'!$H:$H,work!X$1)</f>
        <v>0</v>
      </c>
      <c r="Y426">
        <f t="shared" si="10"/>
        <v>3</v>
      </c>
      <c r="AL426" t="str">
        <v>SWROC</v>
      </c>
      <c r="AM426" t="str">
        <v>1623F</v>
      </c>
      <c r="AN426" t="str">
        <v>-</v>
      </c>
    </row>
    <row r="427" spans="1:40" x14ac:dyDescent="0.25">
      <c r="A427" t="str">
        <v>3235D-21FLFTM G3SD0176</v>
      </c>
      <c r="B427" t="str">
        <f>_xlfn.XLOOKUP(A427,'2024'!L:L,'2024'!A:A)</f>
        <v>SROC</v>
      </c>
      <c r="C427" t="str">
        <f>_xlfn.XLOOKUP(A427,'2024'!L:L,'2024'!F:F)</f>
        <v>STREAM</v>
      </c>
      <c r="D427" t="str">
        <f>_xlfn.XLOOKUP(A427,'2024'!L:L,'2024'!G:G)</f>
        <v>3F</v>
      </c>
      <c r="E427">
        <f>SUMIFS('2024'!$I:$I,'2024'!$L:$L,work!$A427,'2024'!$H:$H,work!E$1)</f>
        <v>6</v>
      </c>
      <c r="F427">
        <f>SUMIFS('2024'!$I:$I,'2024'!$L:$L,work!$A427,'2024'!$H:$H,work!F$1)</f>
        <v>0</v>
      </c>
      <c r="G427">
        <f>SUMIFS('2024'!$I:$I,'2024'!$L:$L,work!$A427,'2024'!$H:$H,work!G$1)</f>
        <v>0</v>
      </c>
      <c r="H427">
        <f>SUMIFS('2024'!$I:$I,'2024'!$L:$L,work!$A427,'2024'!$H:$H,work!H$1)</f>
        <v>0</v>
      </c>
      <c r="I427">
        <f>SUMIFS('2024'!$I:$I,'2024'!$L:$L,work!$A427,'2024'!$H:$H,work!I$1)</f>
        <v>6</v>
      </c>
      <c r="J427">
        <f>SUMIFS('2024'!$I:$I,'2024'!$L:$L,work!$A427,'2024'!$H:$H,work!J$1)</f>
        <v>0</v>
      </c>
      <c r="K427">
        <f>SUMIFS('2024'!$I:$I,'2024'!$L:$L,work!$A427,'2024'!$H:$H,work!K$1)</f>
        <v>0</v>
      </c>
      <c r="L427">
        <f>SUMIFS('2024'!$I:$I,'2024'!$L:$L,work!$A427,'2024'!$H:$H,work!L$1)</f>
        <v>0</v>
      </c>
      <c r="M427">
        <f>SUMIFS('2024'!$I:$I,'2024'!$L:$L,work!$A427,'2024'!$H:$H,work!M$1)</f>
        <v>0</v>
      </c>
      <c r="N427">
        <f>SUMIFS('2024'!$I:$I,'2024'!$L:$L,work!$A427,'2024'!$H:$H,work!N$1)</f>
        <v>0</v>
      </c>
      <c r="O427">
        <f>SUMIFS('2024'!$I:$I,'2024'!$L:$L,work!$A427,'2024'!$H:$H,work!O$1)</f>
        <v>0</v>
      </c>
      <c r="P427">
        <f>SUMIFS('2024'!$I:$I,'2024'!$L:$L,work!$A427,'2024'!$H:$H,work!P$1)</f>
        <v>0</v>
      </c>
      <c r="Q427">
        <f>SUMIFS('2024'!$I:$I,'2024'!$L:$L,work!$A427,'2024'!$H:$H,work!Q$1)</f>
        <v>0</v>
      </c>
      <c r="R427">
        <f>SUMIFS('2024'!$I:$I,'2024'!$L:$L,work!$A427,'2024'!$H:$H,work!R$1)</f>
        <v>0</v>
      </c>
      <c r="S427">
        <f>SUMIFS('2024'!$I:$I,'2024'!$L:$L,work!$A427,'2024'!$H:$H,work!S$1)</f>
        <v>0</v>
      </c>
      <c r="T427">
        <f>SUMIFS('2024'!$I:$I,'2024'!$L:$L,work!$A427,'2024'!$H:$H,work!T$1)</f>
        <v>0</v>
      </c>
      <c r="U427">
        <f>SUMIFS('2024'!$I:$I,'2024'!$L:$L,work!$A427,'2024'!$H:$H,work!U$1)</f>
        <v>0</v>
      </c>
      <c r="V427">
        <f>SUMIFS('2024'!$I:$I,'2024'!$L:$L,work!$A427,'2024'!$H:$H,work!V$1)</f>
        <v>0</v>
      </c>
      <c r="W427">
        <f>SUMIFS('2024'!$I:$I,'2024'!$L:$L,work!$A427,'2024'!$H:$H,work!W$1)</f>
        <v>0</v>
      </c>
      <c r="X427">
        <f>SUMIFS('2024'!$I:$I,'2024'!$L:$L,work!$A427,'2024'!$H:$H,work!X$1)</f>
        <v>0</v>
      </c>
      <c r="Y427">
        <f t="shared" si="10"/>
        <v>3</v>
      </c>
      <c r="AL427" t="str">
        <v>SWROC</v>
      </c>
      <c r="AM427" t="str">
        <v>1757B</v>
      </c>
      <c r="AN427" t="str">
        <v>-</v>
      </c>
    </row>
    <row r="428" spans="1:40" x14ac:dyDescent="0.25">
      <c r="A428" t="str">
        <v>3235E-21FLFTM G3SD0085</v>
      </c>
      <c r="B428" t="str">
        <f>_xlfn.XLOOKUP(A428,'2024'!L:L,'2024'!A:A)</f>
        <v>SROC</v>
      </c>
      <c r="C428" t="str">
        <f>_xlfn.XLOOKUP(A428,'2024'!L:L,'2024'!F:F)</f>
        <v>STREAM</v>
      </c>
      <c r="D428" t="str">
        <f>_xlfn.XLOOKUP(A428,'2024'!L:L,'2024'!G:G)</f>
        <v>3F</v>
      </c>
      <c r="E428">
        <f>SUMIFS('2024'!$I:$I,'2024'!$L:$L,work!$A428,'2024'!$H:$H,work!E$1)</f>
        <v>0</v>
      </c>
      <c r="F428">
        <f>SUMIFS('2024'!$I:$I,'2024'!$L:$L,work!$A428,'2024'!$H:$H,work!F$1)</f>
        <v>6</v>
      </c>
      <c r="G428">
        <f>SUMIFS('2024'!$I:$I,'2024'!$L:$L,work!$A428,'2024'!$H:$H,work!G$1)</f>
        <v>0</v>
      </c>
      <c r="H428">
        <f>SUMIFS('2024'!$I:$I,'2024'!$L:$L,work!$A428,'2024'!$H:$H,work!H$1)</f>
        <v>0</v>
      </c>
      <c r="I428">
        <f>SUMIFS('2024'!$I:$I,'2024'!$L:$L,work!$A428,'2024'!$H:$H,work!I$1)</f>
        <v>6</v>
      </c>
      <c r="J428">
        <f>SUMIFS('2024'!$I:$I,'2024'!$L:$L,work!$A428,'2024'!$H:$H,work!J$1)</f>
        <v>0</v>
      </c>
      <c r="K428">
        <f>SUMIFS('2024'!$I:$I,'2024'!$L:$L,work!$A428,'2024'!$H:$H,work!K$1)</f>
        <v>0</v>
      </c>
      <c r="L428">
        <f>SUMIFS('2024'!$I:$I,'2024'!$L:$L,work!$A428,'2024'!$H:$H,work!L$1)</f>
        <v>0</v>
      </c>
      <c r="M428">
        <f>SUMIFS('2024'!$I:$I,'2024'!$L:$L,work!$A428,'2024'!$H:$H,work!M$1)</f>
        <v>0</v>
      </c>
      <c r="N428">
        <f>SUMIFS('2024'!$I:$I,'2024'!$L:$L,work!$A428,'2024'!$H:$H,work!N$1)</f>
        <v>0</v>
      </c>
      <c r="O428">
        <f>SUMIFS('2024'!$I:$I,'2024'!$L:$L,work!$A428,'2024'!$H:$H,work!O$1)</f>
        <v>0</v>
      </c>
      <c r="P428">
        <f>SUMIFS('2024'!$I:$I,'2024'!$L:$L,work!$A428,'2024'!$H:$H,work!P$1)</f>
        <v>0</v>
      </c>
      <c r="Q428">
        <f>SUMIFS('2024'!$I:$I,'2024'!$L:$L,work!$A428,'2024'!$H:$H,work!Q$1)</f>
        <v>0</v>
      </c>
      <c r="R428">
        <f>SUMIFS('2024'!$I:$I,'2024'!$L:$L,work!$A428,'2024'!$H:$H,work!R$1)</f>
        <v>0</v>
      </c>
      <c r="S428">
        <f>SUMIFS('2024'!$I:$I,'2024'!$L:$L,work!$A428,'2024'!$H:$H,work!S$1)</f>
        <v>0</v>
      </c>
      <c r="T428">
        <f>SUMIFS('2024'!$I:$I,'2024'!$L:$L,work!$A428,'2024'!$H:$H,work!T$1)</f>
        <v>0</v>
      </c>
      <c r="U428">
        <f>SUMIFS('2024'!$I:$I,'2024'!$L:$L,work!$A428,'2024'!$H:$H,work!U$1)</f>
        <v>0</v>
      </c>
      <c r="V428">
        <f>SUMIFS('2024'!$I:$I,'2024'!$L:$L,work!$A428,'2024'!$H:$H,work!V$1)</f>
        <v>0</v>
      </c>
      <c r="W428">
        <f>SUMIFS('2024'!$I:$I,'2024'!$L:$L,work!$A428,'2024'!$H:$H,work!W$1)</f>
        <v>0</v>
      </c>
      <c r="X428">
        <f>SUMIFS('2024'!$I:$I,'2024'!$L:$L,work!$A428,'2024'!$H:$H,work!X$1)</f>
        <v>0</v>
      </c>
      <c r="Y428">
        <f t="shared" si="10"/>
        <v>3</v>
      </c>
      <c r="AL428" t="str">
        <v>SWROC</v>
      </c>
      <c r="AM428" t="str">
        <v>1787B</v>
      </c>
      <c r="AN428" t="str">
        <v>-</v>
      </c>
    </row>
    <row r="429" spans="1:40" x14ac:dyDescent="0.25">
      <c r="A429" t="str">
        <v>3235E-21FLFTM G3SD0226</v>
      </c>
      <c r="B429" t="str">
        <f>_xlfn.XLOOKUP(A429,'2024'!L:L,'2024'!A:A)</f>
        <v>SROC</v>
      </c>
      <c r="C429" t="str">
        <f>_xlfn.XLOOKUP(A429,'2024'!L:L,'2024'!F:F)</f>
        <v>STREAM</v>
      </c>
      <c r="D429" t="str">
        <f>_xlfn.XLOOKUP(A429,'2024'!L:L,'2024'!G:G)</f>
        <v>3F</v>
      </c>
      <c r="E429">
        <f>SUMIFS('2024'!$I:$I,'2024'!$L:$L,work!$A429,'2024'!$H:$H,work!E$1)</f>
        <v>0</v>
      </c>
      <c r="F429">
        <f>SUMIFS('2024'!$I:$I,'2024'!$L:$L,work!$A429,'2024'!$H:$H,work!F$1)</f>
        <v>6</v>
      </c>
      <c r="G429">
        <f>SUMIFS('2024'!$I:$I,'2024'!$L:$L,work!$A429,'2024'!$H:$H,work!G$1)</f>
        <v>0</v>
      </c>
      <c r="H429">
        <f>SUMIFS('2024'!$I:$I,'2024'!$L:$L,work!$A429,'2024'!$H:$H,work!H$1)</f>
        <v>0</v>
      </c>
      <c r="I429">
        <f>SUMIFS('2024'!$I:$I,'2024'!$L:$L,work!$A429,'2024'!$H:$H,work!I$1)</f>
        <v>0</v>
      </c>
      <c r="J429">
        <f>SUMIFS('2024'!$I:$I,'2024'!$L:$L,work!$A429,'2024'!$H:$H,work!J$1)</f>
        <v>0</v>
      </c>
      <c r="K429">
        <f>SUMIFS('2024'!$I:$I,'2024'!$L:$L,work!$A429,'2024'!$H:$H,work!K$1)</f>
        <v>6</v>
      </c>
      <c r="L429">
        <f>SUMIFS('2024'!$I:$I,'2024'!$L:$L,work!$A429,'2024'!$H:$H,work!L$1)</f>
        <v>6</v>
      </c>
      <c r="M429">
        <f>SUMIFS('2024'!$I:$I,'2024'!$L:$L,work!$A429,'2024'!$H:$H,work!M$1)</f>
        <v>6</v>
      </c>
      <c r="N429">
        <f>SUMIFS('2024'!$I:$I,'2024'!$L:$L,work!$A429,'2024'!$H:$H,work!N$1)</f>
        <v>0</v>
      </c>
      <c r="O429">
        <f>SUMIFS('2024'!$I:$I,'2024'!$L:$L,work!$A429,'2024'!$H:$H,work!O$1)</f>
        <v>0</v>
      </c>
      <c r="P429">
        <f>SUMIFS('2024'!$I:$I,'2024'!$L:$L,work!$A429,'2024'!$H:$H,work!P$1)</f>
        <v>0</v>
      </c>
      <c r="Q429">
        <f>SUMIFS('2024'!$I:$I,'2024'!$L:$L,work!$A429,'2024'!$H:$H,work!Q$1)</f>
        <v>0</v>
      </c>
      <c r="R429">
        <f>SUMIFS('2024'!$I:$I,'2024'!$L:$L,work!$A429,'2024'!$H:$H,work!R$1)</f>
        <v>0</v>
      </c>
      <c r="S429">
        <f>SUMIFS('2024'!$I:$I,'2024'!$L:$L,work!$A429,'2024'!$H:$H,work!S$1)</f>
        <v>0</v>
      </c>
      <c r="T429">
        <f>SUMIFS('2024'!$I:$I,'2024'!$L:$L,work!$A429,'2024'!$H:$H,work!T$1)</f>
        <v>0</v>
      </c>
      <c r="U429">
        <f>SUMIFS('2024'!$I:$I,'2024'!$L:$L,work!$A429,'2024'!$H:$H,work!U$1)</f>
        <v>0</v>
      </c>
      <c r="V429">
        <f>SUMIFS('2024'!$I:$I,'2024'!$L:$L,work!$A429,'2024'!$H:$H,work!V$1)</f>
        <v>0</v>
      </c>
      <c r="W429">
        <f>SUMIFS('2024'!$I:$I,'2024'!$L:$L,work!$A429,'2024'!$H:$H,work!W$1)</f>
        <v>0</v>
      </c>
      <c r="X429">
        <f>SUMIFS('2024'!$I:$I,'2024'!$L:$L,work!$A429,'2024'!$H:$H,work!X$1)</f>
        <v>0</v>
      </c>
      <c r="Y429">
        <f t="shared" si="10"/>
        <v>3</v>
      </c>
      <c r="AL429" t="str">
        <v>SWROC</v>
      </c>
      <c r="AM429" t="str">
        <v>1451</v>
      </c>
      <c r="AN429" t="str">
        <v>-</v>
      </c>
    </row>
    <row r="430" spans="1:40" x14ac:dyDescent="0.25">
      <c r="A430" t="str">
        <v>3235F-21FLFTM G3SD0098</v>
      </c>
      <c r="B430" t="str">
        <f>_xlfn.XLOOKUP(A430,'2024'!L:L,'2024'!A:A)</f>
        <v>SROC</v>
      </c>
      <c r="C430" t="str">
        <f>_xlfn.XLOOKUP(A430,'2024'!L:L,'2024'!F:F)</f>
        <v>STREAM</v>
      </c>
      <c r="D430" t="str">
        <f>_xlfn.XLOOKUP(A430,'2024'!L:L,'2024'!G:G)</f>
        <v>3F</v>
      </c>
      <c r="E430">
        <f>SUMIFS('2024'!$I:$I,'2024'!$L:$L,work!$A430,'2024'!$H:$H,work!E$1)</f>
        <v>0</v>
      </c>
      <c r="F430">
        <f>SUMIFS('2024'!$I:$I,'2024'!$L:$L,work!$A430,'2024'!$H:$H,work!F$1)</f>
        <v>6</v>
      </c>
      <c r="G430">
        <f>SUMIFS('2024'!$I:$I,'2024'!$L:$L,work!$A430,'2024'!$H:$H,work!G$1)</f>
        <v>0</v>
      </c>
      <c r="H430">
        <f>SUMIFS('2024'!$I:$I,'2024'!$L:$L,work!$A430,'2024'!$H:$H,work!H$1)</f>
        <v>0</v>
      </c>
      <c r="I430">
        <f>SUMIFS('2024'!$I:$I,'2024'!$L:$L,work!$A430,'2024'!$H:$H,work!I$1)</f>
        <v>6</v>
      </c>
      <c r="J430">
        <f>SUMIFS('2024'!$I:$I,'2024'!$L:$L,work!$A430,'2024'!$H:$H,work!J$1)</f>
        <v>0</v>
      </c>
      <c r="K430">
        <f>SUMIFS('2024'!$I:$I,'2024'!$L:$L,work!$A430,'2024'!$H:$H,work!K$1)</f>
        <v>0</v>
      </c>
      <c r="L430">
        <f>SUMIFS('2024'!$I:$I,'2024'!$L:$L,work!$A430,'2024'!$H:$H,work!L$1)</f>
        <v>0</v>
      </c>
      <c r="M430">
        <f>SUMIFS('2024'!$I:$I,'2024'!$L:$L,work!$A430,'2024'!$H:$H,work!M$1)</f>
        <v>0</v>
      </c>
      <c r="N430">
        <f>SUMIFS('2024'!$I:$I,'2024'!$L:$L,work!$A430,'2024'!$H:$H,work!N$1)</f>
        <v>0</v>
      </c>
      <c r="O430">
        <f>SUMIFS('2024'!$I:$I,'2024'!$L:$L,work!$A430,'2024'!$H:$H,work!O$1)</f>
        <v>0</v>
      </c>
      <c r="P430">
        <f>SUMIFS('2024'!$I:$I,'2024'!$L:$L,work!$A430,'2024'!$H:$H,work!P$1)</f>
        <v>0</v>
      </c>
      <c r="Q430">
        <f>SUMIFS('2024'!$I:$I,'2024'!$L:$L,work!$A430,'2024'!$H:$H,work!Q$1)</f>
        <v>0</v>
      </c>
      <c r="R430">
        <f>SUMIFS('2024'!$I:$I,'2024'!$L:$L,work!$A430,'2024'!$H:$H,work!R$1)</f>
        <v>0</v>
      </c>
      <c r="S430">
        <f>SUMIFS('2024'!$I:$I,'2024'!$L:$L,work!$A430,'2024'!$H:$H,work!S$1)</f>
        <v>0</v>
      </c>
      <c r="T430">
        <f>SUMIFS('2024'!$I:$I,'2024'!$L:$L,work!$A430,'2024'!$H:$H,work!T$1)</f>
        <v>0</v>
      </c>
      <c r="U430">
        <f>SUMIFS('2024'!$I:$I,'2024'!$L:$L,work!$A430,'2024'!$H:$H,work!U$1)</f>
        <v>0</v>
      </c>
      <c r="V430">
        <f>SUMIFS('2024'!$I:$I,'2024'!$L:$L,work!$A430,'2024'!$H:$H,work!V$1)</f>
        <v>0</v>
      </c>
      <c r="W430">
        <f>SUMIFS('2024'!$I:$I,'2024'!$L:$L,work!$A430,'2024'!$H:$H,work!W$1)</f>
        <v>0</v>
      </c>
      <c r="X430">
        <f>SUMIFS('2024'!$I:$I,'2024'!$L:$L,work!$A430,'2024'!$H:$H,work!X$1)</f>
        <v>0</v>
      </c>
      <c r="Y430">
        <f t="shared" si="10"/>
        <v>3</v>
      </c>
      <c r="AL430" t="str">
        <v>SWROC</v>
      </c>
      <c r="AM430" t="str">
        <v>1478</v>
      </c>
      <c r="AN430" t="str">
        <v>-</v>
      </c>
    </row>
    <row r="431" spans="1:40" x14ac:dyDescent="0.25">
      <c r="A431" t="str">
        <v>3235G-21FLFTM G3SD0223</v>
      </c>
      <c r="B431" t="str">
        <f>_xlfn.XLOOKUP(A431,'2024'!L:L,'2024'!A:A)</f>
        <v>SROC</v>
      </c>
      <c r="C431" t="str">
        <f>_xlfn.XLOOKUP(A431,'2024'!L:L,'2024'!F:F)</f>
        <v>STREAM</v>
      </c>
      <c r="D431" t="str">
        <f>_xlfn.XLOOKUP(A431,'2024'!L:L,'2024'!G:G)</f>
        <v>3F</v>
      </c>
      <c r="E431">
        <f>SUMIFS('2024'!$I:$I,'2024'!$L:$L,work!$A431,'2024'!$H:$H,work!E$1)</f>
        <v>0</v>
      </c>
      <c r="F431">
        <f>SUMIFS('2024'!$I:$I,'2024'!$L:$L,work!$A431,'2024'!$H:$H,work!F$1)</f>
        <v>6</v>
      </c>
      <c r="G431">
        <f>SUMIFS('2024'!$I:$I,'2024'!$L:$L,work!$A431,'2024'!$H:$H,work!G$1)</f>
        <v>0</v>
      </c>
      <c r="H431">
        <f>SUMIFS('2024'!$I:$I,'2024'!$L:$L,work!$A431,'2024'!$H:$H,work!H$1)</f>
        <v>0</v>
      </c>
      <c r="I431">
        <f>SUMIFS('2024'!$I:$I,'2024'!$L:$L,work!$A431,'2024'!$H:$H,work!I$1)</f>
        <v>6</v>
      </c>
      <c r="J431">
        <f>SUMIFS('2024'!$I:$I,'2024'!$L:$L,work!$A431,'2024'!$H:$H,work!J$1)</f>
        <v>0</v>
      </c>
      <c r="K431">
        <f>SUMIFS('2024'!$I:$I,'2024'!$L:$L,work!$A431,'2024'!$H:$H,work!K$1)</f>
        <v>0</v>
      </c>
      <c r="L431">
        <f>SUMIFS('2024'!$I:$I,'2024'!$L:$L,work!$A431,'2024'!$H:$H,work!L$1)</f>
        <v>0</v>
      </c>
      <c r="M431">
        <f>SUMIFS('2024'!$I:$I,'2024'!$L:$L,work!$A431,'2024'!$H:$H,work!M$1)</f>
        <v>0</v>
      </c>
      <c r="N431">
        <f>SUMIFS('2024'!$I:$I,'2024'!$L:$L,work!$A431,'2024'!$H:$H,work!N$1)</f>
        <v>0</v>
      </c>
      <c r="O431">
        <f>SUMIFS('2024'!$I:$I,'2024'!$L:$L,work!$A431,'2024'!$H:$H,work!O$1)</f>
        <v>0</v>
      </c>
      <c r="P431">
        <f>SUMIFS('2024'!$I:$I,'2024'!$L:$L,work!$A431,'2024'!$H:$H,work!P$1)</f>
        <v>0</v>
      </c>
      <c r="Q431">
        <f>SUMIFS('2024'!$I:$I,'2024'!$L:$L,work!$A431,'2024'!$H:$H,work!Q$1)</f>
        <v>0</v>
      </c>
      <c r="R431">
        <f>SUMIFS('2024'!$I:$I,'2024'!$L:$L,work!$A431,'2024'!$H:$H,work!R$1)</f>
        <v>0</v>
      </c>
      <c r="S431">
        <f>SUMIFS('2024'!$I:$I,'2024'!$L:$L,work!$A431,'2024'!$H:$H,work!S$1)</f>
        <v>0</v>
      </c>
      <c r="T431">
        <f>SUMIFS('2024'!$I:$I,'2024'!$L:$L,work!$A431,'2024'!$H:$H,work!T$1)</f>
        <v>0</v>
      </c>
      <c r="U431">
        <f>SUMIFS('2024'!$I:$I,'2024'!$L:$L,work!$A431,'2024'!$H:$H,work!U$1)</f>
        <v>0</v>
      </c>
      <c r="V431">
        <f>SUMIFS('2024'!$I:$I,'2024'!$L:$L,work!$A431,'2024'!$H:$H,work!V$1)</f>
        <v>0</v>
      </c>
      <c r="W431">
        <f>SUMIFS('2024'!$I:$I,'2024'!$L:$L,work!$A431,'2024'!$H:$H,work!W$1)</f>
        <v>0</v>
      </c>
      <c r="X431">
        <f>SUMIFS('2024'!$I:$I,'2024'!$L:$L,work!$A431,'2024'!$H:$H,work!X$1)</f>
        <v>0</v>
      </c>
      <c r="Y431">
        <f t="shared" si="10"/>
        <v>3</v>
      </c>
      <c r="AL431" t="str">
        <v>SWROC</v>
      </c>
      <c r="AM431" t="str">
        <v>1499</v>
      </c>
      <c r="AN431" t="str">
        <v>-</v>
      </c>
    </row>
    <row r="432" spans="1:40" x14ac:dyDescent="0.25">
      <c r="A432" t="str">
        <v>3235G-21FLFTM G3SD0224</v>
      </c>
      <c r="B432" t="str">
        <f>_xlfn.XLOOKUP(A432,'2024'!L:L,'2024'!A:A)</f>
        <v>SROC</v>
      </c>
      <c r="C432" t="str">
        <f>_xlfn.XLOOKUP(A432,'2024'!L:L,'2024'!F:F)</f>
        <v>STREAM</v>
      </c>
      <c r="D432" t="str">
        <f>_xlfn.XLOOKUP(A432,'2024'!L:L,'2024'!G:G)</f>
        <v>3F</v>
      </c>
      <c r="E432">
        <f>SUMIFS('2024'!$I:$I,'2024'!$L:$L,work!$A432,'2024'!$H:$H,work!E$1)</f>
        <v>6</v>
      </c>
      <c r="F432">
        <f>SUMIFS('2024'!$I:$I,'2024'!$L:$L,work!$A432,'2024'!$H:$H,work!F$1)</f>
        <v>6</v>
      </c>
      <c r="G432">
        <f>SUMIFS('2024'!$I:$I,'2024'!$L:$L,work!$A432,'2024'!$H:$H,work!G$1)</f>
        <v>0</v>
      </c>
      <c r="H432">
        <f>SUMIFS('2024'!$I:$I,'2024'!$L:$L,work!$A432,'2024'!$H:$H,work!H$1)</f>
        <v>0</v>
      </c>
      <c r="I432">
        <f>SUMIFS('2024'!$I:$I,'2024'!$L:$L,work!$A432,'2024'!$H:$H,work!I$1)</f>
        <v>6</v>
      </c>
      <c r="J432">
        <f>SUMIFS('2024'!$I:$I,'2024'!$L:$L,work!$A432,'2024'!$H:$H,work!J$1)</f>
        <v>0</v>
      </c>
      <c r="K432">
        <f>SUMIFS('2024'!$I:$I,'2024'!$L:$L,work!$A432,'2024'!$H:$H,work!K$1)</f>
        <v>0</v>
      </c>
      <c r="L432">
        <f>SUMIFS('2024'!$I:$I,'2024'!$L:$L,work!$A432,'2024'!$H:$H,work!L$1)</f>
        <v>0</v>
      </c>
      <c r="M432">
        <f>SUMIFS('2024'!$I:$I,'2024'!$L:$L,work!$A432,'2024'!$H:$H,work!M$1)</f>
        <v>0</v>
      </c>
      <c r="N432">
        <f>SUMIFS('2024'!$I:$I,'2024'!$L:$L,work!$A432,'2024'!$H:$H,work!N$1)</f>
        <v>0</v>
      </c>
      <c r="O432">
        <f>SUMIFS('2024'!$I:$I,'2024'!$L:$L,work!$A432,'2024'!$H:$H,work!O$1)</f>
        <v>0</v>
      </c>
      <c r="P432">
        <f>SUMIFS('2024'!$I:$I,'2024'!$L:$L,work!$A432,'2024'!$H:$H,work!P$1)</f>
        <v>0</v>
      </c>
      <c r="Q432">
        <f>SUMIFS('2024'!$I:$I,'2024'!$L:$L,work!$A432,'2024'!$H:$H,work!Q$1)</f>
        <v>0</v>
      </c>
      <c r="R432">
        <f>SUMIFS('2024'!$I:$I,'2024'!$L:$L,work!$A432,'2024'!$H:$H,work!R$1)</f>
        <v>0</v>
      </c>
      <c r="S432">
        <f>SUMIFS('2024'!$I:$I,'2024'!$L:$L,work!$A432,'2024'!$H:$H,work!S$1)</f>
        <v>0</v>
      </c>
      <c r="T432">
        <f>SUMIFS('2024'!$I:$I,'2024'!$L:$L,work!$A432,'2024'!$H:$H,work!T$1)</f>
        <v>0</v>
      </c>
      <c r="U432">
        <f>SUMIFS('2024'!$I:$I,'2024'!$L:$L,work!$A432,'2024'!$H:$H,work!U$1)</f>
        <v>0</v>
      </c>
      <c r="V432">
        <f>SUMIFS('2024'!$I:$I,'2024'!$L:$L,work!$A432,'2024'!$H:$H,work!V$1)</f>
        <v>0</v>
      </c>
      <c r="W432">
        <f>SUMIFS('2024'!$I:$I,'2024'!$L:$L,work!$A432,'2024'!$H:$H,work!W$1)</f>
        <v>0</v>
      </c>
      <c r="X432">
        <f>SUMIFS('2024'!$I:$I,'2024'!$L:$L,work!$A432,'2024'!$H:$H,work!X$1)</f>
        <v>0</v>
      </c>
      <c r="Y432">
        <f t="shared" si="10"/>
        <v>3</v>
      </c>
      <c r="AL432" t="str">
        <v>SWROC</v>
      </c>
      <c r="AM432" t="str">
        <v>1517</v>
      </c>
      <c r="AN432" t="str">
        <v>-</v>
      </c>
    </row>
    <row r="433" spans="1:40" x14ac:dyDescent="0.25">
      <c r="A433" t="str">
        <v>3235K1-21FLFTM G3SD0230</v>
      </c>
      <c r="B433" t="str">
        <f>_xlfn.XLOOKUP(A433,'2024'!L:L,'2024'!A:A)</f>
        <v>SROC</v>
      </c>
      <c r="C433" t="str">
        <f>_xlfn.XLOOKUP(A433,'2024'!L:L,'2024'!F:F)</f>
        <v>STREAM</v>
      </c>
      <c r="D433" t="str">
        <f>_xlfn.XLOOKUP(A433,'2024'!L:L,'2024'!G:G)</f>
        <v>3F</v>
      </c>
      <c r="E433">
        <f>SUMIFS('2024'!$I:$I,'2024'!$L:$L,work!$A433,'2024'!$H:$H,work!E$1)</f>
        <v>6</v>
      </c>
      <c r="F433">
        <f>SUMIFS('2024'!$I:$I,'2024'!$L:$L,work!$A433,'2024'!$H:$H,work!F$1)</f>
        <v>0</v>
      </c>
      <c r="G433">
        <f>SUMIFS('2024'!$I:$I,'2024'!$L:$L,work!$A433,'2024'!$H:$H,work!G$1)</f>
        <v>0</v>
      </c>
      <c r="H433">
        <f>SUMIFS('2024'!$I:$I,'2024'!$L:$L,work!$A433,'2024'!$H:$H,work!H$1)</f>
        <v>0</v>
      </c>
      <c r="I433">
        <f>SUMIFS('2024'!$I:$I,'2024'!$L:$L,work!$A433,'2024'!$H:$H,work!I$1)</f>
        <v>6</v>
      </c>
      <c r="J433">
        <f>SUMIFS('2024'!$I:$I,'2024'!$L:$L,work!$A433,'2024'!$H:$H,work!J$1)</f>
        <v>0</v>
      </c>
      <c r="K433">
        <f>SUMIFS('2024'!$I:$I,'2024'!$L:$L,work!$A433,'2024'!$H:$H,work!K$1)</f>
        <v>0</v>
      </c>
      <c r="L433">
        <f>SUMIFS('2024'!$I:$I,'2024'!$L:$L,work!$A433,'2024'!$H:$H,work!L$1)</f>
        <v>0</v>
      </c>
      <c r="M433">
        <f>SUMIFS('2024'!$I:$I,'2024'!$L:$L,work!$A433,'2024'!$H:$H,work!M$1)</f>
        <v>0</v>
      </c>
      <c r="N433">
        <f>SUMIFS('2024'!$I:$I,'2024'!$L:$L,work!$A433,'2024'!$H:$H,work!N$1)</f>
        <v>0</v>
      </c>
      <c r="O433">
        <f>SUMIFS('2024'!$I:$I,'2024'!$L:$L,work!$A433,'2024'!$H:$H,work!O$1)</f>
        <v>0</v>
      </c>
      <c r="P433">
        <f>SUMIFS('2024'!$I:$I,'2024'!$L:$L,work!$A433,'2024'!$H:$H,work!P$1)</f>
        <v>0</v>
      </c>
      <c r="Q433">
        <f>SUMIFS('2024'!$I:$I,'2024'!$L:$L,work!$A433,'2024'!$H:$H,work!Q$1)</f>
        <v>0</v>
      </c>
      <c r="R433">
        <f>SUMIFS('2024'!$I:$I,'2024'!$L:$L,work!$A433,'2024'!$H:$H,work!R$1)</f>
        <v>0</v>
      </c>
      <c r="S433">
        <f>SUMIFS('2024'!$I:$I,'2024'!$L:$L,work!$A433,'2024'!$H:$H,work!S$1)</f>
        <v>0</v>
      </c>
      <c r="T433">
        <f>SUMIFS('2024'!$I:$I,'2024'!$L:$L,work!$A433,'2024'!$H:$H,work!T$1)</f>
        <v>0</v>
      </c>
      <c r="U433">
        <f>SUMIFS('2024'!$I:$I,'2024'!$L:$L,work!$A433,'2024'!$H:$H,work!U$1)</f>
        <v>0</v>
      </c>
      <c r="V433">
        <f>SUMIFS('2024'!$I:$I,'2024'!$L:$L,work!$A433,'2024'!$H:$H,work!V$1)</f>
        <v>0</v>
      </c>
      <c r="W433">
        <f>SUMIFS('2024'!$I:$I,'2024'!$L:$L,work!$A433,'2024'!$H:$H,work!W$1)</f>
        <v>0</v>
      </c>
      <c r="X433">
        <f>SUMIFS('2024'!$I:$I,'2024'!$L:$L,work!$A433,'2024'!$H:$H,work!X$1)</f>
        <v>0</v>
      </c>
      <c r="Y433">
        <f t="shared" si="10"/>
        <v>3</v>
      </c>
      <c r="AL433" t="str">
        <v>SWROC</v>
      </c>
      <c r="AM433" t="str">
        <v>1542</v>
      </c>
      <c r="AN433" t="str">
        <v>-</v>
      </c>
    </row>
    <row r="434" spans="1:40" x14ac:dyDescent="0.25">
      <c r="A434" t="str">
        <v>3235L-21FLFTM G3SD0221</v>
      </c>
      <c r="B434" t="str">
        <f>_xlfn.XLOOKUP(A434,'2024'!L:L,'2024'!A:A)</f>
        <v>SROC</v>
      </c>
      <c r="C434" t="str">
        <f>_xlfn.XLOOKUP(A434,'2024'!L:L,'2024'!F:F)</f>
        <v>STREAM</v>
      </c>
      <c r="D434" t="str">
        <f>_xlfn.XLOOKUP(A434,'2024'!L:L,'2024'!G:G)</f>
        <v>3F</v>
      </c>
      <c r="E434">
        <f>SUMIFS('2024'!$I:$I,'2024'!$L:$L,work!$A434,'2024'!$H:$H,work!E$1)</f>
        <v>6</v>
      </c>
      <c r="F434">
        <f>SUMIFS('2024'!$I:$I,'2024'!$L:$L,work!$A434,'2024'!$H:$H,work!F$1)</f>
        <v>0</v>
      </c>
      <c r="G434">
        <f>SUMIFS('2024'!$I:$I,'2024'!$L:$L,work!$A434,'2024'!$H:$H,work!G$1)</f>
        <v>0</v>
      </c>
      <c r="H434">
        <f>SUMIFS('2024'!$I:$I,'2024'!$L:$L,work!$A434,'2024'!$H:$H,work!H$1)</f>
        <v>0</v>
      </c>
      <c r="I434">
        <f>SUMIFS('2024'!$I:$I,'2024'!$L:$L,work!$A434,'2024'!$H:$H,work!I$1)</f>
        <v>6</v>
      </c>
      <c r="J434">
        <f>SUMIFS('2024'!$I:$I,'2024'!$L:$L,work!$A434,'2024'!$H:$H,work!J$1)</f>
        <v>0</v>
      </c>
      <c r="K434">
        <f>SUMIFS('2024'!$I:$I,'2024'!$L:$L,work!$A434,'2024'!$H:$H,work!K$1)</f>
        <v>6</v>
      </c>
      <c r="L434">
        <f>SUMIFS('2024'!$I:$I,'2024'!$L:$L,work!$A434,'2024'!$H:$H,work!L$1)</f>
        <v>6</v>
      </c>
      <c r="M434">
        <f>SUMIFS('2024'!$I:$I,'2024'!$L:$L,work!$A434,'2024'!$H:$H,work!M$1)</f>
        <v>6</v>
      </c>
      <c r="N434">
        <f>SUMIFS('2024'!$I:$I,'2024'!$L:$L,work!$A434,'2024'!$H:$H,work!N$1)</f>
        <v>6</v>
      </c>
      <c r="O434">
        <f>SUMIFS('2024'!$I:$I,'2024'!$L:$L,work!$A434,'2024'!$H:$H,work!O$1)</f>
        <v>6</v>
      </c>
      <c r="P434">
        <f>SUMIFS('2024'!$I:$I,'2024'!$L:$L,work!$A434,'2024'!$H:$H,work!P$1)</f>
        <v>6</v>
      </c>
      <c r="Q434">
        <f>SUMIFS('2024'!$I:$I,'2024'!$L:$L,work!$A434,'2024'!$H:$H,work!Q$1)</f>
        <v>0</v>
      </c>
      <c r="R434">
        <f>SUMIFS('2024'!$I:$I,'2024'!$L:$L,work!$A434,'2024'!$H:$H,work!R$1)</f>
        <v>0</v>
      </c>
      <c r="S434">
        <f>SUMIFS('2024'!$I:$I,'2024'!$L:$L,work!$A434,'2024'!$H:$H,work!S$1)</f>
        <v>0</v>
      </c>
      <c r="T434">
        <f>SUMIFS('2024'!$I:$I,'2024'!$L:$L,work!$A434,'2024'!$H:$H,work!T$1)</f>
        <v>0</v>
      </c>
      <c r="U434">
        <f>SUMIFS('2024'!$I:$I,'2024'!$L:$L,work!$A434,'2024'!$H:$H,work!U$1)</f>
        <v>0</v>
      </c>
      <c r="V434">
        <f>SUMIFS('2024'!$I:$I,'2024'!$L:$L,work!$A434,'2024'!$H:$H,work!V$1)</f>
        <v>0</v>
      </c>
      <c r="W434">
        <f>SUMIFS('2024'!$I:$I,'2024'!$L:$L,work!$A434,'2024'!$H:$H,work!W$1)</f>
        <v>0</v>
      </c>
      <c r="X434">
        <f>SUMIFS('2024'!$I:$I,'2024'!$L:$L,work!$A434,'2024'!$H:$H,work!X$1)</f>
        <v>0</v>
      </c>
      <c r="Y434">
        <f t="shared" si="10"/>
        <v>3</v>
      </c>
      <c r="AL434" t="str">
        <v>SWROC</v>
      </c>
      <c r="AM434" t="str">
        <v>1652</v>
      </c>
      <c r="AN434" t="str">
        <v>-</v>
      </c>
    </row>
    <row r="435" spans="1:40" x14ac:dyDescent="0.25">
      <c r="A435" t="str">
        <v>3237A-21FLFTM G3SD0150</v>
      </c>
      <c r="B435" t="str">
        <f>_xlfn.XLOOKUP(A435,'2024'!L:L,'2024'!A:A)</f>
        <v>SROC</v>
      </c>
      <c r="C435" t="str">
        <f>_xlfn.XLOOKUP(A435,'2024'!L:L,'2024'!F:F)</f>
        <v>STREAM</v>
      </c>
      <c r="D435" t="str">
        <f>_xlfn.XLOOKUP(A435,'2024'!L:L,'2024'!G:G)</f>
        <v>3F</v>
      </c>
      <c r="E435">
        <f>SUMIFS('2024'!$I:$I,'2024'!$L:$L,work!$A435,'2024'!$H:$H,work!E$1)</f>
        <v>6</v>
      </c>
      <c r="F435">
        <f>SUMIFS('2024'!$I:$I,'2024'!$L:$L,work!$A435,'2024'!$H:$H,work!F$1)</f>
        <v>0</v>
      </c>
      <c r="G435">
        <f>SUMIFS('2024'!$I:$I,'2024'!$L:$L,work!$A435,'2024'!$H:$H,work!G$1)</f>
        <v>0</v>
      </c>
      <c r="H435">
        <f>SUMIFS('2024'!$I:$I,'2024'!$L:$L,work!$A435,'2024'!$H:$H,work!H$1)</f>
        <v>0</v>
      </c>
      <c r="I435">
        <f>SUMIFS('2024'!$I:$I,'2024'!$L:$L,work!$A435,'2024'!$H:$H,work!I$1)</f>
        <v>6</v>
      </c>
      <c r="J435">
        <f>SUMIFS('2024'!$I:$I,'2024'!$L:$L,work!$A435,'2024'!$H:$H,work!J$1)</f>
        <v>0</v>
      </c>
      <c r="K435">
        <f>SUMIFS('2024'!$I:$I,'2024'!$L:$L,work!$A435,'2024'!$H:$H,work!K$1)</f>
        <v>0</v>
      </c>
      <c r="L435">
        <f>SUMIFS('2024'!$I:$I,'2024'!$L:$L,work!$A435,'2024'!$H:$H,work!L$1)</f>
        <v>0</v>
      </c>
      <c r="M435">
        <f>SUMIFS('2024'!$I:$I,'2024'!$L:$L,work!$A435,'2024'!$H:$H,work!M$1)</f>
        <v>0</v>
      </c>
      <c r="N435">
        <f>SUMIFS('2024'!$I:$I,'2024'!$L:$L,work!$A435,'2024'!$H:$H,work!N$1)</f>
        <v>0</v>
      </c>
      <c r="O435">
        <f>SUMIFS('2024'!$I:$I,'2024'!$L:$L,work!$A435,'2024'!$H:$H,work!O$1)</f>
        <v>0</v>
      </c>
      <c r="P435">
        <f>SUMIFS('2024'!$I:$I,'2024'!$L:$L,work!$A435,'2024'!$H:$H,work!P$1)</f>
        <v>0</v>
      </c>
      <c r="Q435">
        <f>SUMIFS('2024'!$I:$I,'2024'!$L:$L,work!$A435,'2024'!$H:$H,work!Q$1)</f>
        <v>0</v>
      </c>
      <c r="R435">
        <f>SUMIFS('2024'!$I:$I,'2024'!$L:$L,work!$A435,'2024'!$H:$H,work!R$1)</f>
        <v>0</v>
      </c>
      <c r="S435">
        <f>SUMIFS('2024'!$I:$I,'2024'!$L:$L,work!$A435,'2024'!$H:$H,work!S$1)</f>
        <v>0</v>
      </c>
      <c r="T435">
        <f>SUMIFS('2024'!$I:$I,'2024'!$L:$L,work!$A435,'2024'!$H:$H,work!T$1)</f>
        <v>0</v>
      </c>
      <c r="U435">
        <f>SUMIFS('2024'!$I:$I,'2024'!$L:$L,work!$A435,'2024'!$H:$H,work!U$1)</f>
        <v>0</v>
      </c>
      <c r="V435">
        <f>SUMIFS('2024'!$I:$I,'2024'!$L:$L,work!$A435,'2024'!$H:$H,work!V$1)</f>
        <v>0</v>
      </c>
      <c r="W435">
        <f>SUMIFS('2024'!$I:$I,'2024'!$L:$L,work!$A435,'2024'!$H:$H,work!W$1)</f>
        <v>0</v>
      </c>
      <c r="X435">
        <f>SUMIFS('2024'!$I:$I,'2024'!$L:$L,work!$A435,'2024'!$H:$H,work!X$1)</f>
        <v>0</v>
      </c>
      <c r="Y435">
        <f t="shared" si="10"/>
        <v>3</v>
      </c>
      <c r="AL435" t="str">
        <v>SWROC</v>
      </c>
      <c r="AM435" t="str">
        <v>1667</v>
      </c>
      <c r="AN435" t="str">
        <v>-</v>
      </c>
    </row>
    <row r="436" spans="1:40" x14ac:dyDescent="0.25">
      <c r="A436" t="str">
        <v>3237D-21FLFTM G3SD0088</v>
      </c>
      <c r="B436" t="str">
        <f>_xlfn.XLOOKUP(A436,'2024'!L:L,'2024'!A:A)</f>
        <v>SROC</v>
      </c>
      <c r="C436" t="str">
        <f>_xlfn.XLOOKUP(A436,'2024'!L:L,'2024'!F:F)</f>
        <v>STREAM</v>
      </c>
      <c r="D436" t="str">
        <f>_xlfn.XLOOKUP(A436,'2024'!L:L,'2024'!G:G)</f>
        <v>3F</v>
      </c>
      <c r="E436">
        <f>SUMIFS('2024'!$I:$I,'2024'!$L:$L,work!$A436,'2024'!$H:$H,work!E$1)</f>
        <v>6</v>
      </c>
      <c r="F436">
        <f>SUMIFS('2024'!$I:$I,'2024'!$L:$L,work!$A436,'2024'!$H:$H,work!F$1)</f>
        <v>0</v>
      </c>
      <c r="G436">
        <f>SUMIFS('2024'!$I:$I,'2024'!$L:$L,work!$A436,'2024'!$H:$H,work!G$1)</f>
        <v>0</v>
      </c>
      <c r="H436">
        <f>SUMIFS('2024'!$I:$I,'2024'!$L:$L,work!$A436,'2024'!$H:$H,work!H$1)</f>
        <v>0</v>
      </c>
      <c r="I436">
        <f>SUMIFS('2024'!$I:$I,'2024'!$L:$L,work!$A436,'2024'!$H:$H,work!I$1)</f>
        <v>6</v>
      </c>
      <c r="J436">
        <f>SUMIFS('2024'!$I:$I,'2024'!$L:$L,work!$A436,'2024'!$H:$H,work!J$1)</f>
        <v>0</v>
      </c>
      <c r="K436">
        <f>SUMIFS('2024'!$I:$I,'2024'!$L:$L,work!$A436,'2024'!$H:$H,work!K$1)</f>
        <v>6</v>
      </c>
      <c r="L436">
        <f>SUMIFS('2024'!$I:$I,'2024'!$L:$L,work!$A436,'2024'!$H:$H,work!L$1)</f>
        <v>6</v>
      </c>
      <c r="M436">
        <f>SUMIFS('2024'!$I:$I,'2024'!$L:$L,work!$A436,'2024'!$H:$H,work!M$1)</f>
        <v>6</v>
      </c>
      <c r="N436">
        <f>SUMIFS('2024'!$I:$I,'2024'!$L:$L,work!$A436,'2024'!$H:$H,work!N$1)</f>
        <v>6</v>
      </c>
      <c r="O436">
        <f>SUMIFS('2024'!$I:$I,'2024'!$L:$L,work!$A436,'2024'!$H:$H,work!O$1)</f>
        <v>6</v>
      </c>
      <c r="P436">
        <f>SUMIFS('2024'!$I:$I,'2024'!$L:$L,work!$A436,'2024'!$H:$H,work!P$1)</f>
        <v>6</v>
      </c>
      <c r="Q436">
        <f>SUMIFS('2024'!$I:$I,'2024'!$L:$L,work!$A436,'2024'!$H:$H,work!Q$1)</f>
        <v>0</v>
      </c>
      <c r="R436">
        <f>SUMIFS('2024'!$I:$I,'2024'!$L:$L,work!$A436,'2024'!$H:$H,work!R$1)</f>
        <v>0</v>
      </c>
      <c r="S436">
        <f>SUMIFS('2024'!$I:$I,'2024'!$L:$L,work!$A436,'2024'!$H:$H,work!S$1)</f>
        <v>0</v>
      </c>
      <c r="T436">
        <f>SUMIFS('2024'!$I:$I,'2024'!$L:$L,work!$A436,'2024'!$H:$H,work!T$1)</f>
        <v>0</v>
      </c>
      <c r="U436">
        <f>SUMIFS('2024'!$I:$I,'2024'!$L:$L,work!$A436,'2024'!$H:$H,work!U$1)</f>
        <v>0</v>
      </c>
      <c r="V436">
        <f>SUMIFS('2024'!$I:$I,'2024'!$L:$L,work!$A436,'2024'!$H:$H,work!V$1)</f>
        <v>0</v>
      </c>
      <c r="W436">
        <f>SUMIFS('2024'!$I:$I,'2024'!$L:$L,work!$A436,'2024'!$H:$H,work!W$1)</f>
        <v>0</v>
      </c>
      <c r="X436">
        <f>SUMIFS('2024'!$I:$I,'2024'!$L:$L,work!$A436,'2024'!$H:$H,work!X$1)</f>
        <v>0</v>
      </c>
      <c r="Y436">
        <f t="shared" si="10"/>
        <v>3</v>
      </c>
      <c r="AL436" t="str">
        <v>SWROC</v>
      </c>
      <c r="AM436" t="str">
        <v>1678</v>
      </c>
      <c r="AN436" t="str">
        <v>-</v>
      </c>
    </row>
    <row r="437" spans="1:40" x14ac:dyDescent="0.25">
      <c r="A437" t="str">
        <v>3237E-21FLFTM G3SD0162</v>
      </c>
      <c r="B437" t="str">
        <f>_xlfn.XLOOKUP(A437,'2024'!L:L,'2024'!A:A)</f>
        <v>SROC</v>
      </c>
      <c r="C437" t="str">
        <f>_xlfn.XLOOKUP(A437,'2024'!L:L,'2024'!F:F)</f>
        <v>STREAM</v>
      </c>
      <c r="D437" t="str">
        <f>_xlfn.XLOOKUP(A437,'2024'!L:L,'2024'!G:G)</f>
        <v>3F</v>
      </c>
      <c r="E437">
        <f>SUMIFS('2024'!$I:$I,'2024'!$L:$L,work!$A437,'2024'!$H:$H,work!E$1)</f>
        <v>0</v>
      </c>
      <c r="F437">
        <f>SUMIFS('2024'!$I:$I,'2024'!$L:$L,work!$A437,'2024'!$H:$H,work!F$1)</f>
        <v>0</v>
      </c>
      <c r="G437">
        <f>SUMIFS('2024'!$I:$I,'2024'!$L:$L,work!$A437,'2024'!$H:$H,work!G$1)</f>
        <v>0</v>
      </c>
      <c r="H437">
        <f>SUMIFS('2024'!$I:$I,'2024'!$L:$L,work!$A437,'2024'!$H:$H,work!H$1)</f>
        <v>0</v>
      </c>
      <c r="I437">
        <f>SUMIFS('2024'!$I:$I,'2024'!$L:$L,work!$A437,'2024'!$H:$H,work!I$1)</f>
        <v>0</v>
      </c>
      <c r="J437">
        <f>SUMIFS('2024'!$I:$I,'2024'!$L:$L,work!$A437,'2024'!$H:$H,work!J$1)</f>
        <v>0</v>
      </c>
      <c r="K437">
        <f>SUMIFS('2024'!$I:$I,'2024'!$L:$L,work!$A437,'2024'!$H:$H,work!K$1)</f>
        <v>6</v>
      </c>
      <c r="L437">
        <f>SUMIFS('2024'!$I:$I,'2024'!$L:$L,work!$A437,'2024'!$H:$H,work!L$1)</f>
        <v>6</v>
      </c>
      <c r="M437">
        <f>SUMIFS('2024'!$I:$I,'2024'!$L:$L,work!$A437,'2024'!$H:$H,work!M$1)</f>
        <v>6</v>
      </c>
      <c r="N437">
        <f>SUMIFS('2024'!$I:$I,'2024'!$L:$L,work!$A437,'2024'!$H:$H,work!N$1)</f>
        <v>0</v>
      </c>
      <c r="O437">
        <f>SUMIFS('2024'!$I:$I,'2024'!$L:$L,work!$A437,'2024'!$H:$H,work!O$1)</f>
        <v>0</v>
      </c>
      <c r="P437">
        <f>SUMIFS('2024'!$I:$I,'2024'!$L:$L,work!$A437,'2024'!$H:$H,work!P$1)</f>
        <v>0</v>
      </c>
      <c r="Q437">
        <f>SUMIFS('2024'!$I:$I,'2024'!$L:$L,work!$A437,'2024'!$H:$H,work!Q$1)</f>
        <v>0</v>
      </c>
      <c r="R437">
        <f>SUMIFS('2024'!$I:$I,'2024'!$L:$L,work!$A437,'2024'!$H:$H,work!R$1)</f>
        <v>0</v>
      </c>
      <c r="S437">
        <f>SUMIFS('2024'!$I:$I,'2024'!$L:$L,work!$A437,'2024'!$H:$H,work!S$1)</f>
        <v>0</v>
      </c>
      <c r="T437">
        <f>SUMIFS('2024'!$I:$I,'2024'!$L:$L,work!$A437,'2024'!$H:$H,work!T$1)</f>
        <v>0</v>
      </c>
      <c r="U437">
        <f>SUMIFS('2024'!$I:$I,'2024'!$L:$L,work!$A437,'2024'!$H:$H,work!U$1)</f>
        <v>0</v>
      </c>
      <c r="V437">
        <f>SUMIFS('2024'!$I:$I,'2024'!$L:$L,work!$A437,'2024'!$H:$H,work!V$1)</f>
        <v>0</v>
      </c>
      <c r="W437">
        <f>SUMIFS('2024'!$I:$I,'2024'!$L:$L,work!$A437,'2024'!$H:$H,work!W$1)</f>
        <v>0</v>
      </c>
      <c r="X437">
        <f>SUMIFS('2024'!$I:$I,'2024'!$L:$L,work!$A437,'2024'!$H:$H,work!X$1)</f>
        <v>0</v>
      </c>
      <c r="Y437">
        <f t="shared" si="10"/>
        <v>3</v>
      </c>
      <c r="AL437" t="str">
        <v>SWROC</v>
      </c>
      <c r="AM437" t="str">
        <v>1658</v>
      </c>
      <c r="AN437" t="str">
        <v>-</v>
      </c>
    </row>
    <row r="438" spans="1:40" x14ac:dyDescent="0.25">
      <c r="A438" t="str">
        <v>3238-21FLWPB G5SE0091</v>
      </c>
      <c r="B438" t="str">
        <f>_xlfn.XLOOKUP(A438,'2024'!L:L,'2024'!A:A)</f>
        <v>SEROC</v>
      </c>
      <c r="C438" t="str">
        <f>_xlfn.XLOOKUP(A438,'2024'!L:L,'2024'!F:F)</f>
        <v>STREAM</v>
      </c>
      <c r="D438" t="str">
        <f>_xlfn.XLOOKUP(A438,'2024'!L:L,'2024'!G:G)</f>
        <v>3F</v>
      </c>
      <c r="E438">
        <f>SUMIFS('2024'!$I:$I,'2024'!$L:$L,work!$A438,'2024'!$H:$H,work!E$1)</f>
        <v>6</v>
      </c>
      <c r="F438">
        <f>SUMIFS('2024'!$I:$I,'2024'!$L:$L,work!$A438,'2024'!$H:$H,work!F$1)</f>
        <v>6</v>
      </c>
      <c r="G438">
        <f>SUMIFS('2024'!$I:$I,'2024'!$L:$L,work!$A438,'2024'!$H:$H,work!G$1)</f>
        <v>0</v>
      </c>
      <c r="H438">
        <f>SUMIFS('2024'!$I:$I,'2024'!$L:$L,work!$A438,'2024'!$H:$H,work!H$1)</f>
        <v>0</v>
      </c>
      <c r="I438">
        <f>SUMIFS('2024'!$I:$I,'2024'!$L:$L,work!$A438,'2024'!$H:$H,work!I$1)</f>
        <v>6</v>
      </c>
      <c r="J438">
        <f>SUMIFS('2024'!$I:$I,'2024'!$L:$L,work!$A438,'2024'!$H:$H,work!J$1)</f>
        <v>0</v>
      </c>
      <c r="K438">
        <f>SUMIFS('2024'!$I:$I,'2024'!$L:$L,work!$A438,'2024'!$H:$H,work!K$1)</f>
        <v>6</v>
      </c>
      <c r="L438">
        <f>SUMIFS('2024'!$I:$I,'2024'!$L:$L,work!$A438,'2024'!$H:$H,work!L$1)</f>
        <v>6</v>
      </c>
      <c r="M438">
        <f>SUMIFS('2024'!$I:$I,'2024'!$L:$L,work!$A438,'2024'!$H:$H,work!M$1)</f>
        <v>6</v>
      </c>
      <c r="N438">
        <f>SUMIFS('2024'!$I:$I,'2024'!$L:$L,work!$A438,'2024'!$H:$H,work!N$1)</f>
        <v>0</v>
      </c>
      <c r="O438">
        <f>SUMIFS('2024'!$I:$I,'2024'!$L:$L,work!$A438,'2024'!$H:$H,work!O$1)</f>
        <v>0</v>
      </c>
      <c r="P438">
        <f>SUMIFS('2024'!$I:$I,'2024'!$L:$L,work!$A438,'2024'!$H:$H,work!P$1)</f>
        <v>0</v>
      </c>
      <c r="Q438">
        <f>SUMIFS('2024'!$I:$I,'2024'!$L:$L,work!$A438,'2024'!$H:$H,work!Q$1)</f>
        <v>0</v>
      </c>
      <c r="R438">
        <f>SUMIFS('2024'!$I:$I,'2024'!$L:$L,work!$A438,'2024'!$H:$H,work!R$1)</f>
        <v>0</v>
      </c>
      <c r="S438">
        <f>SUMIFS('2024'!$I:$I,'2024'!$L:$L,work!$A438,'2024'!$H:$H,work!S$1)</f>
        <v>0</v>
      </c>
      <c r="T438">
        <f>SUMIFS('2024'!$I:$I,'2024'!$L:$L,work!$A438,'2024'!$H:$H,work!T$1)</f>
        <v>0</v>
      </c>
      <c r="U438">
        <f>SUMIFS('2024'!$I:$I,'2024'!$L:$L,work!$A438,'2024'!$H:$H,work!U$1)</f>
        <v>0</v>
      </c>
      <c r="V438">
        <f>SUMIFS('2024'!$I:$I,'2024'!$L:$L,work!$A438,'2024'!$H:$H,work!V$1)</f>
        <v>0</v>
      </c>
      <c r="W438">
        <f>SUMIFS('2024'!$I:$I,'2024'!$L:$L,work!$A438,'2024'!$H:$H,work!W$1)</f>
        <v>0</v>
      </c>
      <c r="X438">
        <f>SUMIFS('2024'!$I:$I,'2024'!$L:$L,work!$A438,'2024'!$H:$H,work!X$1)</f>
        <v>0</v>
      </c>
      <c r="Y438">
        <f t="shared" si="10"/>
        <v>3</v>
      </c>
      <c r="AL438" t="str">
        <v>SWROC</v>
      </c>
      <c r="AM438" t="str">
        <v>1724</v>
      </c>
      <c r="AN438" t="str">
        <v>-</v>
      </c>
    </row>
    <row r="439" spans="1:40" x14ac:dyDescent="0.25">
      <c r="A439" t="str">
        <v>3240EA-21FLFTM 28020330FTM</v>
      </c>
      <c r="B439" t="str">
        <f>_xlfn.XLOOKUP(A439,'2024'!L:L,'2024'!A:A)</f>
        <v>SROC</v>
      </c>
      <c r="C439" t="str">
        <f>_xlfn.XLOOKUP(A439,'2024'!L:L,'2024'!F:F)</f>
        <v>STREAM</v>
      </c>
      <c r="D439" t="str">
        <f>_xlfn.XLOOKUP(A439,'2024'!L:L,'2024'!G:G)</f>
        <v>3F</v>
      </c>
      <c r="E439">
        <f>SUMIFS('2024'!$I:$I,'2024'!$L:$L,work!$A439,'2024'!$H:$H,work!E$1)</f>
        <v>0</v>
      </c>
      <c r="F439">
        <f>SUMIFS('2024'!$I:$I,'2024'!$L:$L,work!$A439,'2024'!$H:$H,work!F$1)</f>
        <v>0</v>
      </c>
      <c r="G439">
        <f>SUMIFS('2024'!$I:$I,'2024'!$L:$L,work!$A439,'2024'!$H:$H,work!G$1)</f>
        <v>0</v>
      </c>
      <c r="H439">
        <f>SUMIFS('2024'!$I:$I,'2024'!$L:$L,work!$A439,'2024'!$H:$H,work!H$1)</f>
        <v>0</v>
      </c>
      <c r="I439">
        <f>SUMIFS('2024'!$I:$I,'2024'!$L:$L,work!$A439,'2024'!$H:$H,work!I$1)</f>
        <v>0</v>
      </c>
      <c r="J439">
        <f>SUMIFS('2024'!$I:$I,'2024'!$L:$L,work!$A439,'2024'!$H:$H,work!J$1)</f>
        <v>0</v>
      </c>
      <c r="K439">
        <f>SUMIFS('2024'!$I:$I,'2024'!$L:$L,work!$A439,'2024'!$H:$H,work!K$1)</f>
        <v>0</v>
      </c>
      <c r="L439">
        <f>SUMIFS('2024'!$I:$I,'2024'!$L:$L,work!$A439,'2024'!$H:$H,work!L$1)</f>
        <v>0</v>
      </c>
      <c r="M439">
        <f>SUMIFS('2024'!$I:$I,'2024'!$L:$L,work!$A439,'2024'!$H:$H,work!M$1)</f>
        <v>0</v>
      </c>
      <c r="N439">
        <f>SUMIFS('2024'!$I:$I,'2024'!$L:$L,work!$A439,'2024'!$H:$H,work!N$1)</f>
        <v>0</v>
      </c>
      <c r="O439">
        <f>SUMIFS('2024'!$I:$I,'2024'!$L:$L,work!$A439,'2024'!$H:$H,work!O$1)</f>
        <v>0</v>
      </c>
      <c r="P439">
        <f>SUMIFS('2024'!$I:$I,'2024'!$L:$L,work!$A439,'2024'!$H:$H,work!P$1)</f>
        <v>0</v>
      </c>
      <c r="Q439">
        <f>SUMIFS('2024'!$I:$I,'2024'!$L:$L,work!$A439,'2024'!$H:$H,work!Q$1)</f>
        <v>0</v>
      </c>
      <c r="R439">
        <f>SUMIFS('2024'!$I:$I,'2024'!$L:$L,work!$A439,'2024'!$H:$H,work!R$1)</f>
        <v>0</v>
      </c>
      <c r="S439">
        <f>SUMIFS('2024'!$I:$I,'2024'!$L:$L,work!$A439,'2024'!$H:$H,work!S$1)</f>
        <v>0</v>
      </c>
      <c r="T439">
        <f>SUMIFS('2024'!$I:$I,'2024'!$L:$L,work!$A439,'2024'!$H:$H,work!T$1)</f>
        <v>0</v>
      </c>
      <c r="U439">
        <f>SUMIFS('2024'!$I:$I,'2024'!$L:$L,work!$A439,'2024'!$H:$H,work!U$1)</f>
        <v>0</v>
      </c>
      <c r="V439">
        <f>SUMIFS('2024'!$I:$I,'2024'!$L:$L,work!$A439,'2024'!$H:$H,work!V$1)</f>
        <v>0</v>
      </c>
      <c r="W439">
        <f>SUMIFS('2024'!$I:$I,'2024'!$L:$L,work!$A439,'2024'!$H:$H,work!W$1)</f>
        <v>0</v>
      </c>
      <c r="X439">
        <f>SUMIFS('2024'!$I:$I,'2024'!$L:$L,work!$A439,'2024'!$H:$H,work!X$1)</f>
        <v>1</v>
      </c>
      <c r="Y439">
        <f t="shared" si="10"/>
        <v>1</v>
      </c>
      <c r="AL439" t="str">
        <v>SWROC</v>
      </c>
      <c r="AM439" t="str">
        <v>1736</v>
      </c>
      <c r="AN439" t="str">
        <v>-</v>
      </c>
    </row>
    <row r="440" spans="1:40" x14ac:dyDescent="0.25">
      <c r="A440" t="str">
        <v>3240OENRD621FLFTM G2SD0047</v>
      </c>
      <c r="B440" t="str">
        <f>_xlfn.XLOOKUP(A440,'2024'!L:L,'2024'!A:A)</f>
        <v>SROC</v>
      </c>
      <c r="C440" t="str">
        <f>_xlfn.XLOOKUP(A440,'2024'!L:L,'2024'!F:F)</f>
        <v>ESTUARY</v>
      </c>
      <c r="D440" t="str">
        <f>_xlfn.XLOOKUP(A440,'2024'!L:L,'2024'!G:G)</f>
        <v>2</v>
      </c>
      <c r="E440">
        <f>SUMIFS('2024'!$I:$I,'2024'!$L:$L,work!$A440,'2024'!$H:$H,work!E$1)</f>
        <v>6</v>
      </c>
      <c r="F440">
        <f>SUMIFS('2024'!$I:$I,'2024'!$L:$L,work!$A440,'2024'!$H:$H,work!F$1)</f>
        <v>0</v>
      </c>
      <c r="G440">
        <f>SUMIFS('2024'!$I:$I,'2024'!$L:$L,work!$A440,'2024'!$H:$H,work!G$1)</f>
        <v>0</v>
      </c>
      <c r="H440">
        <f>SUMIFS('2024'!$I:$I,'2024'!$L:$L,work!$A440,'2024'!$H:$H,work!H$1)</f>
        <v>6</v>
      </c>
      <c r="I440">
        <f>SUMIFS('2024'!$I:$I,'2024'!$L:$L,work!$A440,'2024'!$H:$H,work!I$1)</f>
        <v>0</v>
      </c>
      <c r="J440">
        <f>SUMIFS('2024'!$I:$I,'2024'!$L:$L,work!$A440,'2024'!$H:$H,work!J$1)</f>
        <v>6</v>
      </c>
      <c r="K440">
        <f>SUMIFS('2024'!$I:$I,'2024'!$L:$L,work!$A440,'2024'!$H:$H,work!K$1)</f>
        <v>0</v>
      </c>
      <c r="L440">
        <f>SUMIFS('2024'!$I:$I,'2024'!$L:$L,work!$A440,'2024'!$H:$H,work!L$1)</f>
        <v>0</v>
      </c>
      <c r="M440">
        <f>SUMIFS('2024'!$I:$I,'2024'!$L:$L,work!$A440,'2024'!$H:$H,work!M$1)</f>
        <v>0</v>
      </c>
      <c r="N440">
        <f>SUMIFS('2024'!$I:$I,'2024'!$L:$L,work!$A440,'2024'!$H:$H,work!N$1)</f>
        <v>0</v>
      </c>
      <c r="O440">
        <f>SUMIFS('2024'!$I:$I,'2024'!$L:$L,work!$A440,'2024'!$H:$H,work!O$1)</f>
        <v>0</v>
      </c>
      <c r="P440">
        <f>SUMIFS('2024'!$I:$I,'2024'!$L:$L,work!$A440,'2024'!$H:$H,work!P$1)</f>
        <v>0</v>
      </c>
      <c r="Q440">
        <f>SUMIFS('2024'!$I:$I,'2024'!$L:$L,work!$A440,'2024'!$H:$H,work!Q$1)</f>
        <v>0</v>
      </c>
      <c r="R440">
        <f>SUMIFS('2024'!$I:$I,'2024'!$L:$L,work!$A440,'2024'!$H:$H,work!R$1)</f>
        <v>0</v>
      </c>
      <c r="S440">
        <f>SUMIFS('2024'!$I:$I,'2024'!$L:$L,work!$A440,'2024'!$H:$H,work!S$1)</f>
        <v>0</v>
      </c>
      <c r="T440">
        <f>SUMIFS('2024'!$I:$I,'2024'!$L:$L,work!$A440,'2024'!$H:$H,work!T$1)</f>
        <v>0</v>
      </c>
      <c r="U440">
        <f>SUMIFS('2024'!$I:$I,'2024'!$L:$L,work!$A440,'2024'!$H:$H,work!U$1)</f>
        <v>0</v>
      </c>
      <c r="V440">
        <f>SUMIFS('2024'!$I:$I,'2024'!$L:$L,work!$A440,'2024'!$H:$H,work!V$1)</f>
        <v>0</v>
      </c>
      <c r="W440">
        <f>SUMIFS('2024'!$I:$I,'2024'!$L:$L,work!$A440,'2024'!$H:$H,work!W$1)</f>
        <v>0</v>
      </c>
      <c r="X440">
        <f>SUMIFS('2024'!$I:$I,'2024'!$L:$L,work!$A440,'2024'!$H:$H,work!X$1)</f>
        <v>0</v>
      </c>
      <c r="Y440">
        <f t="shared" si="10"/>
        <v>3</v>
      </c>
      <c r="AL440" t="str">
        <v>SWROC</v>
      </c>
      <c r="AM440" t="str">
        <v>1754</v>
      </c>
      <c r="AN440" t="str">
        <v>-</v>
      </c>
    </row>
    <row r="441" spans="1:40" x14ac:dyDescent="0.25">
      <c r="A441" t="str">
        <v>3240V-21FLFTM G1SD0070</v>
      </c>
      <c r="B441" t="str">
        <f>_xlfn.XLOOKUP(A441,'2024'!L:L,'2024'!A:A)</f>
        <v>SROC</v>
      </c>
      <c r="C441" t="str">
        <f>_xlfn.XLOOKUP(A441,'2024'!L:L,'2024'!F:F)</f>
        <v>STREAM</v>
      </c>
      <c r="D441" t="str">
        <f>_xlfn.XLOOKUP(A441,'2024'!L:L,'2024'!G:G)</f>
        <v>3F</v>
      </c>
      <c r="E441">
        <f>SUMIFS('2024'!$I:$I,'2024'!$L:$L,work!$A441,'2024'!$H:$H,work!E$1)</f>
        <v>0</v>
      </c>
      <c r="F441">
        <f>SUMIFS('2024'!$I:$I,'2024'!$L:$L,work!$A441,'2024'!$H:$H,work!F$1)</f>
        <v>0</v>
      </c>
      <c r="G441">
        <f>SUMIFS('2024'!$I:$I,'2024'!$L:$L,work!$A441,'2024'!$H:$H,work!G$1)</f>
        <v>0</v>
      </c>
      <c r="H441">
        <f>SUMIFS('2024'!$I:$I,'2024'!$L:$L,work!$A441,'2024'!$H:$H,work!H$1)</f>
        <v>0</v>
      </c>
      <c r="I441">
        <f>SUMIFS('2024'!$I:$I,'2024'!$L:$L,work!$A441,'2024'!$H:$H,work!I$1)</f>
        <v>0</v>
      </c>
      <c r="J441">
        <f>SUMIFS('2024'!$I:$I,'2024'!$L:$L,work!$A441,'2024'!$H:$H,work!J$1)</f>
        <v>0</v>
      </c>
      <c r="K441">
        <f>SUMIFS('2024'!$I:$I,'2024'!$L:$L,work!$A441,'2024'!$H:$H,work!K$1)</f>
        <v>6</v>
      </c>
      <c r="L441">
        <f>SUMIFS('2024'!$I:$I,'2024'!$L:$L,work!$A441,'2024'!$H:$H,work!L$1)</f>
        <v>6</v>
      </c>
      <c r="M441">
        <f>SUMIFS('2024'!$I:$I,'2024'!$L:$L,work!$A441,'2024'!$H:$H,work!M$1)</f>
        <v>6</v>
      </c>
      <c r="N441">
        <f>SUMIFS('2024'!$I:$I,'2024'!$L:$L,work!$A441,'2024'!$H:$H,work!N$1)</f>
        <v>0</v>
      </c>
      <c r="O441">
        <f>SUMIFS('2024'!$I:$I,'2024'!$L:$L,work!$A441,'2024'!$H:$H,work!O$1)</f>
        <v>0</v>
      </c>
      <c r="P441">
        <f>SUMIFS('2024'!$I:$I,'2024'!$L:$L,work!$A441,'2024'!$H:$H,work!P$1)</f>
        <v>0</v>
      </c>
      <c r="Q441">
        <f>SUMIFS('2024'!$I:$I,'2024'!$L:$L,work!$A441,'2024'!$H:$H,work!Q$1)</f>
        <v>0</v>
      </c>
      <c r="R441">
        <f>SUMIFS('2024'!$I:$I,'2024'!$L:$L,work!$A441,'2024'!$H:$H,work!R$1)</f>
        <v>0</v>
      </c>
      <c r="S441">
        <f>SUMIFS('2024'!$I:$I,'2024'!$L:$L,work!$A441,'2024'!$H:$H,work!S$1)</f>
        <v>0</v>
      </c>
      <c r="T441">
        <f>SUMIFS('2024'!$I:$I,'2024'!$L:$L,work!$A441,'2024'!$H:$H,work!T$1)</f>
        <v>0</v>
      </c>
      <c r="U441">
        <f>SUMIFS('2024'!$I:$I,'2024'!$L:$L,work!$A441,'2024'!$H:$H,work!U$1)</f>
        <v>0</v>
      </c>
      <c r="V441">
        <f>SUMIFS('2024'!$I:$I,'2024'!$L:$L,work!$A441,'2024'!$H:$H,work!V$1)</f>
        <v>0</v>
      </c>
      <c r="W441">
        <f>SUMIFS('2024'!$I:$I,'2024'!$L:$L,work!$A441,'2024'!$H:$H,work!W$1)</f>
        <v>0</v>
      </c>
      <c r="X441">
        <f>SUMIFS('2024'!$I:$I,'2024'!$L:$L,work!$A441,'2024'!$H:$H,work!X$1)</f>
        <v>0</v>
      </c>
      <c r="Y441">
        <f t="shared" si="10"/>
        <v>3</v>
      </c>
      <c r="AL441" t="str">
        <v>SWROC</v>
      </c>
      <c r="AM441" t="str">
        <v>1768</v>
      </c>
      <c r="AN441" t="str">
        <v>-</v>
      </c>
    </row>
    <row r="442" spans="1:40" x14ac:dyDescent="0.25">
      <c r="A442" t="str">
        <v>3244-21FLWPB G5SE0059</v>
      </c>
      <c r="B442" t="str">
        <f>_xlfn.XLOOKUP(A442,'2024'!L:L,'2024'!A:A)</f>
        <v>SEROC</v>
      </c>
      <c r="C442" t="str">
        <f>_xlfn.XLOOKUP(A442,'2024'!L:L,'2024'!F:F)</f>
        <v>STREAM</v>
      </c>
      <c r="D442" t="str">
        <f>_xlfn.XLOOKUP(A442,'2024'!L:L,'2024'!G:G)</f>
        <v>3F</v>
      </c>
      <c r="E442">
        <f>SUMIFS('2024'!$I:$I,'2024'!$L:$L,work!$A442,'2024'!$H:$H,work!E$1)</f>
        <v>6</v>
      </c>
      <c r="F442">
        <f>SUMIFS('2024'!$I:$I,'2024'!$L:$L,work!$A442,'2024'!$H:$H,work!F$1)</f>
        <v>0</v>
      </c>
      <c r="G442">
        <f>SUMIFS('2024'!$I:$I,'2024'!$L:$L,work!$A442,'2024'!$H:$H,work!G$1)</f>
        <v>0</v>
      </c>
      <c r="H442">
        <f>SUMIFS('2024'!$I:$I,'2024'!$L:$L,work!$A442,'2024'!$H:$H,work!H$1)</f>
        <v>0</v>
      </c>
      <c r="I442">
        <f>SUMIFS('2024'!$I:$I,'2024'!$L:$L,work!$A442,'2024'!$H:$H,work!I$1)</f>
        <v>6</v>
      </c>
      <c r="J442">
        <f>SUMIFS('2024'!$I:$I,'2024'!$L:$L,work!$A442,'2024'!$H:$H,work!J$1)</f>
        <v>0</v>
      </c>
      <c r="K442">
        <f>SUMIFS('2024'!$I:$I,'2024'!$L:$L,work!$A442,'2024'!$H:$H,work!K$1)</f>
        <v>0</v>
      </c>
      <c r="L442">
        <f>SUMIFS('2024'!$I:$I,'2024'!$L:$L,work!$A442,'2024'!$H:$H,work!L$1)</f>
        <v>0</v>
      </c>
      <c r="M442">
        <f>SUMIFS('2024'!$I:$I,'2024'!$L:$L,work!$A442,'2024'!$H:$H,work!M$1)</f>
        <v>0</v>
      </c>
      <c r="N442">
        <f>SUMIFS('2024'!$I:$I,'2024'!$L:$L,work!$A442,'2024'!$H:$H,work!N$1)</f>
        <v>0</v>
      </c>
      <c r="O442">
        <f>SUMIFS('2024'!$I:$I,'2024'!$L:$L,work!$A442,'2024'!$H:$H,work!O$1)</f>
        <v>0</v>
      </c>
      <c r="P442">
        <f>SUMIFS('2024'!$I:$I,'2024'!$L:$L,work!$A442,'2024'!$H:$H,work!P$1)</f>
        <v>0</v>
      </c>
      <c r="Q442">
        <f>SUMIFS('2024'!$I:$I,'2024'!$L:$L,work!$A442,'2024'!$H:$H,work!Q$1)</f>
        <v>0</v>
      </c>
      <c r="R442">
        <f>SUMIFS('2024'!$I:$I,'2024'!$L:$L,work!$A442,'2024'!$H:$H,work!R$1)</f>
        <v>0</v>
      </c>
      <c r="S442">
        <f>SUMIFS('2024'!$I:$I,'2024'!$L:$L,work!$A442,'2024'!$H:$H,work!S$1)</f>
        <v>0</v>
      </c>
      <c r="T442">
        <f>SUMIFS('2024'!$I:$I,'2024'!$L:$L,work!$A442,'2024'!$H:$H,work!T$1)</f>
        <v>0</v>
      </c>
      <c r="U442">
        <f>SUMIFS('2024'!$I:$I,'2024'!$L:$L,work!$A442,'2024'!$H:$H,work!U$1)</f>
        <v>0</v>
      </c>
      <c r="V442">
        <f>SUMIFS('2024'!$I:$I,'2024'!$L:$L,work!$A442,'2024'!$H:$H,work!V$1)</f>
        <v>0</v>
      </c>
      <c r="W442">
        <f>SUMIFS('2024'!$I:$I,'2024'!$L:$L,work!$A442,'2024'!$H:$H,work!W$1)</f>
        <v>0</v>
      </c>
      <c r="X442">
        <f>SUMIFS('2024'!$I:$I,'2024'!$L:$L,work!$A442,'2024'!$H:$H,work!X$1)</f>
        <v>0</v>
      </c>
      <c r="Y442">
        <f t="shared" si="10"/>
        <v>3</v>
      </c>
      <c r="AL442" t="str">
        <v>SWROC</v>
      </c>
      <c r="AM442" t="str">
        <v>1793</v>
      </c>
      <c r="AN442" t="str">
        <v>-</v>
      </c>
    </row>
    <row r="443" spans="1:40" x14ac:dyDescent="0.25">
      <c r="A443" t="str">
        <v>3245B-21FLWPB G3SE0043</v>
      </c>
      <c r="B443" t="str">
        <f>_xlfn.XLOOKUP(A443,'2024'!L:L,'2024'!A:A)</f>
        <v>SEROC</v>
      </c>
      <c r="C443" t="str">
        <f>_xlfn.XLOOKUP(A443,'2024'!L:L,'2024'!F:F)</f>
        <v>LAKE</v>
      </c>
      <c r="D443" t="str">
        <f>_xlfn.XLOOKUP(A443,'2024'!L:L,'2024'!G:G)</f>
        <v>3F</v>
      </c>
      <c r="E443">
        <f>SUMIFS('2024'!$I:$I,'2024'!$L:$L,work!$A443,'2024'!$H:$H,work!E$1)</f>
        <v>6</v>
      </c>
      <c r="F443">
        <f>SUMIFS('2024'!$I:$I,'2024'!$L:$L,work!$A443,'2024'!$H:$H,work!F$1)</f>
        <v>0</v>
      </c>
      <c r="G443">
        <f>SUMIFS('2024'!$I:$I,'2024'!$L:$L,work!$A443,'2024'!$H:$H,work!G$1)</f>
        <v>0</v>
      </c>
      <c r="H443">
        <f>SUMIFS('2024'!$I:$I,'2024'!$L:$L,work!$A443,'2024'!$H:$H,work!H$1)</f>
        <v>0</v>
      </c>
      <c r="I443">
        <f>SUMIFS('2024'!$I:$I,'2024'!$L:$L,work!$A443,'2024'!$H:$H,work!I$1)</f>
        <v>0</v>
      </c>
      <c r="J443">
        <f>SUMIFS('2024'!$I:$I,'2024'!$L:$L,work!$A443,'2024'!$H:$H,work!J$1)</f>
        <v>0</v>
      </c>
      <c r="K443">
        <f>SUMIFS('2024'!$I:$I,'2024'!$L:$L,work!$A443,'2024'!$H:$H,work!K$1)</f>
        <v>6</v>
      </c>
      <c r="L443">
        <f>SUMIFS('2024'!$I:$I,'2024'!$L:$L,work!$A443,'2024'!$H:$H,work!L$1)</f>
        <v>6</v>
      </c>
      <c r="M443">
        <f>SUMIFS('2024'!$I:$I,'2024'!$L:$L,work!$A443,'2024'!$H:$H,work!M$1)</f>
        <v>6</v>
      </c>
      <c r="N443">
        <f>SUMIFS('2024'!$I:$I,'2024'!$L:$L,work!$A443,'2024'!$H:$H,work!N$1)</f>
        <v>6</v>
      </c>
      <c r="O443">
        <f>SUMIFS('2024'!$I:$I,'2024'!$L:$L,work!$A443,'2024'!$H:$H,work!O$1)</f>
        <v>6</v>
      </c>
      <c r="P443">
        <f>SUMIFS('2024'!$I:$I,'2024'!$L:$L,work!$A443,'2024'!$H:$H,work!P$1)</f>
        <v>6</v>
      </c>
      <c r="Q443">
        <f>SUMIFS('2024'!$I:$I,'2024'!$L:$L,work!$A443,'2024'!$H:$H,work!Q$1)</f>
        <v>0</v>
      </c>
      <c r="R443">
        <f>SUMIFS('2024'!$I:$I,'2024'!$L:$L,work!$A443,'2024'!$H:$H,work!R$1)</f>
        <v>0</v>
      </c>
      <c r="S443">
        <f>SUMIFS('2024'!$I:$I,'2024'!$L:$L,work!$A443,'2024'!$H:$H,work!S$1)</f>
        <v>0</v>
      </c>
      <c r="T443">
        <f>SUMIFS('2024'!$I:$I,'2024'!$L:$L,work!$A443,'2024'!$H:$H,work!T$1)</f>
        <v>0</v>
      </c>
      <c r="U443">
        <f>SUMIFS('2024'!$I:$I,'2024'!$L:$L,work!$A443,'2024'!$H:$H,work!U$1)</f>
        <v>0</v>
      </c>
      <c r="V443">
        <f>SUMIFS('2024'!$I:$I,'2024'!$L:$L,work!$A443,'2024'!$H:$H,work!V$1)</f>
        <v>0</v>
      </c>
      <c r="W443">
        <f>SUMIFS('2024'!$I:$I,'2024'!$L:$L,work!$A443,'2024'!$H:$H,work!W$1)</f>
        <v>0</v>
      </c>
      <c r="X443">
        <f>SUMIFS('2024'!$I:$I,'2024'!$L:$L,work!$A443,'2024'!$H:$H,work!X$1)</f>
        <v>0</v>
      </c>
      <c r="Y443">
        <f t="shared" si="10"/>
        <v>3</v>
      </c>
      <c r="AL443" t="str">
        <v>SWROC</v>
      </c>
      <c r="AM443" t="str">
        <v>1725A</v>
      </c>
      <c r="AN443" t="str">
        <v>-</v>
      </c>
    </row>
    <row r="444" spans="1:40" x14ac:dyDescent="0.25">
      <c r="A444" t="str">
        <v>3245F-21FLWPB G3SE0053</v>
      </c>
      <c r="B444" t="str">
        <f>_xlfn.XLOOKUP(A444,'2024'!L:L,'2024'!A:A)</f>
        <v>SEROC</v>
      </c>
      <c r="C444" t="str">
        <f>_xlfn.XLOOKUP(A444,'2024'!L:L,'2024'!F:F)</f>
        <v>STREAM</v>
      </c>
      <c r="D444" t="str">
        <f>_xlfn.XLOOKUP(A444,'2024'!L:L,'2024'!G:G)</f>
        <v>3F</v>
      </c>
      <c r="E444">
        <f>SUMIFS('2024'!$I:$I,'2024'!$L:$L,work!$A444,'2024'!$H:$H,work!E$1)</f>
        <v>6</v>
      </c>
      <c r="F444">
        <f>SUMIFS('2024'!$I:$I,'2024'!$L:$L,work!$A444,'2024'!$H:$H,work!F$1)</f>
        <v>0</v>
      </c>
      <c r="G444">
        <f>SUMIFS('2024'!$I:$I,'2024'!$L:$L,work!$A444,'2024'!$H:$H,work!G$1)</f>
        <v>0</v>
      </c>
      <c r="H444">
        <f>SUMIFS('2024'!$I:$I,'2024'!$L:$L,work!$A444,'2024'!$H:$H,work!H$1)</f>
        <v>0</v>
      </c>
      <c r="I444">
        <f>SUMIFS('2024'!$I:$I,'2024'!$L:$L,work!$A444,'2024'!$H:$H,work!I$1)</f>
        <v>6</v>
      </c>
      <c r="J444">
        <f>SUMIFS('2024'!$I:$I,'2024'!$L:$L,work!$A444,'2024'!$H:$H,work!J$1)</f>
        <v>0</v>
      </c>
      <c r="K444">
        <f>SUMIFS('2024'!$I:$I,'2024'!$L:$L,work!$A444,'2024'!$H:$H,work!K$1)</f>
        <v>0</v>
      </c>
      <c r="L444">
        <f>SUMIFS('2024'!$I:$I,'2024'!$L:$L,work!$A444,'2024'!$H:$H,work!L$1)</f>
        <v>0</v>
      </c>
      <c r="M444">
        <f>SUMIFS('2024'!$I:$I,'2024'!$L:$L,work!$A444,'2024'!$H:$H,work!M$1)</f>
        <v>0</v>
      </c>
      <c r="N444">
        <f>SUMIFS('2024'!$I:$I,'2024'!$L:$L,work!$A444,'2024'!$H:$H,work!N$1)</f>
        <v>0</v>
      </c>
      <c r="O444">
        <f>SUMIFS('2024'!$I:$I,'2024'!$L:$L,work!$A444,'2024'!$H:$H,work!O$1)</f>
        <v>0</v>
      </c>
      <c r="P444">
        <f>SUMIFS('2024'!$I:$I,'2024'!$L:$L,work!$A444,'2024'!$H:$H,work!P$1)</f>
        <v>0</v>
      </c>
      <c r="Q444">
        <f>SUMIFS('2024'!$I:$I,'2024'!$L:$L,work!$A444,'2024'!$H:$H,work!Q$1)</f>
        <v>0</v>
      </c>
      <c r="R444">
        <f>SUMIFS('2024'!$I:$I,'2024'!$L:$L,work!$A444,'2024'!$H:$H,work!R$1)</f>
        <v>0</v>
      </c>
      <c r="S444">
        <f>SUMIFS('2024'!$I:$I,'2024'!$L:$L,work!$A444,'2024'!$H:$H,work!S$1)</f>
        <v>0</v>
      </c>
      <c r="T444">
        <f>SUMIFS('2024'!$I:$I,'2024'!$L:$L,work!$A444,'2024'!$H:$H,work!T$1)</f>
        <v>0</v>
      </c>
      <c r="U444">
        <f>SUMIFS('2024'!$I:$I,'2024'!$L:$L,work!$A444,'2024'!$H:$H,work!U$1)</f>
        <v>0</v>
      </c>
      <c r="V444">
        <f>SUMIFS('2024'!$I:$I,'2024'!$L:$L,work!$A444,'2024'!$H:$H,work!V$1)</f>
        <v>0</v>
      </c>
      <c r="W444">
        <f>SUMIFS('2024'!$I:$I,'2024'!$L:$L,work!$A444,'2024'!$H:$H,work!W$1)</f>
        <v>0</v>
      </c>
      <c r="X444">
        <f>SUMIFS('2024'!$I:$I,'2024'!$L:$L,work!$A444,'2024'!$H:$H,work!X$1)</f>
        <v>0</v>
      </c>
      <c r="Y444">
        <f t="shared" si="10"/>
        <v>3</v>
      </c>
      <c r="AL444" t="str">
        <v>SWROC</v>
      </c>
      <c r="AM444" t="str">
        <v>3703</v>
      </c>
      <c r="AN444" t="str">
        <v>-</v>
      </c>
    </row>
    <row r="445" spans="1:40" x14ac:dyDescent="0.25">
      <c r="A445" t="str">
        <v>3245F-21FLWPB G3SE0072</v>
      </c>
      <c r="B445" t="str">
        <f>_xlfn.XLOOKUP(A445,'2024'!L:L,'2024'!A:A)</f>
        <v>SEROC</v>
      </c>
      <c r="C445" t="str">
        <f>_xlfn.XLOOKUP(A445,'2024'!L:L,'2024'!F:F)</f>
        <v>STREAM</v>
      </c>
      <c r="D445" t="str">
        <f>_xlfn.XLOOKUP(A445,'2024'!L:L,'2024'!G:G)</f>
        <v>3F</v>
      </c>
      <c r="E445">
        <f>SUMIFS('2024'!$I:$I,'2024'!$L:$L,work!$A445,'2024'!$H:$H,work!E$1)</f>
        <v>6</v>
      </c>
      <c r="F445">
        <f>SUMIFS('2024'!$I:$I,'2024'!$L:$L,work!$A445,'2024'!$H:$H,work!F$1)</f>
        <v>0</v>
      </c>
      <c r="G445">
        <f>SUMIFS('2024'!$I:$I,'2024'!$L:$L,work!$A445,'2024'!$H:$H,work!G$1)</f>
        <v>0</v>
      </c>
      <c r="H445">
        <f>SUMIFS('2024'!$I:$I,'2024'!$L:$L,work!$A445,'2024'!$H:$H,work!H$1)</f>
        <v>0</v>
      </c>
      <c r="I445">
        <f>SUMIFS('2024'!$I:$I,'2024'!$L:$L,work!$A445,'2024'!$H:$H,work!I$1)</f>
        <v>6</v>
      </c>
      <c r="J445">
        <f>SUMIFS('2024'!$I:$I,'2024'!$L:$L,work!$A445,'2024'!$H:$H,work!J$1)</f>
        <v>0</v>
      </c>
      <c r="K445">
        <f>SUMIFS('2024'!$I:$I,'2024'!$L:$L,work!$A445,'2024'!$H:$H,work!K$1)</f>
        <v>0</v>
      </c>
      <c r="L445">
        <f>SUMIFS('2024'!$I:$I,'2024'!$L:$L,work!$A445,'2024'!$H:$H,work!L$1)</f>
        <v>0</v>
      </c>
      <c r="M445">
        <f>SUMIFS('2024'!$I:$I,'2024'!$L:$L,work!$A445,'2024'!$H:$H,work!M$1)</f>
        <v>0</v>
      </c>
      <c r="N445">
        <f>SUMIFS('2024'!$I:$I,'2024'!$L:$L,work!$A445,'2024'!$H:$H,work!N$1)</f>
        <v>0</v>
      </c>
      <c r="O445">
        <f>SUMIFS('2024'!$I:$I,'2024'!$L:$L,work!$A445,'2024'!$H:$H,work!O$1)</f>
        <v>0</v>
      </c>
      <c r="P445">
        <f>SUMIFS('2024'!$I:$I,'2024'!$L:$L,work!$A445,'2024'!$H:$H,work!P$1)</f>
        <v>0</v>
      </c>
      <c r="Q445">
        <f>SUMIFS('2024'!$I:$I,'2024'!$L:$L,work!$A445,'2024'!$H:$H,work!Q$1)</f>
        <v>0</v>
      </c>
      <c r="R445">
        <f>SUMIFS('2024'!$I:$I,'2024'!$L:$L,work!$A445,'2024'!$H:$H,work!R$1)</f>
        <v>0</v>
      </c>
      <c r="S445">
        <f>SUMIFS('2024'!$I:$I,'2024'!$L:$L,work!$A445,'2024'!$H:$H,work!S$1)</f>
        <v>0</v>
      </c>
      <c r="T445">
        <f>SUMIFS('2024'!$I:$I,'2024'!$L:$L,work!$A445,'2024'!$H:$H,work!T$1)</f>
        <v>0</v>
      </c>
      <c r="U445">
        <f>SUMIFS('2024'!$I:$I,'2024'!$L:$L,work!$A445,'2024'!$H:$H,work!U$1)</f>
        <v>0</v>
      </c>
      <c r="V445">
        <f>SUMIFS('2024'!$I:$I,'2024'!$L:$L,work!$A445,'2024'!$H:$H,work!V$1)</f>
        <v>0</v>
      </c>
      <c r="W445">
        <f>SUMIFS('2024'!$I:$I,'2024'!$L:$L,work!$A445,'2024'!$H:$H,work!W$1)</f>
        <v>0</v>
      </c>
      <c r="X445">
        <f>SUMIFS('2024'!$I:$I,'2024'!$L:$L,work!$A445,'2024'!$H:$H,work!X$1)</f>
        <v>0</v>
      </c>
      <c r="Y445">
        <f t="shared" si="10"/>
        <v>3</v>
      </c>
      <c r="AL445" t="str">
        <v>SWROC</v>
      </c>
      <c r="AM445" t="str">
        <v>1923</v>
      </c>
      <c r="AN445" t="str">
        <v>-</v>
      </c>
    </row>
    <row r="446" spans="1:40" x14ac:dyDescent="0.25">
      <c r="A446" t="str">
        <v>3245F-21FLWPB G3SE0073</v>
      </c>
      <c r="B446" t="str">
        <f>_xlfn.XLOOKUP(A446,'2024'!L:L,'2024'!A:A)</f>
        <v>SEROC</v>
      </c>
      <c r="C446" t="str">
        <f>_xlfn.XLOOKUP(A446,'2024'!L:L,'2024'!F:F)</f>
        <v>STREAM</v>
      </c>
      <c r="D446" t="str">
        <f>_xlfn.XLOOKUP(A446,'2024'!L:L,'2024'!G:G)</f>
        <v>3F</v>
      </c>
      <c r="E446">
        <f>SUMIFS('2024'!$I:$I,'2024'!$L:$L,work!$A446,'2024'!$H:$H,work!E$1)</f>
        <v>6</v>
      </c>
      <c r="F446">
        <f>SUMIFS('2024'!$I:$I,'2024'!$L:$L,work!$A446,'2024'!$H:$H,work!F$1)</f>
        <v>0</v>
      </c>
      <c r="G446">
        <f>SUMIFS('2024'!$I:$I,'2024'!$L:$L,work!$A446,'2024'!$H:$H,work!G$1)</f>
        <v>0</v>
      </c>
      <c r="H446">
        <f>SUMIFS('2024'!$I:$I,'2024'!$L:$L,work!$A446,'2024'!$H:$H,work!H$1)</f>
        <v>0</v>
      </c>
      <c r="I446">
        <f>SUMIFS('2024'!$I:$I,'2024'!$L:$L,work!$A446,'2024'!$H:$H,work!I$1)</f>
        <v>6</v>
      </c>
      <c r="J446">
        <f>SUMIFS('2024'!$I:$I,'2024'!$L:$L,work!$A446,'2024'!$H:$H,work!J$1)</f>
        <v>0</v>
      </c>
      <c r="K446">
        <f>SUMIFS('2024'!$I:$I,'2024'!$L:$L,work!$A446,'2024'!$H:$H,work!K$1)</f>
        <v>0</v>
      </c>
      <c r="L446">
        <f>SUMIFS('2024'!$I:$I,'2024'!$L:$L,work!$A446,'2024'!$H:$H,work!L$1)</f>
        <v>0</v>
      </c>
      <c r="M446">
        <f>SUMIFS('2024'!$I:$I,'2024'!$L:$L,work!$A446,'2024'!$H:$H,work!M$1)</f>
        <v>0</v>
      </c>
      <c r="N446">
        <f>SUMIFS('2024'!$I:$I,'2024'!$L:$L,work!$A446,'2024'!$H:$H,work!N$1)</f>
        <v>0</v>
      </c>
      <c r="O446">
        <f>SUMIFS('2024'!$I:$I,'2024'!$L:$L,work!$A446,'2024'!$H:$H,work!O$1)</f>
        <v>0</v>
      </c>
      <c r="P446">
        <f>SUMIFS('2024'!$I:$I,'2024'!$L:$L,work!$A446,'2024'!$H:$H,work!P$1)</f>
        <v>0</v>
      </c>
      <c r="Q446">
        <f>SUMIFS('2024'!$I:$I,'2024'!$L:$L,work!$A446,'2024'!$H:$H,work!Q$1)</f>
        <v>0</v>
      </c>
      <c r="R446">
        <f>SUMIFS('2024'!$I:$I,'2024'!$L:$L,work!$A446,'2024'!$H:$H,work!R$1)</f>
        <v>0</v>
      </c>
      <c r="S446">
        <f>SUMIFS('2024'!$I:$I,'2024'!$L:$L,work!$A446,'2024'!$H:$H,work!S$1)</f>
        <v>0</v>
      </c>
      <c r="T446">
        <f>SUMIFS('2024'!$I:$I,'2024'!$L:$L,work!$A446,'2024'!$H:$H,work!T$1)</f>
        <v>0</v>
      </c>
      <c r="U446">
        <f>SUMIFS('2024'!$I:$I,'2024'!$L:$L,work!$A446,'2024'!$H:$H,work!U$1)</f>
        <v>0</v>
      </c>
      <c r="V446">
        <f>SUMIFS('2024'!$I:$I,'2024'!$L:$L,work!$A446,'2024'!$H:$H,work!V$1)</f>
        <v>0</v>
      </c>
      <c r="W446">
        <f>SUMIFS('2024'!$I:$I,'2024'!$L:$L,work!$A446,'2024'!$H:$H,work!W$1)</f>
        <v>0</v>
      </c>
      <c r="X446">
        <f>SUMIFS('2024'!$I:$I,'2024'!$L:$L,work!$A446,'2024'!$H:$H,work!X$1)</f>
        <v>0</v>
      </c>
      <c r="Y446">
        <f t="shared" si="10"/>
        <v>3</v>
      </c>
      <c r="AL446" t="str">
        <v>SWROC</v>
      </c>
      <c r="AM446" t="str">
        <v>1913</v>
      </c>
      <c r="AN446" t="str">
        <v>-</v>
      </c>
    </row>
    <row r="447" spans="1:40" x14ac:dyDescent="0.25">
      <c r="A447" t="str">
        <v>3245F-21FLWPB G3SE0074</v>
      </c>
      <c r="B447" t="str">
        <f>_xlfn.XLOOKUP(A447,'2024'!L:L,'2024'!A:A)</f>
        <v>SEROC</v>
      </c>
      <c r="C447" t="str">
        <f>_xlfn.XLOOKUP(A447,'2024'!L:L,'2024'!F:F)</f>
        <v>STREAM</v>
      </c>
      <c r="D447" t="str">
        <f>_xlfn.XLOOKUP(A447,'2024'!L:L,'2024'!G:G)</f>
        <v>3F</v>
      </c>
      <c r="E447">
        <f>SUMIFS('2024'!$I:$I,'2024'!$L:$L,work!$A447,'2024'!$H:$H,work!E$1)</f>
        <v>6</v>
      </c>
      <c r="F447">
        <f>SUMIFS('2024'!$I:$I,'2024'!$L:$L,work!$A447,'2024'!$H:$H,work!F$1)</f>
        <v>0</v>
      </c>
      <c r="G447">
        <f>SUMIFS('2024'!$I:$I,'2024'!$L:$L,work!$A447,'2024'!$H:$H,work!G$1)</f>
        <v>0</v>
      </c>
      <c r="H447">
        <f>SUMIFS('2024'!$I:$I,'2024'!$L:$L,work!$A447,'2024'!$H:$H,work!H$1)</f>
        <v>0</v>
      </c>
      <c r="I447">
        <f>SUMIFS('2024'!$I:$I,'2024'!$L:$L,work!$A447,'2024'!$H:$H,work!I$1)</f>
        <v>6</v>
      </c>
      <c r="J447">
        <f>SUMIFS('2024'!$I:$I,'2024'!$L:$L,work!$A447,'2024'!$H:$H,work!J$1)</f>
        <v>0</v>
      </c>
      <c r="K447">
        <f>SUMIFS('2024'!$I:$I,'2024'!$L:$L,work!$A447,'2024'!$H:$H,work!K$1)</f>
        <v>0</v>
      </c>
      <c r="L447">
        <f>SUMIFS('2024'!$I:$I,'2024'!$L:$L,work!$A447,'2024'!$H:$H,work!L$1)</f>
        <v>0</v>
      </c>
      <c r="M447">
        <f>SUMIFS('2024'!$I:$I,'2024'!$L:$L,work!$A447,'2024'!$H:$H,work!M$1)</f>
        <v>0</v>
      </c>
      <c r="N447">
        <f>SUMIFS('2024'!$I:$I,'2024'!$L:$L,work!$A447,'2024'!$H:$H,work!N$1)</f>
        <v>0</v>
      </c>
      <c r="O447">
        <f>SUMIFS('2024'!$I:$I,'2024'!$L:$L,work!$A447,'2024'!$H:$H,work!O$1)</f>
        <v>0</v>
      </c>
      <c r="P447">
        <f>SUMIFS('2024'!$I:$I,'2024'!$L:$L,work!$A447,'2024'!$H:$H,work!P$1)</f>
        <v>0</v>
      </c>
      <c r="Q447">
        <f>SUMIFS('2024'!$I:$I,'2024'!$L:$L,work!$A447,'2024'!$H:$H,work!Q$1)</f>
        <v>0</v>
      </c>
      <c r="R447">
        <f>SUMIFS('2024'!$I:$I,'2024'!$L:$L,work!$A447,'2024'!$H:$H,work!R$1)</f>
        <v>0</v>
      </c>
      <c r="S447">
        <f>SUMIFS('2024'!$I:$I,'2024'!$L:$L,work!$A447,'2024'!$H:$H,work!S$1)</f>
        <v>0</v>
      </c>
      <c r="T447">
        <f>SUMIFS('2024'!$I:$I,'2024'!$L:$L,work!$A447,'2024'!$H:$H,work!T$1)</f>
        <v>0</v>
      </c>
      <c r="U447">
        <f>SUMIFS('2024'!$I:$I,'2024'!$L:$L,work!$A447,'2024'!$H:$H,work!U$1)</f>
        <v>0</v>
      </c>
      <c r="V447">
        <f>SUMIFS('2024'!$I:$I,'2024'!$L:$L,work!$A447,'2024'!$H:$H,work!V$1)</f>
        <v>0</v>
      </c>
      <c r="W447">
        <f>SUMIFS('2024'!$I:$I,'2024'!$L:$L,work!$A447,'2024'!$H:$H,work!W$1)</f>
        <v>0</v>
      </c>
      <c r="X447">
        <f>SUMIFS('2024'!$I:$I,'2024'!$L:$L,work!$A447,'2024'!$H:$H,work!X$1)</f>
        <v>0</v>
      </c>
      <c r="Y447">
        <f t="shared" si="10"/>
        <v>3</v>
      </c>
      <c r="AL447" t="str">
        <v>SWROC</v>
      </c>
      <c r="AM447" t="str">
        <v>1823</v>
      </c>
      <c r="AN447" t="str">
        <v>-</v>
      </c>
    </row>
    <row r="448" spans="1:40" x14ac:dyDescent="0.25">
      <c r="A448" t="str">
        <v>3245F-21FLWPB G3SE0075</v>
      </c>
      <c r="B448" t="str">
        <f>_xlfn.XLOOKUP(A448,'2024'!L:L,'2024'!A:A)</f>
        <v>SEROC</v>
      </c>
      <c r="C448" t="str">
        <f>_xlfn.XLOOKUP(A448,'2024'!L:L,'2024'!F:F)</f>
        <v>STREAM</v>
      </c>
      <c r="D448" t="str">
        <f>_xlfn.XLOOKUP(A448,'2024'!L:L,'2024'!G:G)</f>
        <v>3F</v>
      </c>
      <c r="E448">
        <f>SUMIFS('2024'!$I:$I,'2024'!$L:$L,work!$A448,'2024'!$H:$H,work!E$1)</f>
        <v>6</v>
      </c>
      <c r="F448">
        <f>SUMIFS('2024'!$I:$I,'2024'!$L:$L,work!$A448,'2024'!$H:$H,work!F$1)</f>
        <v>0</v>
      </c>
      <c r="G448">
        <f>SUMIFS('2024'!$I:$I,'2024'!$L:$L,work!$A448,'2024'!$H:$H,work!G$1)</f>
        <v>0</v>
      </c>
      <c r="H448">
        <f>SUMIFS('2024'!$I:$I,'2024'!$L:$L,work!$A448,'2024'!$H:$H,work!H$1)</f>
        <v>0</v>
      </c>
      <c r="I448">
        <f>SUMIFS('2024'!$I:$I,'2024'!$L:$L,work!$A448,'2024'!$H:$H,work!I$1)</f>
        <v>6</v>
      </c>
      <c r="J448">
        <f>SUMIFS('2024'!$I:$I,'2024'!$L:$L,work!$A448,'2024'!$H:$H,work!J$1)</f>
        <v>0</v>
      </c>
      <c r="K448">
        <f>SUMIFS('2024'!$I:$I,'2024'!$L:$L,work!$A448,'2024'!$H:$H,work!K$1)</f>
        <v>0</v>
      </c>
      <c r="L448">
        <f>SUMIFS('2024'!$I:$I,'2024'!$L:$L,work!$A448,'2024'!$H:$H,work!L$1)</f>
        <v>0</v>
      </c>
      <c r="M448">
        <f>SUMIFS('2024'!$I:$I,'2024'!$L:$L,work!$A448,'2024'!$H:$H,work!M$1)</f>
        <v>0</v>
      </c>
      <c r="N448">
        <f>SUMIFS('2024'!$I:$I,'2024'!$L:$L,work!$A448,'2024'!$H:$H,work!N$1)</f>
        <v>0</v>
      </c>
      <c r="O448">
        <f>SUMIFS('2024'!$I:$I,'2024'!$L:$L,work!$A448,'2024'!$H:$H,work!O$1)</f>
        <v>0</v>
      </c>
      <c r="P448">
        <f>SUMIFS('2024'!$I:$I,'2024'!$L:$L,work!$A448,'2024'!$H:$H,work!P$1)</f>
        <v>0</v>
      </c>
      <c r="Q448">
        <f>SUMIFS('2024'!$I:$I,'2024'!$L:$L,work!$A448,'2024'!$H:$H,work!Q$1)</f>
        <v>0</v>
      </c>
      <c r="R448">
        <f>SUMIFS('2024'!$I:$I,'2024'!$L:$L,work!$A448,'2024'!$H:$H,work!R$1)</f>
        <v>0</v>
      </c>
      <c r="S448">
        <f>SUMIFS('2024'!$I:$I,'2024'!$L:$L,work!$A448,'2024'!$H:$H,work!S$1)</f>
        <v>0</v>
      </c>
      <c r="T448">
        <f>SUMIFS('2024'!$I:$I,'2024'!$L:$L,work!$A448,'2024'!$H:$H,work!T$1)</f>
        <v>0</v>
      </c>
      <c r="U448">
        <f>SUMIFS('2024'!$I:$I,'2024'!$L:$L,work!$A448,'2024'!$H:$H,work!U$1)</f>
        <v>0</v>
      </c>
      <c r="V448">
        <f>SUMIFS('2024'!$I:$I,'2024'!$L:$L,work!$A448,'2024'!$H:$H,work!V$1)</f>
        <v>0</v>
      </c>
      <c r="W448">
        <f>SUMIFS('2024'!$I:$I,'2024'!$L:$L,work!$A448,'2024'!$H:$H,work!W$1)</f>
        <v>0</v>
      </c>
      <c r="X448">
        <f>SUMIFS('2024'!$I:$I,'2024'!$L:$L,work!$A448,'2024'!$H:$H,work!X$1)</f>
        <v>0</v>
      </c>
      <c r="Y448">
        <f t="shared" si="10"/>
        <v>3</v>
      </c>
      <c r="AL448" t="str">
        <v>SWROC</v>
      </c>
      <c r="AM448" t="str">
        <v>1933</v>
      </c>
      <c r="AN448" t="str">
        <v>-</v>
      </c>
    </row>
    <row r="449" spans="1:40" x14ac:dyDescent="0.25">
      <c r="A449" t="str">
        <v>3245F-21FLWPB G3SE0076</v>
      </c>
      <c r="B449" t="str">
        <f>_xlfn.XLOOKUP(A449,'2024'!L:L,'2024'!A:A)</f>
        <v>SEROC</v>
      </c>
      <c r="C449" t="str">
        <f>_xlfn.XLOOKUP(A449,'2024'!L:L,'2024'!F:F)</f>
        <v>STREAM</v>
      </c>
      <c r="D449" t="str">
        <f>_xlfn.XLOOKUP(A449,'2024'!L:L,'2024'!G:G)</f>
        <v>3F</v>
      </c>
      <c r="E449">
        <f>SUMIFS('2024'!$I:$I,'2024'!$L:$L,work!$A449,'2024'!$H:$H,work!E$1)</f>
        <v>6</v>
      </c>
      <c r="F449">
        <f>SUMIFS('2024'!$I:$I,'2024'!$L:$L,work!$A449,'2024'!$H:$H,work!F$1)</f>
        <v>0</v>
      </c>
      <c r="G449">
        <f>SUMIFS('2024'!$I:$I,'2024'!$L:$L,work!$A449,'2024'!$H:$H,work!G$1)</f>
        <v>0</v>
      </c>
      <c r="H449">
        <f>SUMIFS('2024'!$I:$I,'2024'!$L:$L,work!$A449,'2024'!$H:$H,work!H$1)</f>
        <v>0</v>
      </c>
      <c r="I449">
        <f>SUMIFS('2024'!$I:$I,'2024'!$L:$L,work!$A449,'2024'!$H:$H,work!I$1)</f>
        <v>6</v>
      </c>
      <c r="J449">
        <f>SUMIFS('2024'!$I:$I,'2024'!$L:$L,work!$A449,'2024'!$H:$H,work!J$1)</f>
        <v>0</v>
      </c>
      <c r="K449">
        <f>SUMIFS('2024'!$I:$I,'2024'!$L:$L,work!$A449,'2024'!$H:$H,work!K$1)</f>
        <v>0</v>
      </c>
      <c r="L449">
        <f>SUMIFS('2024'!$I:$I,'2024'!$L:$L,work!$A449,'2024'!$H:$H,work!L$1)</f>
        <v>0</v>
      </c>
      <c r="M449">
        <f>SUMIFS('2024'!$I:$I,'2024'!$L:$L,work!$A449,'2024'!$H:$H,work!M$1)</f>
        <v>0</v>
      </c>
      <c r="N449">
        <f>SUMIFS('2024'!$I:$I,'2024'!$L:$L,work!$A449,'2024'!$H:$H,work!N$1)</f>
        <v>0</v>
      </c>
      <c r="O449">
        <f>SUMIFS('2024'!$I:$I,'2024'!$L:$L,work!$A449,'2024'!$H:$H,work!O$1)</f>
        <v>0</v>
      </c>
      <c r="P449">
        <f>SUMIFS('2024'!$I:$I,'2024'!$L:$L,work!$A449,'2024'!$H:$H,work!P$1)</f>
        <v>0</v>
      </c>
      <c r="Q449">
        <f>SUMIFS('2024'!$I:$I,'2024'!$L:$L,work!$A449,'2024'!$H:$H,work!Q$1)</f>
        <v>0</v>
      </c>
      <c r="R449">
        <f>SUMIFS('2024'!$I:$I,'2024'!$L:$L,work!$A449,'2024'!$H:$H,work!R$1)</f>
        <v>0</v>
      </c>
      <c r="S449">
        <f>SUMIFS('2024'!$I:$I,'2024'!$L:$L,work!$A449,'2024'!$H:$H,work!S$1)</f>
        <v>0</v>
      </c>
      <c r="T449">
        <f>SUMIFS('2024'!$I:$I,'2024'!$L:$L,work!$A449,'2024'!$H:$H,work!T$1)</f>
        <v>0</v>
      </c>
      <c r="U449">
        <f>SUMIFS('2024'!$I:$I,'2024'!$L:$L,work!$A449,'2024'!$H:$H,work!U$1)</f>
        <v>0</v>
      </c>
      <c r="V449">
        <f>SUMIFS('2024'!$I:$I,'2024'!$L:$L,work!$A449,'2024'!$H:$H,work!V$1)</f>
        <v>0</v>
      </c>
      <c r="W449">
        <f>SUMIFS('2024'!$I:$I,'2024'!$L:$L,work!$A449,'2024'!$H:$H,work!W$1)</f>
        <v>0</v>
      </c>
      <c r="X449">
        <f>SUMIFS('2024'!$I:$I,'2024'!$L:$L,work!$A449,'2024'!$H:$H,work!X$1)</f>
        <v>0</v>
      </c>
      <c r="Y449">
        <f t="shared" si="10"/>
        <v>3</v>
      </c>
      <c r="AL449" t="str">
        <v>SWROC</v>
      </c>
      <c r="AM449" t="str">
        <v>1935</v>
      </c>
      <c r="AN449" t="str">
        <v>-</v>
      </c>
    </row>
    <row r="450" spans="1:40" x14ac:dyDescent="0.25">
      <c r="A450" t="str">
        <v>3245F-21FLWPB G3SE0077</v>
      </c>
      <c r="B450" t="str">
        <f>_xlfn.XLOOKUP(A450,'2024'!L:L,'2024'!A:A)</f>
        <v>SEROC</v>
      </c>
      <c r="C450" t="str">
        <f>_xlfn.XLOOKUP(A450,'2024'!L:L,'2024'!F:F)</f>
        <v>STREAM</v>
      </c>
      <c r="D450" t="str">
        <f>_xlfn.XLOOKUP(A450,'2024'!L:L,'2024'!G:G)</f>
        <v>3F</v>
      </c>
      <c r="E450">
        <f>SUMIFS('2024'!$I:$I,'2024'!$L:$L,work!$A450,'2024'!$H:$H,work!E$1)</f>
        <v>6</v>
      </c>
      <c r="F450">
        <f>SUMIFS('2024'!$I:$I,'2024'!$L:$L,work!$A450,'2024'!$H:$H,work!F$1)</f>
        <v>0</v>
      </c>
      <c r="G450">
        <f>SUMIFS('2024'!$I:$I,'2024'!$L:$L,work!$A450,'2024'!$H:$H,work!G$1)</f>
        <v>0</v>
      </c>
      <c r="H450">
        <f>SUMIFS('2024'!$I:$I,'2024'!$L:$L,work!$A450,'2024'!$H:$H,work!H$1)</f>
        <v>0</v>
      </c>
      <c r="I450">
        <f>SUMIFS('2024'!$I:$I,'2024'!$L:$L,work!$A450,'2024'!$H:$H,work!I$1)</f>
        <v>6</v>
      </c>
      <c r="J450">
        <f>SUMIFS('2024'!$I:$I,'2024'!$L:$L,work!$A450,'2024'!$H:$H,work!J$1)</f>
        <v>0</v>
      </c>
      <c r="K450">
        <f>SUMIFS('2024'!$I:$I,'2024'!$L:$L,work!$A450,'2024'!$H:$H,work!K$1)</f>
        <v>0</v>
      </c>
      <c r="L450">
        <f>SUMIFS('2024'!$I:$I,'2024'!$L:$L,work!$A450,'2024'!$H:$H,work!L$1)</f>
        <v>0</v>
      </c>
      <c r="M450">
        <f>SUMIFS('2024'!$I:$I,'2024'!$L:$L,work!$A450,'2024'!$H:$H,work!M$1)</f>
        <v>0</v>
      </c>
      <c r="N450">
        <f>SUMIFS('2024'!$I:$I,'2024'!$L:$L,work!$A450,'2024'!$H:$H,work!N$1)</f>
        <v>0</v>
      </c>
      <c r="O450">
        <f>SUMIFS('2024'!$I:$I,'2024'!$L:$L,work!$A450,'2024'!$H:$H,work!O$1)</f>
        <v>0</v>
      </c>
      <c r="P450">
        <f>SUMIFS('2024'!$I:$I,'2024'!$L:$L,work!$A450,'2024'!$H:$H,work!P$1)</f>
        <v>0</v>
      </c>
      <c r="Q450">
        <f>SUMIFS('2024'!$I:$I,'2024'!$L:$L,work!$A450,'2024'!$H:$H,work!Q$1)</f>
        <v>0</v>
      </c>
      <c r="R450">
        <f>SUMIFS('2024'!$I:$I,'2024'!$L:$L,work!$A450,'2024'!$H:$H,work!R$1)</f>
        <v>0</v>
      </c>
      <c r="S450">
        <f>SUMIFS('2024'!$I:$I,'2024'!$L:$L,work!$A450,'2024'!$H:$H,work!S$1)</f>
        <v>0</v>
      </c>
      <c r="T450">
        <f>SUMIFS('2024'!$I:$I,'2024'!$L:$L,work!$A450,'2024'!$H:$H,work!T$1)</f>
        <v>0</v>
      </c>
      <c r="U450">
        <f>SUMIFS('2024'!$I:$I,'2024'!$L:$L,work!$A450,'2024'!$H:$H,work!U$1)</f>
        <v>0</v>
      </c>
      <c r="V450">
        <f>SUMIFS('2024'!$I:$I,'2024'!$L:$L,work!$A450,'2024'!$H:$H,work!V$1)</f>
        <v>0</v>
      </c>
      <c r="W450">
        <f>SUMIFS('2024'!$I:$I,'2024'!$L:$L,work!$A450,'2024'!$H:$H,work!W$1)</f>
        <v>0</v>
      </c>
      <c r="X450">
        <f>SUMIFS('2024'!$I:$I,'2024'!$L:$L,work!$A450,'2024'!$H:$H,work!X$1)</f>
        <v>0</v>
      </c>
      <c r="Y450">
        <f t="shared" si="10"/>
        <v>3</v>
      </c>
      <c r="AL450" t="str">
        <v>SWROC</v>
      </c>
      <c r="AM450" t="str">
        <v>1521C</v>
      </c>
      <c r="AN450" t="str">
        <v>-</v>
      </c>
    </row>
    <row r="451" spans="1:40" x14ac:dyDescent="0.25">
      <c r="A451" t="str">
        <v>3252B-21FLWPB G5SE0046</v>
      </c>
      <c r="B451" t="str">
        <f>_xlfn.XLOOKUP(A451,'2024'!L:L,'2024'!A:A)</f>
        <v>SEROC</v>
      </c>
      <c r="C451" t="str">
        <f>_xlfn.XLOOKUP(A451,'2024'!L:L,'2024'!F:F)</f>
        <v>STREAM</v>
      </c>
      <c r="D451" t="str">
        <f>_xlfn.XLOOKUP(A451,'2024'!L:L,'2024'!G:G)</f>
        <v>3F</v>
      </c>
      <c r="E451">
        <f>SUMIFS('2024'!$I:$I,'2024'!$L:$L,work!$A451,'2024'!$H:$H,work!E$1)</f>
        <v>0</v>
      </c>
      <c r="F451">
        <f>SUMIFS('2024'!$I:$I,'2024'!$L:$L,work!$A451,'2024'!$H:$H,work!F$1)</f>
        <v>0</v>
      </c>
      <c r="G451">
        <f>SUMIFS('2024'!$I:$I,'2024'!$L:$L,work!$A451,'2024'!$H:$H,work!G$1)</f>
        <v>0</v>
      </c>
      <c r="H451">
        <f>SUMIFS('2024'!$I:$I,'2024'!$L:$L,work!$A451,'2024'!$H:$H,work!H$1)</f>
        <v>0</v>
      </c>
      <c r="I451">
        <f>SUMIFS('2024'!$I:$I,'2024'!$L:$L,work!$A451,'2024'!$H:$H,work!I$1)</f>
        <v>6</v>
      </c>
      <c r="J451">
        <f>SUMIFS('2024'!$I:$I,'2024'!$L:$L,work!$A451,'2024'!$H:$H,work!J$1)</f>
        <v>0</v>
      </c>
      <c r="K451">
        <f>SUMIFS('2024'!$I:$I,'2024'!$L:$L,work!$A451,'2024'!$H:$H,work!K$1)</f>
        <v>0</v>
      </c>
      <c r="L451">
        <f>SUMIFS('2024'!$I:$I,'2024'!$L:$L,work!$A451,'2024'!$H:$H,work!L$1)</f>
        <v>0</v>
      </c>
      <c r="M451">
        <f>SUMIFS('2024'!$I:$I,'2024'!$L:$L,work!$A451,'2024'!$H:$H,work!M$1)</f>
        <v>0</v>
      </c>
      <c r="N451">
        <f>SUMIFS('2024'!$I:$I,'2024'!$L:$L,work!$A451,'2024'!$H:$H,work!N$1)</f>
        <v>0</v>
      </c>
      <c r="O451">
        <f>SUMIFS('2024'!$I:$I,'2024'!$L:$L,work!$A451,'2024'!$H:$H,work!O$1)</f>
        <v>0</v>
      </c>
      <c r="P451">
        <f>SUMIFS('2024'!$I:$I,'2024'!$L:$L,work!$A451,'2024'!$H:$H,work!P$1)</f>
        <v>0</v>
      </c>
      <c r="Q451">
        <f>SUMIFS('2024'!$I:$I,'2024'!$L:$L,work!$A451,'2024'!$H:$H,work!Q$1)</f>
        <v>0</v>
      </c>
      <c r="R451">
        <f>SUMIFS('2024'!$I:$I,'2024'!$L:$L,work!$A451,'2024'!$H:$H,work!R$1)</f>
        <v>0</v>
      </c>
      <c r="S451">
        <f>SUMIFS('2024'!$I:$I,'2024'!$L:$L,work!$A451,'2024'!$H:$H,work!S$1)</f>
        <v>0</v>
      </c>
      <c r="T451">
        <f>SUMIFS('2024'!$I:$I,'2024'!$L:$L,work!$A451,'2024'!$H:$H,work!T$1)</f>
        <v>0</v>
      </c>
      <c r="U451">
        <f>SUMIFS('2024'!$I:$I,'2024'!$L:$L,work!$A451,'2024'!$H:$H,work!U$1)</f>
        <v>0</v>
      </c>
      <c r="V451">
        <f>SUMIFS('2024'!$I:$I,'2024'!$L:$L,work!$A451,'2024'!$H:$H,work!V$1)</f>
        <v>0</v>
      </c>
      <c r="W451">
        <f>SUMIFS('2024'!$I:$I,'2024'!$L:$L,work!$A451,'2024'!$H:$H,work!W$1)</f>
        <v>0</v>
      </c>
      <c r="X451">
        <f>SUMIFS('2024'!$I:$I,'2024'!$L:$L,work!$A451,'2024'!$H:$H,work!X$1)</f>
        <v>0</v>
      </c>
      <c r="Y451">
        <f t="shared" ref="Y451:Y514" si="11">(MAX(E451:Q451,S451)*0.5)+(R451*2.5)+(MAX(T451:W451)*0.5)+(X451*1)</f>
        <v>3</v>
      </c>
      <c r="AL451" t="str">
        <v>CEROC</v>
      </c>
      <c r="AM451" t="str">
        <v>1685F</v>
      </c>
      <c r="AN451" t="str">
        <v>-</v>
      </c>
    </row>
    <row r="452" spans="1:40" x14ac:dyDescent="0.25">
      <c r="A452" t="str">
        <v>3253-21FLWPB G5SE0029</v>
      </c>
      <c r="B452" t="str">
        <f>_xlfn.XLOOKUP(A452,'2024'!L:L,'2024'!A:A)</f>
        <v>SROC</v>
      </c>
      <c r="C452" t="str">
        <f>_xlfn.XLOOKUP(A452,'2024'!L:L,'2024'!F:F)</f>
        <v>STREAM</v>
      </c>
      <c r="D452" t="str">
        <f>_xlfn.XLOOKUP(A452,'2024'!L:L,'2024'!G:G)</f>
        <v>3F</v>
      </c>
      <c r="E452">
        <f>SUMIFS('2024'!$I:$I,'2024'!$L:$L,work!$A452,'2024'!$H:$H,work!E$1)</f>
        <v>6</v>
      </c>
      <c r="F452">
        <f>SUMIFS('2024'!$I:$I,'2024'!$L:$L,work!$A452,'2024'!$H:$H,work!F$1)</f>
        <v>0</v>
      </c>
      <c r="G452">
        <f>SUMIFS('2024'!$I:$I,'2024'!$L:$L,work!$A452,'2024'!$H:$H,work!G$1)</f>
        <v>0</v>
      </c>
      <c r="H452">
        <f>SUMIFS('2024'!$I:$I,'2024'!$L:$L,work!$A452,'2024'!$H:$H,work!H$1)</f>
        <v>0</v>
      </c>
      <c r="I452">
        <f>SUMIFS('2024'!$I:$I,'2024'!$L:$L,work!$A452,'2024'!$H:$H,work!I$1)</f>
        <v>6</v>
      </c>
      <c r="J452">
        <f>SUMIFS('2024'!$I:$I,'2024'!$L:$L,work!$A452,'2024'!$H:$H,work!J$1)</f>
        <v>0</v>
      </c>
      <c r="K452">
        <f>SUMIFS('2024'!$I:$I,'2024'!$L:$L,work!$A452,'2024'!$H:$H,work!K$1)</f>
        <v>0</v>
      </c>
      <c r="L452">
        <f>SUMIFS('2024'!$I:$I,'2024'!$L:$L,work!$A452,'2024'!$H:$H,work!L$1)</f>
        <v>0</v>
      </c>
      <c r="M452">
        <f>SUMIFS('2024'!$I:$I,'2024'!$L:$L,work!$A452,'2024'!$H:$H,work!M$1)</f>
        <v>0</v>
      </c>
      <c r="N452">
        <f>SUMIFS('2024'!$I:$I,'2024'!$L:$L,work!$A452,'2024'!$H:$H,work!N$1)</f>
        <v>0</v>
      </c>
      <c r="O452">
        <f>SUMIFS('2024'!$I:$I,'2024'!$L:$L,work!$A452,'2024'!$H:$H,work!O$1)</f>
        <v>0</v>
      </c>
      <c r="P452">
        <f>SUMIFS('2024'!$I:$I,'2024'!$L:$L,work!$A452,'2024'!$H:$H,work!P$1)</f>
        <v>0</v>
      </c>
      <c r="Q452">
        <f>SUMIFS('2024'!$I:$I,'2024'!$L:$L,work!$A452,'2024'!$H:$H,work!Q$1)</f>
        <v>0</v>
      </c>
      <c r="R452">
        <f>SUMIFS('2024'!$I:$I,'2024'!$L:$L,work!$A452,'2024'!$H:$H,work!R$1)</f>
        <v>0</v>
      </c>
      <c r="S452">
        <f>SUMIFS('2024'!$I:$I,'2024'!$L:$L,work!$A452,'2024'!$H:$H,work!S$1)</f>
        <v>0</v>
      </c>
      <c r="T452">
        <f>SUMIFS('2024'!$I:$I,'2024'!$L:$L,work!$A452,'2024'!$H:$H,work!T$1)</f>
        <v>0</v>
      </c>
      <c r="U452">
        <f>SUMIFS('2024'!$I:$I,'2024'!$L:$L,work!$A452,'2024'!$H:$H,work!U$1)</f>
        <v>0</v>
      </c>
      <c r="V452">
        <f>SUMIFS('2024'!$I:$I,'2024'!$L:$L,work!$A452,'2024'!$H:$H,work!V$1)</f>
        <v>0</v>
      </c>
      <c r="W452">
        <f>SUMIFS('2024'!$I:$I,'2024'!$L:$L,work!$A452,'2024'!$H:$H,work!W$1)</f>
        <v>0</v>
      </c>
      <c r="X452">
        <f>SUMIFS('2024'!$I:$I,'2024'!$L:$L,work!$A452,'2024'!$H:$H,work!X$1)</f>
        <v>0</v>
      </c>
      <c r="Y452">
        <f t="shared" si="11"/>
        <v>3</v>
      </c>
      <c r="AL452" t="str">
        <v>TLHROC</v>
      </c>
      <c r="AM452" t="str">
        <v>3355</v>
      </c>
      <c r="AN452" t="str">
        <v>-</v>
      </c>
    </row>
    <row r="453" spans="1:40" x14ac:dyDescent="0.25">
      <c r="A453" t="str">
        <v>3259M3-21FLFTM G1SD0125</v>
      </c>
      <c r="B453" t="str">
        <f>_xlfn.XLOOKUP(A453,'2024'!L:L,'2024'!A:A)</f>
        <v>SROC</v>
      </c>
      <c r="C453" t="str">
        <f>_xlfn.XLOOKUP(A453,'2024'!L:L,'2024'!F:F)</f>
        <v>ESTUARY11</v>
      </c>
      <c r="D453" t="str">
        <f>_xlfn.XLOOKUP(A453,'2024'!L:L,'2024'!G:G)</f>
        <v>2</v>
      </c>
      <c r="E453">
        <f>SUMIFS('2024'!$I:$I,'2024'!$L:$L,work!$A453,'2024'!$H:$H,work!E$1)</f>
        <v>0</v>
      </c>
      <c r="F453">
        <f>SUMIFS('2024'!$I:$I,'2024'!$L:$L,work!$A453,'2024'!$H:$H,work!F$1)</f>
        <v>0</v>
      </c>
      <c r="G453">
        <f>SUMIFS('2024'!$I:$I,'2024'!$L:$L,work!$A453,'2024'!$H:$H,work!G$1)</f>
        <v>0</v>
      </c>
      <c r="H453">
        <f>SUMIFS('2024'!$I:$I,'2024'!$L:$L,work!$A453,'2024'!$H:$H,work!H$1)</f>
        <v>6</v>
      </c>
      <c r="I453">
        <f>SUMIFS('2024'!$I:$I,'2024'!$L:$L,work!$A453,'2024'!$H:$H,work!I$1)</f>
        <v>0</v>
      </c>
      <c r="J453">
        <f>SUMIFS('2024'!$I:$I,'2024'!$L:$L,work!$A453,'2024'!$H:$H,work!J$1)</f>
        <v>6</v>
      </c>
      <c r="K453">
        <f>SUMIFS('2024'!$I:$I,'2024'!$L:$L,work!$A453,'2024'!$H:$H,work!K$1)</f>
        <v>0</v>
      </c>
      <c r="L453">
        <f>SUMIFS('2024'!$I:$I,'2024'!$L:$L,work!$A453,'2024'!$H:$H,work!L$1)</f>
        <v>0</v>
      </c>
      <c r="M453">
        <f>SUMIFS('2024'!$I:$I,'2024'!$L:$L,work!$A453,'2024'!$H:$H,work!M$1)</f>
        <v>0</v>
      </c>
      <c r="N453">
        <f>SUMIFS('2024'!$I:$I,'2024'!$L:$L,work!$A453,'2024'!$H:$H,work!N$1)</f>
        <v>0</v>
      </c>
      <c r="O453">
        <f>SUMIFS('2024'!$I:$I,'2024'!$L:$L,work!$A453,'2024'!$H:$H,work!O$1)</f>
        <v>0</v>
      </c>
      <c r="P453">
        <f>SUMIFS('2024'!$I:$I,'2024'!$L:$L,work!$A453,'2024'!$H:$H,work!P$1)</f>
        <v>0</v>
      </c>
      <c r="Q453">
        <f>SUMIFS('2024'!$I:$I,'2024'!$L:$L,work!$A453,'2024'!$H:$H,work!Q$1)</f>
        <v>0</v>
      </c>
      <c r="R453">
        <f>SUMIFS('2024'!$I:$I,'2024'!$L:$L,work!$A453,'2024'!$H:$H,work!R$1)</f>
        <v>0</v>
      </c>
      <c r="S453">
        <f>SUMIFS('2024'!$I:$I,'2024'!$L:$L,work!$A453,'2024'!$H:$H,work!S$1)</f>
        <v>0</v>
      </c>
      <c r="T453">
        <f>SUMIFS('2024'!$I:$I,'2024'!$L:$L,work!$A453,'2024'!$H:$H,work!T$1)</f>
        <v>0</v>
      </c>
      <c r="U453">
        <f>SUMIFS('2024'!$I:$I,'2024'!$L:$L,work!$A453,'2024'!$H:$H,work!U$1)</f>
        <v>0</v>
      </c>
      <c r="V453">
        <f>SUMIFS('2024'!$I:$I,'2024'!$L:$L,work!$A453,'2024'!$H:$H,work!V$1)</f>
        <v>0</v>
      </c>
      <c r="W453">
        <f>SUMIFS('2024'!$I:$I,'2024'!$L:$L,work!$A453,'2024'!$H:$H,work!W$1)</f>
        <v>0</v>
      </c>
      <c r="X453">
        <f>SUMIFS('2024'!$I:$I,'2024'!$L:$L,work!$A453,'2024'!$H:$H,work!X$1)</f>
        <v>0</v>
      </c>
      <c r="Y453">
        <f t="shared" si="11"/>
        <v>3</v>
      </c>
      <c r="AL453" t="str">
        <v>SWROC</v>
      </c>
      <c r="AM453" t="str">
        <v>8037D</v>
      </c>
      <c r="AN453" t="str">
        <v>ENRX15</v>
      </c>
    </row>
    <row r="454" spans="1:40" x14ac:dyDescent="0.25">
      <c r="A454" t="str">
        <v>3264D-21FLWPB G3SE0019</v>
      </c>
      <c r="B454" t="str">
        <f>_xlfn.XLOOKUP(A454,'2024'!L:L,'2024'!A:A)</f>
        <v>SEROC</v>
      </c>
      <c r="C454" t="str">
        <f>_xlfn.XLOOKUP(A454,'2024'!L:L,'2024'!F:F)</f>
        <v>STREAM</v>
      </c>
      <c r="D454" t="str">
        <f>_xlfn.XLOOKUP(A454,'2024'!L:L,'2024'!G:G)</f>
        <v>3F</v>
      </c>
      <c r="E454">
        <f>SUMIFS('2024'!$I:$I,'2024'!$L:$L,work!$A454,'2024'!$H:$H,work!E$1)</f>
        <v>6</v>
      </c>
      <c r="F454">
        <f>SUMIFS('2024'!$I:$I,'2024'!$L:$L,work!$A454,'2024'!$H:$H,work!F$1)</f>
        <v>0</v>
      </c>
      <c r="G454">
        <f>SUMIFS('2024'!$I:$I,'2024'!$L:$L,work!$A454,'2024'!$H:$H,work!G$1)</f>
        <v>0</v>
      </c>
      <c r="H454">
        <f>SUMIFS('2024'!$I:$I,'2024'!$L:$L,work!$A454,'2024'!$H:$H,work!H$1)</f>
        <v>0</v>
      </c>
      <c r="I454">
        <f>SUMIFS('2024'!$I:$I,'2024'!$L:$L,work!$A454,'2024'!$H:$H,work!I$1)</f>
        <v>6</v>
      </c>
      <c r="J454">
        <f>SUMIFS('2024'!$I:$I,'2024'!$L:$L,work!$A454,'2024'!$H:$H,work!J$1)</f>
        <v>0</v>
      </c>
      <c r="K454">
        <f>SUMIFS('2024'!$I:$I,'2024'!$L:$L,work!$A454,'2024'!$H:$H,work!K$1)</f>
        <v>6</v>
      </c>
      <c r="L454">
        <f>SUMIFS('2024'!$I:$I,'2024'!$L:$L,work!$A454,'2024'!$H:$H,work!L$1)</f>
        <v>6</v>
      </c>
      <c r="M454">
        <f>SUMIFS('2024'!$I:$I,'2024'!$L:$L,work!$A454,'2024'!$H:$H,work!M$1)</f>
        <v>6</v>
      </c>
      <c r="N454">
        <f>SUMIFS('2024'!$I:$I,'2024'!$L:$L,work!$A454,'2024'!$H:$H,work!N$1)</f>
        <v>6</v>
      </c>
      <c r="O454">
        <f>SUMIFS('2024'!$I:$I,'2024'!$L:$L,work!$A454,'2024'!$H:$H,work!O$1)</f>
        <v>6</v>
      </c>
      <c r="P454">
        <f>SUMIFS('2024'!$I:$I,'2024'!$L:$L,work!$A454,'2024'!$H:$H,work!P$1)</f>
        <v>6</v>
      </c>
      <c r="Q454">
        <f>SUMIFS('2024'!$I:$I,'2024'!$L:$L,work!$A454,'2024'!$H:$H,work!Q$1)</f>
        <v>0</v>
      </c>
      <c r="R454">
        <f>SUMIFS('2024'!$I:$I,'2024'!$L:$L,work!$A454,'2024'!$H:$H,work!R$1)</f>
        <v>0</v>
      </c>
      <c r="S454">
        <f>SUMIFS('2024'!$I:$I,'2024'!$L:$L,work!$A454,'2024'!$H:$H,work!S$1)</f>
        <v>0</v>
      </c>
      <c r="T454">
        <f>SUMIFS('2024'!$I:$I,'2024'!$L:$L,work!$A454,'2024'!$H:$H,work!T$1)</f>
        <v>0</v>
      </c>
      <c r="U454">
        <f>SUMIFS('2024'!$I:$I,'2024'!$L:$L,work!$A454,'2024'!$H:$H,work!U$1)</f>
        <v>0</v>
      </c>
      <c r="V454">
        <f>SUMIFS('2024'!$I:$I,'2024'!$L:$L,work!$A454,'2024'!$H:$H,work!V$1)</f>
        <v>0</v>
      </c>
      <c r="W454">
        <f>SUMIFS('2024'!$I:$I,'2024'!$L:$L,work!$A454,'2024'!$H:$H,work!W$1)</f>
        <v>0</v>
      </c>
      <c r="X454">
        <f>SUMIFS('2024'!$I:$I,'2024'!$L:$L,work!$A454,'2024'!$H:$H,work!X$1)</f>
        <v>0</v>
      </c>
      <c r="Y454">
        <f t="shared" si="11"/>
        <v>3</v>
      </c>
      <c r="AL454" t="str">
        <v>TLHROC</v>
      </c>
      <c r="AM454" t="str">
        <v>8027</v>
      </c>
      <c r="AN454" t="str">
        <v>ENRX4</v>
      </c>
    </row>
    <row r="455" spans="1:40" x14ac:dyDescent="0.25">
      <c r="A455" t="str">
        <v>3278UENRE321FLFTM G1SD0111</v>
      </c>
      <c r="B455" t="str">
        <f>_xlfn.XLOOKUP(A455,'2024'!L:L,'2024'!A:A)</f>
        <v>SROC</v>
      </c>
      <c r="C455" t="str">
        <f>_xlfn.XLOOKUP(A455,'2024'!L:L,'2024'!F:F)</f>
        <v>ESTUARY</v>
      </c>
      <c r="D455" t="str">
        <f>_xlfn.XLOOKUP(A455,'2024'!L:L,'2024'!G:G)</f>
        <v>2</v>
      </c>
      <c r="E455">
        <f>SUMIFS('2024'!$I:$I,'2024'!$L:$L,work!$A455,'2024'!$H:$H,work!E$1)</f>
        <v>0</v>
      </c>
      <c r="F455">
        <f>SUMIFS('2024'!$I:$I,'2024'!$L:$L,work!$A455,'2024'!$H:$H,work!F$1)</f>
        <v>0</v>
      </c>
      <c r="G455">
        <f>SUMIFS('2024'!$I:$I,'2024'!$L:$L,work!$A455,'2024'!$H:$H,work!G$1)</f>
        <v>0</v>
      </c>
      <c r="H455">
        <f>SUMIFS('2024'!$I:$I,'2024'!$L:$L,work!$A455,'2024'!$H:$H,work!H$1)</f>
        <v>6</v>
      </c>
      <c r="I455">
        <f>SUMIFS('2024'!$I:$I,'2024'!$L:$L,work!$A455,'2024'!$H:$H,work!I$1)</f>
        <v>6</v>
      </c>
      <c r="J455">
        <f>SUMIFS('2024'!$I:$I,'2024'!$L:$L,work!$A455,'2024'!$H:$H,work!J$1)</f>
        <v>6</v>
      </c>
      <c r="K455">
        <f>SUMIFS('2024'!$I:$I,'2024'!$L:$L,work!$A455,'2024'!$H:$H,work!K$1)</f>
        <v>0</v>
      </c>
      <c r="L455">
        <f>SUMIFS('2024'!$I:$I,'2024'!$L:$L,work!$A455,'2024'!$H:$H,work!L$1)</f>
        <v>0</v>
      </c>
      <c r="M455">
        <f>SUMIFS('2024'!$I:$I,'2024'!$L:$L,work!$A455,'2024'!$H:$H,work!M$1)</f>
        <v>0</v>
      </c>
      <c r="N455">
        <f>SUMIFS('2024'!$I:$I,'2024'!$L:$L,work!$A455,'2024'!$H:$H,work!N$1)</f>
        <v>0</v>
      </c>
      <c r="O455">
        <f>SUMIFS('2024'!$I:$I,'2024'!$L:$L,work!$A455,'2024'!$H:$H,work!O$1)</f>
        <v>0</v>
      </c>
      <c r="P455">
        <f>SUMIFS('2024'!$I:$I,'2024'!$L:$L,work!$A455,'2024'!$H:$H,work!P$1)</f>
        <v>0</v>
      </c>
      <c r="Q455">
        <f>SUMIFS('2024'!$I:$I,'2024'!$L:$L,work!$A455,'2024'!$H:$H,work!Q$1)</f>
        <v>0</v>
      </c>
      <c r="R455">
        <f>SUMIFS('2024'!$I:$I,'2024'!$L:$L,work!$A455,'2024'!$H:$H,work!R$1)</f>
        <v>0</v>
      </c>
      <c r="S455">
        <f>SUMIFS('2024'!$I:$I,'2024'!$L:$L,work!$A455,'2024'!$H:$H,work!S$1)</f>
        <v>0</v>
      </c>
      <c r="T455">
        <f>SUMIFS('2024'!$I:$I,'2024'!$L:$L,work!$A455,'2024'!$H:$H,work!T$1)</f>
        <v>0</v>
      </c>
      <c r="U455">
        <f>SUMIFS('2024'!$I:$I,'2024'!$L:$L,work!$A455,'2024'!$H:$H,work!U$1)</f>
        <v>0</v>
      </c>
      <c r="V455">
        <f>SUMIFS('2024'!$I:$I,'2024'!$L:$L,work!$A455,'2024'!$H:$H,work!V$1)</f>
        <v>0</v>
      </c>
      <c r="W455">
        <f>SUMIFS('2024'!$I:$I,'2024'!$L:$L,work!$A455,'2024'!$H:$H,work!W$1)</f>
        <v>0</v>
      </c>
      <c r="X455">
        <f>SUMIFS('2024'!$I:$I,'2024'!$L:$L,work!$A455,'2024'!$H:$H,work!X$1)</f>
        <v>0</v>
      </c>
      <c r="Y455">
        <f t="shared" si="11"/>
        <v>3</v>
      </c>
      <c r="AL455" t="str">
        <v>TLHROC</v>
      </c>
      <c r="AM455" t="str">
        <v>8033</v>
      </c>
      <c r="AN455" t="str">
        <v>ENRX13</v>
      </c>
    </row>
    <row r="456" spans="1:40" x14ac:dyDescent="0.25">
      <c r="A456" t="str">
        <v>3278UENRE321FLFTM G1SD0112</v>
      </c>
      <c r="B456" t="str">
        <f>_xlfn.XLOOKUP(A456,'2024'!L:L,'2024'!A:A)</f>
        <v>SROC</v>
      </c>
      <c r="C456" t="str">
        <f>_xlfn.XLOOKUP(A456,'2024'!L:L,'2024'!F:F)</f>
        <v>ESTUARY</v>
      </c>
      <c r="D456" t="str">
        <f>_xlfn.XLOOKUP(A456,'2024'!L:L,'2024'!G:G)</f>
        <v>2</v>
      </c>
      <c r="E456">
        <f>SUMIFS('2024'!$I:$I,'2024'!$L:$L,work!$A456,'2024'!$H:$H,work!E$1)</f>
        <v>0</v>
      </c>
      <c r="F456">
        <f>SUMIFS('2024'!$I:$I,'2024'!$L:$L,work!$A456,'2024'!$H:$H,work!F$1)</f>
        <v>0</v>
      </c>
      <c r="G456">
        <f>SUMIFS('2024'!$I:$I,'2024'!$L:$L,work!$A456,'2024'!$H:$H,work!G$1)</f>
        <v>0</v>
      </c>
      <c r="H456">
        <f>SUMIFS('2024'!$I:$I,'2024'!$L:$L,work!$A456,'2024'!$H:$H,work!H$1)</f>
        <v>6</v>
      </c>
      <c r="I456">
        <f>SUMIFS('2024'!$I:$I,'2024'!$L:$L,work!$A456,'2024'!$H:$H,work!I$1)</f>
        <v>0</v>
      </c>
      <c r="J456">
        <f>SUMIFS('2024'!$I:$I,'2024'!$L:$L,work!$A456,'2024'!$H:$H,work!J$1)</f>
        <v>6</v>
      </c>
      <c r="K456">
        <f>SUMIFS('2024'!$I:$I,'2024'!$L:$L,work!$A456,'2024'!$H:$H,work!K$1)</f>
        <v>0</v>
      </c>
      <c r="L456">
        <f>SUMIFS('2024'!$I:$I,'2024'!$L:$L,work!$A456,'2024'!$H:$H,work!L$1)</f>
        <v>0</v>
      </c>
      <c r="M456">
        <f>SUMIFS('2024'!$I:$I,'2024'!$L:$L,work!$A456,'2024'!$H:$H,work!M$1)</f>
        <v>0</v>
      </c>
      <c r="N456">
        <f>SUMIFS('2024'!$I:$I,'2024'!$L:$L,work!$A456,'2024'!$H:$H,work!N$1)</f>
        <v>0</v>
      </c>
      <c r="O456">
        <f>SUMIFS('2024'!$I:$I,'2024'!$L:$L,work!$A456,'2024'!$H:$H,work!O$1)</f>
        <v>0</v>
      </c>
      <c r="P456">
        <f>SUMIFS('2024'!$I:$I,'2024'!$L:$L,work!$A456,'2024'!$H:$H,work!P$1)</f>
        <v>0</v>
      </c>
      <c r="Q456">
        <f>SUMIFS('2024'!$I:$I,'2024'!$L:$L,work!$A456,'2024'!$H:$H,work!Q$1)</f>
        <v>0</v>
      </c>
      <c r="R456">
        <f>SUMIFS('2024'!$I:$I,'2024'!$L:$L,work!$A456,'2024'!$H:$H,work!R$1)</f>
        <v>0</v>
      </c>
      <c r="S456">
        <f>SUMIFS('2024'!$I:$I,'2024'!$L:$L,work!$A456,'2024'!$H:$H,work!S$1)</f>
        <v>0</v>
      </c>
      <c r="T456">
        <f>SUMIFS('2024'!$I:$I,'2024'!$L:$L,work!$A456,'2024'!$H:$H,work!T$1)</f>
        <v>0</v>
      </c>
      <c r="U456">
        <f>SUMIFS('2024'!$I:$I,'2024'!$L:$L,work!$A456,'2024'!$H:$H,work!U$1)</f>
        <v>0</v>
      </c>
      <c r="V456">
        <f>SUMIFS('2024'!$I:$I,'2024'!$L:$L,work!$A456,'2024'!$H:$H,work!V$1)</f>
        <v>0</v>
      </c>
      <c r="W456">
        <f>SUMIFS('2024'!$I:$I,'2024'!$L:$L,work!$A456,'2024'!$H:$H,work!W$1)</f>
        <v>0</v>
      </c>
      <c r="X456">
        <f>SUMIFS('2024'!$I:$I,'2024'!$L:$L,work!$A456,'2024'!$H:$H,work!X$1)</f>
        <v>0</v>
      </c>
      <c r="Y456">
        <f t="shared" si="11"/>
        <v>3</v>
      </c>
      <c r="AL456" t="str">
        <v>TLHROC</v>
      </c>
      <c r="AM456" t="str">
        <v>1061G</v>
      </c>
      <c r="AN456" t="str">
        <v>ENRN2</v>
      </c>
    </row>
    <row r="457" spans="1:40" x14ac:dyDescent="0.25">
      <c r="A457" t="str">
        <v>3289CENRE1121FLFTM G5SD0026</v>
      </c>
      <c r="B457" t="str">
        <f>_xlfn.XLOOKUP(A457,'2024'!L:L,'2024'!A:A)</f>
        <v>SROC</v>
      </c>
      <c r="C457" t="str">
        <f>_xlfn.XLOOKUP(A457,'2024'!L:L,'2024'!F:F)</f>
        <v>ESTUARY</v>
      </c>
      <c r="D457" t="str">
        <f>_xlfn.XLOOKUP(A457,'2024'!L:L,'2024'!G:G)</f>
        <v>2</v>
      </c>
      <c r="E457">
        <f>SUMIFS('2024'!$I:$I,'2024'!$L:$L,work!$A457,'2024'!$H:$H,work!E$1)</f>
        <v>0</v>
      </c>
      <c r="F457">
        <f>SUMIFS('2024'!$I:$I,'2024'!$L:$L,work!$A457,'2024'!$H:$H,work!F$1)</f>
        <v>0</v>
      </c>
      <c r="G457">
        <f>SUMIFS('2024'!$I:$I,'2024'!$L:$L,work!$A457,'2024'!$H:$H,work!G$1)</f>
        <v>0</v>
      </c>
      <c r="H457">
        <f>SUMIFS('2024'!$I:$I,'2024'!$L:$L,work!$A457,'2024'!$H:$H,work!H$1)</f>
        <v>6</v>
      </c>
      <c r="I457">
        <f>SUMIFS('2024'!$I:$I,'2024'!$L:$L,work!$A457,'2024'!$H:$H,work!I$1)</f>
        <v>0</v>
      </c>
      <c r="J457">
        <f>SUMIFS('2024'!$I:$I,'2024'!$L:$L,work!$A457,'2024'!$H:$H,work!J$1)</f>
        <v>6</v>
      </c>
      <c r="K457">
        <f>SUMIFS('2024'!$I:$I,'2024'!$L:$L,work!$A457,'2024'!$H:$H,work!K$1)</f>
        <v>0</v>
      </c>
      <c r="L457">
        <f>SUMIFS('2024'!$I:$I,'2024'!$L:$L,work!$A457,'2024'!$H:$H,work!L$1)</f>
        <v>0</v>
      </c>
      <c r="M457">
        <f>SUMIFS('2024'!$I:$I,'2024'!$L:$L,work!$A457,'2024'!$H:$H,work!M$1)</f>
        <v>0</v>
      </c>
      <c r="N457">
        <f>SUMIFS('2024'!$I:$I,'2024'!$L:$L,work!$A457,'2024'!$H:$H,work!N$1)</f>
        <v>0</v>
      </c>
      <c r="O457">
        <f>SUMIFS('2024'!$I:$I,'2024'!$L:$L,work!$A457,'2024'!$H:$H,work!O$1)</f>
        <v>0</v>
      </c>
      <c r="P457">
        <f>SUMIFS('2024'!$I:$I,'2024'!$L:$L,work!$A457,'2024'!$H:$H,work!P$1)</f>
        <v>0</v>
      </c>
      <c r="Q457">
        <f>SUMIFS('2024'!$I:$I,'2024'!$L:$L,work!$A457,'2024'!$H:$H,work!Q$1)</f>
        <v>0</v>
      </c>
      <c r="R457">
        <f>SUMIFS('2024'!$I:$I,'2024'!$L:$L,work!$A457,'2024'!$H:$H,work!R$1)</f>
        <v>0</v>
      </c>
      <c r="S457">
        <f>SUMIFS('2024'!$I:$I,'2024'!$L:$L,work!$A457,'2024'!$H:$H,work!S$1)</f>
        <v>0</v>
      </c>
      <c r="T457">
        <f>SUMIFS('2024'!$I:$I,'2024'!$L:$L,work!$A457,'2024'!$H:$H,work!T$1)</f>
        <v>0</v>
      </c>
      <c r="U457">
        <f>SUMIFS('2024'!$I:$I,'2024'!$L:$L,work!$A457,'2024'!$H:$H,work!U$1)</f>
        <v>0</v>
      </c>
      <c r="V457">
        <f>SUMIFS('2024'!$I:$I,'2024'!$L:$L,work!$A457,'2024'!$H:$H,work!V$1)</f>
        <v>0</v>
      </c>
      <c r="W457">
        <f>SUMIFS('2024'!$I:$I,'2024'!$L:$L,work!$A457,'2024'!$H:$H,work!W$1)</f>
        <v>0</v>
      </c>
      <c r="X457">
        <f>SUMIFS('2024'!$I:$I,'2024'!$L:$L,work!$A457,'2024'!$H:$H,work!X$1)</f>
        <v>0</v>
      </c>
      <c r="Y457">
        <f t="shared" si="11"/>
        <v>3</v>
      </c>
      <c r="AL457" t="str">
        <v>TLHROC</v>
      </c>
      <c r="AM457" t="str">
        <v>1274A</v>
      </c>
      <c r="AN457" t="str">
        <v>ENRP3</v>
      </c>
    </row>
    <row r="458" spans="1:40" x14ac:dyDescent="0.25">
      <c r="A458" t="str">
        <v>330-21FLPNS G4NW0488</v>
      </c>
      <c r="B458" t="str">
        <f>_xlfn.XLOOKUP(A458,'2024'!L:L,'2024'!A:A)</f>
        <v>NWROC</v>
      </c>
      <c r="C458" t="str">
        <f>_xlfn.XLOOKUP(A458,'2024'!L:L,'2024'!F:F)</f>
        <v>STREAM</v>
      </c>
      <c r="D458" t="str">
        <f>_xlfn.XLOOKUP(A458,'2024'!L:L,'2024'!G:G)</f>
        <v>3F</v>
      </c>
      <c r="E458">
        <f>SUMIFS('2024'!$I:$I,'2024'!$L:$L,work!$A458,'2024'!$H:$H,work!E$1)</f>
        <v>0</v>
      </c>
      <c r="F458">
        <f>SUMIFS('2024'!$I:$I,'2024'!$L:$L,work!$A458,'2024'!$H:$H,work!F$1)</f>
        <v>0</v>
      </c>
      <c r="G458">
        <f>SUMIFS('2024'!$I:$I,'2024'!$L:$L,work!$A458,'2024'!$H:$H,work!G$1)</f>
        <v>0</v>
      </c>
      <c r="H458">
        <f>SUMIFS('2024'!$I:$I,'2024'!$L:$L,work!$A458,'2024'!$H:$H,work!H$1)</f>
        <v>0</v>
      </c>
      <c r="I458">
        <f>SUMIFS('2024'!$I:$I,'2024'!$L:$L,work!$A458,'2024'!$H:$H,work!I$1)</f>
        <v>6</v>
      </c>
      <c r="J458">
        <f>SUMIFS('2024'!$I:$I,'2024'!$L:$L,work!$A458,'2024'!$H:$H,work!J$1)</f>
        <v>0</v>
      </c>
      <c r="K458">
        <f>SUMIFS('2024'!$I:$I,'2024'!$L:$L,work!$A458,'2024'!$H:$H,work!K$1)</f>
        <v>0</v>
      </c>
      <c r="L458">
        <f>SUMIFS('2024'!$I:$I,'2024'!$L:$L,work!$A458,'2024'!$H:$H,work!L$1)</f>
        <v>0</v>
      </c>
      <c r="M458">
        <f>SUMIFS('2024'!$I:$I,'2024'!$L:$L,work!$A458,'2024'!$H:$H,work!M$1)</f>
        <v>0</v>
      </c>
      <c r="N458">
        <f>SUMIFS('2024'!$I:$I,'2024'!$L:$L,work!$A458,'2024'!$H:$H,work!N$1)</f>
        <v>0</v>
      </c>
      <c r="O458">
        <f>SUMIFS('2024'!$I:$I,'2024'!$L:$L,work!$A458,'2024'!$H:$H,work!O$1)</f>
        <v>0</v>
      </c>
      <c r="P458">
        <f>SUMIFS('2024'!$I:$I,'2024'!$L:$L,work!$A458,'2024'!$H:$H,work!P$1)</f>
        <v>0</v>
      </c>
      <c r="Q458">
        <f>SUMIFS('2024'!$I:$I,'2024'!$L:$L,work!$A458,'2024'!$H:$H,work!Q$1)</f>
        <v>0</v>
      </c>
      <c r="R458">
        <f>SUMIFS('2024'!$I:$I,'2024'!$L:$L,work!$A458,'2024'!$H:$H,work!R$1)</f>
        <v>0</v>
      </c>
      <c r="S458">
        <f>SUMIFS('2024'!$I:$I,'2024'!$L:$L,work!$A458,'2024'!$H:$H,work!S$1)</f>
        <v>0</v>
      </c>
      <c r="T458">
        <f>SUMIFS('2024'!$I:$I,'2024'!$L:$L,work!$A458,'2024'!$H:$H,work!T$1)</f>
        <v>0</v>
      </c>
      <c r="U458">
        <f>SUMIFS('2024'!$I:$I,'2024'!$L:$L,work!$A458,'2024'!$H:$H,work!U$1)</f>
        <v>0</v>
      </c>
      <c r="V458">
        <f>SUMIFS('2024'!$I:$I,'2024'!$L:$L,work!$A458,'2024'!$H:$H,work!V$1)</f>
        <v>0</v>
      </c>
      <c r="W458">
        <f>SUMIFS('2024'!$I:$I,'2024'!$L:$L,work!$A458,'2024'!$H:$H,work!W$1)</f>
        <v>0</v>
      </c>
      <c r="X458">
        <f>SUMIFS('2024'!$I:$I,'2024'!$L:$L,work!$A458,'2024'!$H:$H,work!X$1)</f>
        <v>0</v>
      </c>
      <c r="Y458">
        <f t="shared" si="11"/>
        <v>3</v>
      </c>
      <c r="AL458" t="str">
        <v>TLHROC</v>
      </c>
      <c r="AM458" t="str">
        <v>1089</v>
      </c>
      <c r="AN458" t="str">
        <v>ENRX3</v>
      </c>
    </row>
    <row r="459" spans="1:40" x14ac:dyDescent="0.25">
      <c r="A459" t="str">
        <v>3302-21FLWPB G4SE0066</v>
      </c>
      <c r="B459" t="str">
        <f>_xlfn.XLOOKUP(A459,'2024'!L:L,'2024'!A:A)</f>
        <v>SEROC</v>
      </c>
      <c r="C459" t="str">
        <f>_xlfn.XLOOKUP(A459,'2024'!L:L,'2024'!F:F)</f>
        <v>STREAM</v>
      </c>
      <c r="D459" t="str">
        <f>_xlfn.XLOOKUP(A459,'2024'!L:L,'2024'!G:G)</f>
        <v>3F</v>
      </c>
      <c r="E459">
        <f>SUMIFS('2024'!$I:$I,'2024'!$L:$L,work!$A459,'2024'!$H:$H,work!E$1)</f>
        <v>0</v>
      </c>
      <c r="F459">
        <f>SUMIFS('2024'!$I:$I,'2024'!$L:$L,work!$A459,'2024'!$H:$H,work!F$1)</f>
        <v>6</v>
      </c>
      <c r="G459">
        <f>SUMIFS('2024'!$I:$I,'2024'!$L:$L,work!$A459,'2024'!$H:$H,work!G$1)</f>
        <v>0</v>
      </c>
      <c r="H459">
        <f>SUMIFS('2024'!$I:$I,'2024'!$L:$L,work!$A459,'2024'!$H:$H,work!H$1)</f>
        <v>0</v>
      </c>
      <c r="I459">
        <f>SUMIFS('2024'!$I:$I,'2024'!$L:$L,work!$A459,'2024'!$H:$H,work!I$1)</f>
        <v>0</v>
      </c>
      <c r="J459">
        <f>SUMIFS('2024'!$I:$I,'2024'!$L:$L,work!$A459,'2024'!$H:$H,work!J$1)</f>
        <v>0</v>
      </c>
      <c r="K459">
        <f>SUMIFS('2024'!$I:$I,'2024'!$L:$L,work!$A459,'2024'!$H:$H,work!K$1)</f>
        <v>0</v>
      </c>
      <c r="L459">
        <f>SUMIFS('2024'!$I:$I,'2024'!$L:$L,work!$A459,'2024'!$H:$H,work!L$1)</f>
        <v>0</v>
      </c>
      <c r="M459">
        <f>SUMIFS('2024'!$I:$I,'2024'!$L:$L,work!$A459,'2024'!$H:$H,work!M$1)</f>
        <v>0</v>
      </c>
      <c r="N459">
        <f>SUMIFS('2024'!$I:$I,'2024'!$L:$L,work!$A459,'2024'!$H:$H,work!N$1)</f>
        <v>0</v>
      </c>
      <c r="O459">
        <f>SUMIFS('2024'!$I:$I,'2024'!$L:$L,work!$A459,'2024'!$H:$H,work!O$1)</f>
        <v>0</v>
      </c>
      <c r="P459">
        <f>SUMIFS('2024'!$I:$I,'2024'!$L:$L,work!$A459,'2024'!$H:$H,work!P$1)</f>
        <v>0</v>
      </c>
      <c r="Q459">
        <f>SUMIFS('2024'!$I:$I,'2024'!$L:$L,work!$A459,'2024'!$H:$H,work!Q$1)</f>
        <v>0</v>
      </c>
      <c r="R459">
        <f>SUMIFS('2024'!$I:$I,'2024'!$L:$L,work!$A459,'2024'!$H:$H,work!R$1)</f>
        <v>0</v>
      </c>
      <c r="S459">
        <f>SUMIFS('2024'!$I:$I,'2024'!$L:$L,work!$A459,'2024'!$H:$H,work!S$1)</f>
        <v>0</v>
      </c>
      <c r="T459">
        <f>SUMIFS('2024'!$I:$I,'2024'!$L:$L,work!$A459,'2024'!$H:$H,work!T$1)</f>
        <v>0</v>
      </c>
      <c r="U459">
        <f>SUMIFS('2024'!$I:$I,'2024'!$L:$L,work!$A459,'2024'!$H:$H,work!U$1)</f>
        <v>0</v>
      </c>
      <c r="V459">
        <f>SUMIFS('2024'!$I:$I,'2024'!$L:$L,work!$A459,'2024'!$H:$H,work!V$1)</f>
        <v>0</v>
      </c>
      <c r="W459">
        <f>SUMIFS('2024'!$I:$I,'2024'!$L:$L,work!$A459,'2024'!$H:$H,work!W$1)</f>
        <v>0</v>
      </c>
      <c r="X459">
        <f>SUMIFS('2024'!$I:$I,'2024'!$L:$L,work!$A459,'2024'!$H:$H,work!X$1)</f>
        <v>0</v>
      </c>
      <c r="Y459">
        <f t="shared" si="11"/>
        <v>3</v>
      </c>
      <c r="AL459" t="str">
        <v>TLHROC</v>
      </c>
      <c r="AM459" t="str">
        <v>1239</v>
      </c>
      <c r="AN459" t="str">
        <v>ENRX4</v>
      </c>
    </row>
    <row r="460" spans="1:40" x14ac:dyDescent="0.25">
      <c r="A460" t="str">
        <v>3302-N25.4995749,W-80.4189455</v>
      </c>
      <c r="B460" t="str">
        <f>_xlfn.XLOOKUP(A460,'2024'!L:L,'2024'!A:A)</f>
        <v>SEROC</v>
      </c>
      <c r="C460" t="str">
        <f>_xlfn.XLOOKUP(A460,'2024'!L:L,'2024'!F:F)</f>
        <v>STREAM</v>
      </c>
      <c r="D460" t="str">
        <f>_xlfn.XLOOKUP(A460,'2024'!L:L,'2024'!G:G)</f>
        <v>3F</v>
      </c>
      <c r="E460">
        <f>SUMIFS('2024'!$I:$I,'2024'!$L:$L,work!$A460,'2024'!$H:$H,work!E$1)</f>
        <v>0</v>
      </c>
      <c r="F460">
        <f>SUMIFS('2024'!$I:$I,'2024'!$L:$L,work!$A460,'2024'!$H:$H,work!F$1)</f>
        <v>6</v>
      </c>
      <c r="G460">
        <f>SUMIFS('2024'!$I:$I,'2024'!$L:$L,work!$A460,'2024'!$H:$H,work!G$1)</f>
        <v>0</v>
      </c>
      <c r="H460">
        <f>SUMIFS('2024'!$I:$I,'2024'!$L:$L,work!$A460,'2024'!$H:$H,work!H$1)</f>
        <v>0</v>
      </c>
      <c r="I460">
        <f>SUMIFS('2024'!$I:$I,'2024'!$L:$L,work!$A460,'2024'!$H:$H,work!I$1)</f>
        <v>0</v>
      </c>
      <c r="J460">
        <f>SUMIFS('2024'!$I:$I,'2024'!$L:$L,work!$A460,'2024'!$H:$H,work!J$1)</f>
        <v>0</v>
      </c>
      <c r="K460">
        <f>SUMIFS('2024'!$I:$I,'2024'!$L:$L,work!$A460,'2024'!$H:$H,work!K$1)</f>
        <v>0</v>
      </c>
      <c r="L460">
        <f>SUMIFS('2024'!$I:$I,'2024'!$L:$L,work!$A460,'2024'!$H:$H,work!L$1)</f>
        <v>0</v>
      </c>
      <c r="M460">
        <f>SUMIFS('2024'!$I:$I,'2024'!$L:$L,work!$A460,'2024'!$H:$H,work!M$1)</f>
        <v>0</v>
      </c>
      <c r="N460">
        <f>SUMIFS('2024'!$I:$I,'2024'!$L:$L,work!$A460,'2024'!$H:$H,work!N$1)</f>
        <v>0</v>
      </c>
      <c r="O460">
        <f>SUMIFS('2024'!$I:$I,'2024'!$L:$L,work!$A460,'2024'!$H:$H,work!O$1)</f>
        <v>0</v>
      </c>
      <c r="P460">
        <f>SUMIFS('2024'!$I:$I,'2024'!$L:$L,work!$A460,'2024'!$H:$H,work!P$1)</f>
        <v>0</v>
      </c>
      <c r="Q460">
        <f>SUMIFS('2024'!$I:$I,'2024'!$L:$L,work!$A460,'2024'!$H:$H,work!Q$1)</f>
        <v>0</v>
      </c>
      <c r="R460">
        <f>SUMIFS('2024'!$I:$I,'2024'!$L:$L,work!$A460,'2024'!$H:$H,work!R$1)</f>
        <v>0</v>
      </c>
      <c r="S460">
        <f>SUMIFS('2024'!$I:$I,'2024'!$L:$L,work!$A460,'2024'!$H:$H,work!S$1)</f>
        <v>0</v>
      </c>
      <c r="T460">
        <f>SUMIFS('2024'!$I:$I,'2024'!$L:$L,work!$A460,'2024'!$H:$H,work!T$1)</f>
        <v>0</v>
      </c>
      <c r="U460">
        <f>SUMIFS('2024'!$I:$I,'2024'!$L:$L,work!$A460,'2024'!$H:$H,work!U$1)</f>
        <v>0</v>
      </c>
      <c r="V460">
        <f>SUMIFS('2024'!$I:$I,'2024'!$L:$L,work!$A460,'2024'!$H:$H,work!V$1)</f>
        <v>0</v>
      </c>
      <c r="W460">
        <f>SUMIFS('2024'!$I:$I,'2024'!$L:$L,work!$A460,'2024'!$H:$H,work!W$1)</f>
        <v>0</v>
      </c>
      <c r="X460">
        <f>SUMIFS('2024'!$I:$I,'2024'!$L:$L,work!$A460,'2024'!$H:$H,work!X$1)</f>
        <v>0</v>
      </c>
      <c r="Y460">
        <f t="shared" si="11"/>
        <v>3</v>
      </c>
      <c r="AL460" t="str">
        <v>TLHROC</v>
      </c>
      <c r="AM460" t="str">
        <v>1176C</v>
      </c>
      <c r="AN460" t="str">
        <v>ENRX4</v>
      </c>
    </row>
    <row r="461" spans="1:40" x14ac:dyDescent="0.25">
      <c r="A461" t="str">
        <v>331-21FLPNS G4NW0489</v>
      </c>
      <c r="B461" t="str">
        <f>_xlfn.XLOOKUP(A461,'2024'!L:L,'2024'!A:A)</f>
        <v>NWROC</v>
      </c>
      <c r="C461" t="str">
        <f>_xlfn.XLOOKUP(A461,'2024'!L:L,'2024'!F:F)</f>
        <v>STREAM</v>
      </c>
      <c r="D461" t="str">
        <f>_xlfn.XLOOKUP(A461,'2024'!L:L,'2024'!G:G)</f>
        <v>3F</v>
      </c>
      <c r="E461">
        <f>SUMIFS('2024'!$I:$I,'2024'!$L:$L,work!$A461,'2024'!$H:$H,work!E$1)</f>
        <v>0</v>
      </c>
      <c r="F461">
        <f>SUMIFS('2024'!$I:$I,'2024'!$L:$L,work!$A461,'2024'!$H:$H,work!F$1)</f>
        <v>0</v>
      </c>
      <c r="G461">
        <f>SUMIFS('2024'!$I:$I,'2024'!$L:$L,work!$A461,'2024'!$H:$H,work!G$1)</f>
        <v>0</v>
      </c>
      <c r="H461">
        <f>SUMIFS('2024'!$I:$I,'2024'!$L:$L,work!$A461,'2024'!$H:$H,work!H$1)</f>
        <v>0</v>
      </c>
      <c r="I461">
        <f>SUMIFS('2024'!$I:$I,'2024'!$L:$L,work!$A461,'2024'!$H:$H,work!I$1)</f>
        <v>6</v>
      </c>
      <c r="J461">
        <f>SUMIFS('2024'!$I:$I,'2024'!$L:$L,work!$A461,'2024'!$H:$H,work!J$1)</f>
        <v>0</v>
      </c>
      <c r="K461">
        <f>SUMIFS('2024'!$I:$I,'2024'!$L:$L,work!$A461,'2024'!$H:$H,work!K$1)</f>
        <v>6</v>
      </c>
      <c r="L461">
        <f>SUMIFS('2024'!$I:$I,'2024'!$L:$L,work!$A461,'2024'!$H:$H,work!L$1)</f>
        <v>6</v>
      </c>
      <c r="M461">
        <f>SUMIFS('2024'!$I:$I,'2024'!$L:$L,work!$A461,'2024'!$H:$H,work!M$1)</f>
        <v>6</v>
      </c>
      <c r="N461">
        <f>SUMIFS('2024'!$I:$I,'2024'!$L:$L,work!$A461,'2024'!$H:$H,work!N$1)</f>
        <v>6</v>
      </c>
      <c r="O461">
        <f>SUMIFS('2024'!$I:$I,'2024'!$L:$L,work!$A461,'2024'!$H:$H,work!O$1)</f>
        <v>6</v>
      </c>
      <c r="P461">
        <f>SUMIFS('2024'!$I:$I,'2024'!$L:$L,work!$A461,'2024'!$H:$H,work!P$1)</f>
        <v>6</v>
      </c>
      <c r="Q461">
        <f>SUMIFS('2024'!$I:$I,'2024'!$L:$L,work!$A461,'2024'!$H:$H,work!Q$1)</f>
        <v>0</v>
      </c>
      <c r="R461">
        <f>SUMIFS('2024'!$I:$I,'2024'!$L:$L,work!$A461,'2024'!$H:$H,work!R$1)</f>
        <v>0</v>
      </c>
      <c r="S461">
        <f>SUMIFS('2024'!$I:$I,'2024'!$L:$L,work!$A461,'2024'!$H:$H,work!S$1)</f>
        <v>0</v>
      </c>
      <c r="T461">
        <f>SUMIFS('2024'!$I:$I,'2024'!$L:$L,work!$A461,'2024'!$H:$H,work!T$1)</f>
        <v>0</v>
      </c>
      <c r="U461">
        <f>SUMIFS('2024'!$I:$I,'2024'!$L:$L,work!$A461,'2024'!$H:$H,work!U$1)</f>
        <v>0</v>
      </c>
      <c r="V461">
        <f>SUMIFS('2024'!$I:$I,'2024'!$L:$L,work!$A461,'2024'!$H:$H,work!V$1)</f>
        <v>0</v>
      </c>
      <c r="W461">
        <f>SUMIFS('2024'!$I:$I,'2024'!$L:$L,work!$A461,'2024'!$H:$H,work!W$1)</f>
        <v>0</v>
      </c>
      <c r="X461">
        <f>SUMIFS('2024'!$I:$I,'2024'!$L:$L,work!$A461,'2024'!$H:$H,work!X$1)</f>
        <v>0</v>
      </c>
      <c r="Y461">
        <f t="shared" si="11"/>
        <v>3</v>
      </c>
      <c r="AL461" t="str">
        <v>TLHROC</v>
      </c>
      <c r="AM461" t="str">
        <v>1248A</v>
      </c>
      <c r="AN461" t="str">
        <v>ENRX1</v>
      </c>
    </row>
    <row r="462" spans="1:40" x14ac:dyDescent="0.25">
      <c r="A462" t="str">
        <v>3314-21FLTLHRG1TLHR0099</v>
      </c>
      <c r="B462" t="str">
        <f>_xlfn.XLOOKUP(A462,'2024'!L:L,'2024'!A:A)</f>
        <v>TLHROC</v>
      </c>
      <c r="C462" t="str">
        <f>_xlfn.XLOOKUP(A462,'2024'!L:L,'2024'!F:F)</f>
        <v>STREAM</v>
      </c>
      <c r="D462" t="str">
        <f>_xlfn.XLOOKUP(A462,'2024'!L:L,'2024'!G:G)</f>
        <v>3F</v>
      </c>
      <c r="E462">
        <f>SUMIFS('2024'!$I:$I,'2024'!$L:$L,work!$A462,'2024'!$H:$H,work!E$1)</f>
        <v>6</v>
      </c>
      <c r="F462">
        <f>SUMIFS('2024'!$I:$I,'2024'!$L:$L,work!$A462,'2024'!$H:$H,work!F$1)</f>
        <v>6</v>
      </c>
      <c r="G462">
        <f>SUMIFS('2024'!$I:$I,'2024'!$L:$L,work!$A462,'2024'!$H:$H,work!G$1)</f>
        <v>0</v>
      </c>
      <c r="H462">
        <f>SUMIFS('2024'!$I:$I,'2024'!$L:$L,work!$A462,'2024'!$H:$H,work!H$1)</f>
        <v>0</v>
      </c>
      <c r="I462">
        <f>SUMIFS('2024'!$I:$I,'2024'!$L:$L,work!$A462,'2024'!$H:$H,work!I$1)</f>
        <v>6</v>
      </c>
      <c r="J462">
        <f>SUMIFS('2024'!$I:$I,'2024'!$L:$L,work!$A462,'2024'!$H:$H,work!J$1)</f>
        <v>0</v>
      </c>
      <c r="K462">
        <f>SUMIFS('2024'!$I:$I,'2024'!$L:$L,work!$A462,'2024'!$H:$H,work!K$1)</f>
        <v>0</v>
      </c>
      <c r="L462">
        <f>SUMIFS('2024'!$I:$I,'2024'!$L:$L,work!$A462,'2024'!$H:$H,work!L$1)</f>
        <v>0</v>
      </c>
      <c r="M462">
        <f>SUMIFS('2024'!$I:$I,'2024'!$L:$L,work!$A462,'2024'!$H:$H,work!M$1)</f>
        <v>0</v>
      </c>
      <c r="N462">
        <f>SUMIFS('2024'!$I:$I,'2024'!$L:$L,work!$A462,'2024'!$H:$H,work!N$1)</f>
        <v>0</v>
      </c>
      <c r="O462">
        <f>SUMIFS('2024'!$I:$I,'2024'!$L:$L,work!$A462,'2024'!$H:$H,work!O$1)</f>
        <v>0</v>
      </c>
      <c r="P462">
        <f>SUMIFS('2024'!$I:$I,'2024'!$L:$L,work!$A462,'2024'!$H:$H,work!P$1)</f>
        <v>0</v>
      </c>
      <c r="Q462">
        <f>SUMIFS('2024'!$I:$I,'2024'!$L:$L,work!$A462,'2024'!$H:$H,work!Q$1)</f>
        <v>0</v>
      </c>
      <c r="R462">
        <f>SUMIFS('2024'!$I:$I,'2024'!$L:$L,work!$A462,'2024'!$H:$H,work!R$1)</f>
        <v>0</v>
      </c>
      <c r="S462">
        <f>SUMIFS('2024'!$I:$I,'2024'!$L:$L,work!$A462,'2024'!$H:$H,work!S$1)</f>
        <v>0</v>
      </c>
      <c r="T462">
        <f>SUMIFS('2024'!$I:$I,'2024'!$L:$L,work!$A462,'2024'!$H:$H,work!T$1)</f>
        <v>0</v>
      </c>
      <c r="U462">
        <f>SUMIFS('2024'!$I:$I,'2024'!$L:$L,work!$A462,'2024'!$H:$H,work!U$1)</f>
        <v>0</v>
      </c>
      <c r="V462">
        <f>SUMIFS('2024'!$I:$I,'2024'!$L:$L,work!$A462,'2024'!$H:$H,work!V$1)</f>
        <v>0</v>
      </c>
      <c r="W462">
        <f>SUMIFS('2024'!$I:$I,'2024'!$L:$L,work!$A462,'2024'!$H:$H,work!W$1)</f>
        <v>0</v>
      </c>
      <c r="X462">
        <f>SUMIFS('2024'!$I:$I,'2024'!$L:$L,work!$A462,'2024'!$H:$H,work!X$1)</f>
        <v>0</v>
      </c>
      <c r="Y462">
        <f t="shared" si="11"/>
        <v>3</v>
      </c>
      <c r="AL462" t="str">
        <v>TLHROC</v>
      </c>
      <c r="AM462" t="str">
        <v>793A</v>
      </c>
      <c r="AN462" t="str">
        <v>ENRX3</v>
      </c>
    </row>
    <row r="463" spans="1:40" x14ac:dyDescent="0.25">
      <c r="A463" t="str">
        <v>3318-21FLTLHRG1TLHR0033</v>
      </c>
      <c r="B463" t="str">
        <f>_xlfn.XLOOKUP(A463,'2024'!L:L,'2024'!A:A)</f>
        <v>TLHROC</v>
      </c>
      <c r="C463" t="str">
        <f>_xlfn.XLOOKUP(A463,'2024'!L:L,'2024'!F:F)</f>
        <v>STREAM</v>
      </c>
      <c r="D463" t="str">
        <f>_xlfn.XLOOKUP(A463,'2024'!L:L,'2024'!G:G)</f>
        <v>3F</v>
      </c>
      <c r="E463">
        <f>SUMIFS('2024'!$I:$I,'2024'!$L:$L,work!$A463,'2024'!$H:$H,work!E$1)</f>
        <v>0</v>
      </c>
      <c r="F463">
        <f>SUMIFS('2024'!$I:$I,'2024'!$L:$L,work!$A463,'2024'!$H:$H,work!F$1)</f>
        <v>0</v>
      </c>
      <c r="G463">
        <f>SUMIFS('2024'!$I:$I,'2024'!$L:$L,work!$A463,'2024'!$H:$H,work!G$1)</f>
        <v>0</v>
      </c>
      <c r="H463">
        <f>SUMIFS('2024'!$I:$I,'2024'!$L:$L,work!$A463,'2024'!$H:$H,work!H$1)</f>
        <v>0</v>
      </c>
      <c r="I463">
        <f>SUMIFS('2024'!$I:$I,'2024'!$L:$L,work!$A463,'2024'!$H:$H,work!I$1)</f>
        <v>6</v>
      </c>
      <c r="J463">
        <f>SUMIFS('2024'!$I:$I,'2024'!$L:$L,work!$A463,'2024'!$H:$H,work!J$1)</f>
        <v>0</v>
      </c>
      <c r="K463">
        <f>SUMIFS('2024'!$I:$I,'2024'!$L:$L,work!$A463,'2024'!$H:$H,work!K$1)</f>
        <v>0</v>
      </c>
      <c r="L463">
        <f>SUMIFS('2024'!$I:$I,'2024'!$L:$L,work!$A463,'2024'!$H:$H,work!L$1)</f>
        <v>0</v>
      </c>
      <c r="M463">
        <f>SUMIFS('2024'!$I:$I,'2024'!$L:$L,work!$A463,'2024'!$H:$H,work!M$1)</f>
        <v>0</v>
      </c>
      <c r="N463">
        <f>SUMIFS('2024'!$I:$I,'2024'!$L:$L,work!$A463,'2024'!$H:$H,work!N$1)</f>
        <v>0</v>
      </c>
      <c r="O463">
        <f>SUMIFS('2024'!$I:$I,'2024'!$L:$L,work!$A463,'2024'!$H:$H,work!O$1)</f>
        <v>0</v>
      </c>
      <c r="P463">
        <f>SUMIFS('2024'!$I:$I,'2024'!$L:$L,work!$A463,'2024'!$H:$H,work!P$1)</f>
        <v>6</v>
      </c>
      <c r="Q463">
        <f>SUMIFS('2024'!$I:$I,'2024'!$L:$L,work!$A463,'2024'!$H:$H,work!Q$1)</f>
        <v>6</v>
      </c>
      <c r="R463">
        <f>SUMIFS('2024'!$I:$I,'2024'!$L:$L,work!$A463,'2024'!$H:$H,work!R$1)</f>
        <v>0</v>
      </c>
      <c r="S463">
        <f>SUMIFS('2024'!$I:$I,'2024'!$L:$L,work!$A463,'2024'!$H:$H,work!S$1)</f>
        <v>0</v>
      </c>
      <c r="T463">
        <f>SUMIFS('2024'!$I:$I,'2024'!$L:$L,work!$A463,'2024'!$H:$H,work!T$1)</f>
        <v>0</v>
      </c>
      <c r="U463">
        <f>SUMIFS('2024'!$I:$I,'2024'!$L:$L,work!$A463,'2024'!$H:$H,work!U$1)</f>
        <v>0</v>
      </c>
      <c r="V463">
        <f>SUMIFS('2024'!$I:$I,'2024'!$L:$L,work!$A463,'2024'!$H:$H,work!V$1)</f>
        <v>0</v>
      </c>
      <c r="W463">
        <f>SUMIFS('2024'!$I:$I,'2024'!$L:$L,work!$A463,'2024'!$H:$H,work!W$1)</f>
        <v>0</v>
      </c>
      <c r="X463">
        <f>SUMIFS('2024'!$I:$I,'2024'!$L:$L,work!$A463,'2024'!$H:$H,work!X$1)</f>
        <v>0</v>
      </c>
      <c r="Y463">
        <f t="shared" si="11"/>
        <v>3</v>
      </c>
      <c r="AL463" t="str">
        <v>TLHROC</v>
      </c>
      <c r="AM463" t="str">
        <v>1098</v>
      </c>
      <c r="AN463" t="str">
        <v>-</v>
      </c>
    </row>
    <row r="464" spans="1:40" x14ac:dyDescent="0.25">
      <c r="A464" t="str">
        <v>3322A-21FLTLHRG1TLHR0048</v>
      </c>
      <c r="B464" t="str">
        <f>_xlfn.XLOOKUP(A464,'2024'!L:L,'2024'!A:A)</f>
        <v>TLHROC</v>
      </c>
      <c r="C464" t="str">
        <f>_xlfn.XLOOKUP(A464,'2024'!L:L,'2024'!F:F)</f>
        <v>LAKE</v>
      </c>
      <c r="D464" t="str">
        <f>_xlfn.XLOOKUP(A464,'2024'!L:L,'2024'!G:G)</f>
        <v>3f</v>
      </c>
      <c r="E464">
        <f>SUMIFS('2024'!$I:$I,'2024'!$L:$L,work!$A464,'2024'!$H:$H,work!E$1)</f>
        <v>6</v>
      </c>
      <c r="F464">
        <f>SUMIFS('2024'!$I:$I,'2024'!$L:$L,work!$A464,'2024'!$H:$H,work!F$1)</f>
        <v>0</v>
      </c>
      <c r="G464">
        <f>SUMIFS('2024'!$I:$I,'2024'!$L:$L,work!$A464,'2024'!$H:$H,work!G$1)</f>
        <v>0</v>
      </c>
      <c r="H464">
        <f>SUMIFS('2024'!$I:$I,'2024'!$L:$L,work!$A464,'2024'!$H:$H,work!H$1)</f>
        <v>0</v>
      </c>
      <c r="I464">
        <f>SUMIFS('2024'!$I:$I,'2024'!$L:$L,work!$A464,'2024'!$H:$H,work!I$1)</f>
        <v>0</v>
      </c>
      <c r="J464">
        <f>SUMIFS('2024'!$I:$I,'2024'!$L:$L,work!$A464,'2024'!$H:$H,work!J$1)</f>
        <v>0</v>
      </c>
      <c r="K464">
        <f>SUMIFS('2024'!$I:$I,'2024'!$L:$L,work!$A464,'2024'!$H:$H,work!K$1)</f>
        <v>0</v>
      </c>
      <c r="L464">
        <f>SUMIFS('2024'!$I:$I,'2024'!$L:$L,work!$A464,'2024'!$H:$H,work!L$1)</f>
        <v>0</v>
      </c>
      <c r="M464">
        <f>SUMIFS('2024'!$I:$I,'2024'!$L:$L,work!$A464,'2024'!$H:$H,work!M$1)</f>
        <v>0</v>
      </c>
      <c r="N464">
        <f>SUMIFS('2024'!$I:$I,'2024'!$L:$L,work!$A464,'2024'!$H:$H,work!N$1)</f>
        <v>0</v>
      </c>
      <c r="O464">
        <f>SUMIFS('2024'!$I:$I,'2024'!$L:$L,work!$A464,'2024'!$H:$H,work!O$1)</f>
        <v>0</v>
      </c>
      <c r="P464">
        <f>SUMIFS('2024'!$I:$I,'2024'!$L:$L,work!$A464,'2024'!$H:$H,work!P$1)</f>
        <v>0</v>
      </c>
      <c r="Q464">
        <f>SUMIFS('2024'!$I:$I,'2024'!$L:$L,work!$A464,'2024'!$H:$H,work!Q$1)</f>
        <v>0</v>
      </c>
      <c r="R464">
        <f>SUMIFS('2024'!$I:$I,'2024'!$L:$L,work!$A464,'2024'!$H:$H,work!R$1)</f>
        <v>0</v>
      </c>
      <c r="S464">
        <f>SUMIFS('2024'!$I:$I,'2024'!$L:$L,work!$A464,'2024'!$H:$H,work!S$1)</f>
        <v>0</v>
      </c>
      <c r="T464">
        <f>SUMIFS('2024'!$I:$I,'2024'!$L:$L,work!$A464,'2024'!$H:$H,work!T$1)</f>
        <v>0</v>
      </c>
      <c r="U464">
        <f>SUMIFS('2024'!$I:$I,'2024'!$L:$L,work!$A464,'2024'!$H:$H,work!U$1)</f>
        <v>0</v>
      </c>
      <c r="V464">
        <f>SUMIFS('2024'!$I:$I,'2024'!$L:$L,work!$A464,'2024'!$H:$H,work!V$1)</f>
        <v>0</v>
      </c>
      <c r="W464">
        <f>SUMIFS('2024'!$I:$I,'2024'!$L:$L,work!$A464,'2024'!$H:$H,work!W$1)</f>
        <v>0</v>
      </c>
      <c r="X464">
        <f>SUMIFS('2024'!$I:$I,'2024'!$L:$L,work!$A464,'2024'!$H:$H,work!X$1)</f>
        <v>0</v>
      </c>
      <c r="Y464">
        <f t="shared" si="11"/>
        <v>3</v>
      </c>
      <c r="AL464" t="str">
        <v>TLHROC</v>
      </c>
      <c r="AM464" t="str">
        <v>1061G</v>
      </c>
      <c r="AN464" t="str">
        <v>-</v>
      </c>
    </row>
    <row r="465" spans="1:40" x14ac:dyDescent="0.25">
      <c r="A465" t="str">
        <v>3337-21FLTLHRG1TLHR0195</v>
      </c>
      <c r="B465" t="str">
        <f>_xlfn.XLOOKUP(A465,'2024'!L:L,'2024'!A:A)</f>
        <v>TLHROC</v>
      </c>
      <c r="C465" t="str">
        <f>_xlfn.XLOOKUP(A465,'2024'!L:L,'2024'!F:F)</f>
        <v>STREAM</v>
      </c>
      <c r="D465" t="str">
        <f>_xlfn.XLOOKUP(A465,'2024'!L:L,'2024'!G:G)</f>
        <v>3F</v>
      </c>
      <c r="E465">
        <f>SUMIFS('2024'!$I:$I,'2024'!$L:$L,work!$A465,'2024'!$H:$H,work!E$1)</f>
        <v>6</v>
      </c>
      <c r="F465">
        <f>SUMIFS('2024'!$I:$I,'2024'!$L:$L,work!$A465,'2024'!$H:$H,work!F$1)</f>
        <v>0</v>
      </c>
      <c r="G465">
        <f>SUMIFS('2024'!$I:$I,'2024'!$L:$L,work!$A465,'2024'!$H:$H,work!G$1)</f>
        <v>0</v>
      </c>
      <c r="H465">
        <f>SUMIFS('2024'!$I:$I,'2024'!$L:$L,work!$A465,'2024'!$H:$H,work!H$1)</f>
        <v>0</v>
      </c>
      <c r="I465">
        <f>SUMIFS('2024'!$I:$I,'2024'!$L:$L,work!$A465,'2024'!$H:$H,work!I$1)</f>
        <v>6</v>
      </c>
      <c r="J465">
        <f>SUMIFS('2024'!$I:$I,'2024'!$L:$L,work!$A465,'2024'!$H:$H,work!J$1)</f>
        <v>0</v>
      </c>
      <c r="K465">
        <f>SUMIFS('2024'!$I:$I,'2024'!$L:$L,work!$A465,'2024'!$H:$H,work!K$1)</f>
        <v>0</v>
      </c>
      <c r="L465">
        <f>SUMIFS('2024'!$I:$I,'2024'!$L:$L,work!$A465,'2024'!$H:$H,work!L$1)</f>
        <v>0</v>
      </c>
      <c r="M465">
        <f>SUMIFS('2024'!$I:$I,'2024'!$L:$L,work!$A465,'2024'!$H:$H,work!M$1)</f>
        <v>0</v>
      </c>
      <c r="N465">
        <f>SUMIFS('2024'!$I:$I,'2024'!$L:$L,work!$A465,'2024'!$H:$H,work!N$1)</f>
        <v>0</v>
      </c>
      <c r="O465">
        <f>SUMIFS('2024'!$I:$I,'2024'!$L:$L,work!$A465,'2024'!$H:$H,work!O$1)</f>
        <v>0</v>
      </c>
      <c r="P465">
        <f>SUMIFS('2024'!$I:$I,'2024'!$L:$L,work!$A465,'2024'!$H:$H,work!P$1)</f>
        <v>0</v>
      </c>
      <c r="Q465">
        <f>SUMIFS('2024'!$I:$I,'2024'!$L:$L,work!$A465,'2024'!$H:$H,work!Q$1)</f>
        <v>0</v>
      </c>
      <c r="R465">
        <f>SUMIFS('2024'!$I:$I,'2024'!$L:$L,work!$A465,'2024'!$H:$H,work!R$1)</f>
        <v>0</v>
      </c>
      <c r="S465">
        <f>SUMIFS('2024'!$I:$I,'2024'!$L:$L,work!$A465,'2024'!$H:$H,work!S$1)</f>
        <v>0</v>
      </c>
      <c r="T465">
        <f>SUMIFS('2024'!$I:$I,'2024'!$L:$L,work!$A465,'2024'!$H:$H,work!T$1)</f>
        <v>0</v>
      </c>
      <c r="U465">
        <f>SUMIFS('2024'!$I:$I,'2024'!$L:$L,work!$A465,'2024'!$H:$H,work!U$1)</f>
        <v>0</v>
      </c>
      <c r="V465">
        <f>SUMIFS('2024'!$I:$I,'2024'!$L:$L,work!$A465,'2024'!$H:$H,work!V$1)</f>
        <v>0</v>
      </c>
      <c r="W465">
        <f>SUMIFS('2024'!$I:$I,'2024'!$L:$L,work!$A465,'2024'!$H:$H,work!W$1)</f>
        <v>0</v>
      </c>
      <c r="X465">
        <f>SUMIFS('2024'!$I:$I,'2024'!$L:$L,work!$A465,'2024'!$H:$H,work!X$1)</f>
        <v>0</v>
      </c>
      <c r="Y465">
        <f t="shared" si="11"/>
        <v>3</v>
      </c>
      <c r="AL465" t="str">
        <v>TLHROC</v>
      </c>
      <c r="AM465" t="str">
        <v>1061H</v>
      </c>
      <c r="AN465" t="str">
        <v>-</v>
      </c>
    </row>
    <row r="466" spans="1:40" x14ac:dyDescent="0.25">
      <c r="A466" t="str">
        <v>3355-21FLTLHRG1TLHR0191</v>
      </c>
      <c r="B466" t="str">
        <f>_xlfn.XLOOKUP(A466,'2024'!L:L,'2024'!A:A)</f>
        <v>TLHROC</v>
      </c>
      <c r="C466" t="str">
        <f>_xlfn.XLOOKUP(A466,'2024'!L:L,'2024'!F:F)</f>
        <v>STREAM</v>
      </c>
      <c r="D466" t="str">
        <f>_xlfn.XLOOKUP(A466,'2024'!L:L,'2024'!G:G)</f>
        <v>3F</v>
      </c>
      <c r="E466">
        <f>SUMIFS('2024'!$I:$I,'2024'!$L:$L,work!$A466,'2024'!$H:$H,work!E$1)</f>
        <v>0</v>
      </c>
      <c r="F466">
        <f>SUMIFS('2024'!$I:$I,'2024'!$L:$L,work!$A466,'2024'!$H:$H,work!F$1)</f>
        <v>0</v>
      </c>
      <c r="G466">
        <f>SUMIFS('2024'!$I:$I,'2024'!$L:$L,work!$A466,'2024'!$H:$H,work!G$1)</f>
        <v>0</v>
      </c>
      <c r="H466">
        <f>SUMIFS('2024'!$I:$I,'2024'!$L:$L,work!$A466,'2024'!$H:$H,work!H$1)</f>
        <v>0</v>
      </c>
      <c r="I466">
        <f>SUMIFS('2024'!$I:$I,'2024'!$L:$L,work!$A466,'2024'!$H:$H,work!I$1)</f>
        <v>6</v>
      </c>
      <c r="J466">
        <f>SUMIFS('2024'!$I:$I,'2024'!$L:$L,work!$A466,'2024'!$H:$H,work!J$1)</f>
        <v>0</v>
      </c>
      <c r="K466">
        <f>SUMIFS('2024'!$I:$I,'2024'!$L:$L,work!$A466,'2024'!$H:$H,work!K$1)</f>
        <v>0</v>
      </c>
      <c r="L466">
        <f>SUMIFS('2024'!$I:$I,'2024'!$L:$L,work!$A466,'2024'!$H:$H,work!L$1)</f>
        <v>0</v>
      </c>
      <c r="M466">
        <f>SUMIFS('2024'!$I:$I,'2024'!$L:$L,work!$A466,'2024'!$H:$H,work!M$1)</f>
        <v>0</v>
      </c>
      <c r="N466">
        <f>SUMIFS('2024'!$I:$I,'2024'!$L:$L,work!$A466,'2024'!$H:$H,work!N$1)</f>
        <v>0</v>
      </c>
      <c r="O466">
        <f>SUMIFS('2024'!$I:$I,'2024'!$L:$L,work!$A466,'2024'!$H:$H,work!O$1)</f>
        <v>0</v>
      </c>
      <c r="P466">
        <f>SUMIFS('2024'!$I:$I,'2024'!$L:$L,work!$A466,'2024'!$H:$H,work!P$1)</f>
        <v>0</v>
      </c>
      <c r="Q466">
        <f>SUMIFS('2024'!$I:$I,'2024'!$L:$L,work!$A466,'2024'!$H:$H,work!Q$1)</f>
        <v>0</v>
      </c>
      <c r="R466">
        <f>SUMIFS('2024'!$I:$I,'2024'!$L:$L,work!$A466,'2024'!$H:$H,work!R$1)</f>
        <v>0</v>
      </c>
      <c r="S466">
        <f>SUMIFS('2024'!$I:$I,'2024'!$L:$L,work!$A466,'2024'!$H:$H,work!S$1)</f>
        <v>0</v>
      </c>
      <c r="T466">
        <f>SUMIFS('2024'!$I:$I,'2024'!$L:$L,work!$A466,'2024'!$H:$H,work!T$1)</f>
        <v>0</v>
      </c>
      <c r="U466">
        <f>SUMIFS('2024'!$I:$I,'2024'!$L:$L,work!$A466,'2024'!$H:$H,work!U$1)</f>
        <v>0</v>
      </c>
      <c r="V466">
        <f>SUMIFS('2024'!$I:$I,'2024'!$L:$L,work!$A466,'2024'!$H:$H,work!V$1)</f>
        <v>0</v>
      </c>
      <c r="W466">
        <f>SUMIFS('2024'!$I:$I,'2024'!$L:$L,work!$A466,'2024'!$H:$H,work!W$1)</f>
        <v>0</v>
      </c>
      <c r="X466">
        <f>SUMIFS('2024'!$I:$I,'2024'!$L:$L,work!$A466,'2024'!$H:$H,work!X$1)</f>
        <v>0</v>
      </c>
      <c r="Y466">
        <f t="shared" si="11"/>
        <v>3</v>
      </c>
      <c r="AL466" t="str">
        <v>TLHROC</v>
      </c>
      <c r="AM466" t="str">
        <v>1275A</v>
      </c>
      <c r="AN466" t="str">
        <v>-</v>
      </c>
    </row>
    <row r="467" spans="1:40" x14ac:dyDescent="0.25">
      <c r="A467" t="str">
        <v>3355-21FLTLHRG1TLHR0192</v>
      </c>
      <c r="B467" t="str">
        <f>_xlfn.XLOOKUP(A467,'2024'!L:L,'2024'!A:A)</f>
        <v>TLHROC</v>
      </c>
      <c r="C467" t="str">
        <f>_xlfn.XLOOKUP(A467,'2024'!L:L,'2024'!F:F)</f>
        <v>STREAM</v>
      </c>
      <c r="D467" t="str">
        <f>_xlfn.XLOOKUP(A467,'2024'!L:L,'2024'!G:G)</f>
        <v>3F</v>
      </c>
      <c r="E467">
        <f>SUMIFS('2024'!$I:$I,'2024'!$L:$L,work!$A467,'2024'!$H:$H,work!E$1)</f>
        <v>0</v>
      </c>
      <c r="F467">
        <f>SUMIFS('2024'!$I:$I,'2024'!$L:$L,work!$A467,'2024'!$H:$H,work!F$1)</f>
        <v>0</v>
      </c>
      <c r="G467">
        <f>SUMIFS('2024'!$I:$I,'2024'!$L:$L,work!$A467,'2024'!$H:$H,work!G$1)</f>
        <v>0</v>
      </c>
      <c r="H467">
        <f>SUMIFS('2024'!$I:$I,'2024'!$L:$L,work!$A467,'2024'!$H:$H,work!H$1)</f>
        <v>0</v>
      </c>
      <c r="I467">
        <f>SUMIFS('2024'!$I:$I,'2024'!$L:$L,work!$A467,'2024'!$H:$H,work!I$1)</f>
        <v>6</v>
      </c>
      <c r="J467">
        <f>SUMIFS('2024'!$I:$I,'2024'!$L:$L,work!$A467,'2024'!$H:$H,work!J$1)</f>
        <v>0</v>
      </c>
      <c r="K467">
        <f>SUMIFS('2024'!$I:$I,'2024'!$L:$L,work!$A467,'2024'!$H:$H,work!K$1)</f>
        <v>0</v>
      </c>
      <c r="L467">
        <f>SUMIFS('2024'!$I:$I,'2024'!$L:$L,work!$A467,'2024'!$H:$H,work!L$1)</f>
        <v>0</v>
      </c>
      <c r="M467">
        <f>SUMIFS('2024'!$I:$I,'2024'!$L:$L,work!$A467,'2024'!$H:$H,work!M$1)</f>
        <v>0</v>
      </c>
      <c r="N467">
        <f>SUMIFS('2024'!$I:$I,'2024'!$L:$L,work!$A467,'2024'!$H:$H,work!N$1)</f>
        <v>0</v>
      </c>
      <c r="O467">
        <f>SUMIFS('2024'!$I:$I,'2024'!$L:$L,work!$A467,'2024'!$H:$H,work!O$1)</f>
        <v>0</v>
      </c>
      <c r="P467">
        <f>SUMIFS('2024'!$I:$I,'2024'!$L:$L,work!$A467,'2024'!$H:$H,work!P$1)</f>
        <v>0</v>
      </c>
      <c r="Q467">
        <f>SUMIFS('2024'!$I:$I,'2024'!$L:$L,work!$A467,'2024'!$H:$H,work!Q$1)</f>
        <v>0</v>
      </c>
      <c r="R467">
        <f>SUMIFS('2024'!$I:$I,'2024'!$L:$L,work!$A467,'2024'!$H:$H,work!R$1)</f>
        <v>0</v>
      </c>
      <c r="S467">
        <f>SUMIFS('2024'!$I:$I,'2024'!$L:$L,work!$A467,'2024'!$H:$H,work!S$1)</f>
        <v>0</v>
      </c>
      <c r="T467">
        <f>SUMIFS('2024'!$I:$I,'2024'!$L:$L,work!$A467,'2024'!$H:$H,work!T$1)</f>
        <v>0</v>
      </c>
      <c r="U467">
        <f>SUMIFS('2024'!$I:$I,'2024'!$L:$L,work!$A467,'2024'!$H:$H,work!U$1)</f>
        <v>0</v>
      </c>
      <c r="V467">
        <f>SUMIFS('2024'!$I:$I,'2024'!$L:$L,work!$A467,'2024'!$H:$H,work!V$1)</f>
        <v>0</v>
      </c>
      <c r="W467">
        <f>SUMIFS('2024'!$I:$I,'2024'!$L:$L,work!$A467,'2024'!$H:$H,work!W$1)</f>
        <v>0</v>
      </c>
      <c r="X467">
        <f>SUMIFS('2024'!$I:$I,'2024'!$L:$L,work!$A467,'2024'!$H:$H,work!X$1)</f>
        <v>0</v>
      </c>
      <c r="Y467">
        <f t="shared" si="11"/>
        <v>3</v>
      </c>
      <c r="AL467" t="str">
        <v>TLHROC</v>
      </c>
      <c r="AM467" t="str">
        <v>1034</v>
      </c>
      <c r="AN467" t="str">
        <v>-</v>
      </c>
    </row>
    <row r="468" spans="1:40" x14ac:dyDescent="0.25">
      <c r="A468" t="str">
        <v>3355-21FLTLHRG1TLHR0193</v>
      </c>
      <c r="B468" t="str">
        <f>_xlfn.XLOOKUP(A468,'2024'!L:L,'2024'!A:A)</f>
        <v>TLHROC</v>
      </c>
      <c r="C468" t="str">
        <f>_xlfn.XLOOKUP(A468,'2024'!L:L,'2024'!F:F)</f>
        <v>STREAM</v>
      </c>
      <c r="D468" t="str">
        <f>_xlfn.XLOOKUP(A468,'2024'!L:L,'2024'!G:G)</f>
        <v>3F</v>
      </c>
      <c r="E468">
        <f>SUMIFS('2024'!$I:$I,'2024'!$L:$L,work!$A468,'2024'!$H:$H,work!E$1)</f>
        <v>0</v>
      </c>
      <c r="F468">
        <f>SUMIFS('2024'!$I:$I,'2024'!$L:$L,work!$A468,'2024'!$H:$H,work!F$1)</f>
        <v>0</v>
      </c>
      <c r="G468">
        <f>SUMIFS('2024'!$I:$I,'2024'!$L:$L,work!$A468,'2024'!$H:$H,work!G$1)</f>
        <v>0</v>
      </c>
      <c r="H468">
        <f>SUMIFS('2024'!$I:$I,'2024'!$L:$L,work!$A468,'2024'!$H:$H,work!H$1)</f>
        <v>0</v>
      </c>
      <c r="I468">
        <f>SUMIFS('2024'!$I:$I,'2024'!$L:$L,work!$A468,'2024'!$H:$H,work!I$1)</f>
        <v>6</v>
      </c>
      <c r="J468">
        <f>SUMIFS('2024'!$I:$I,'2024'!$L:$L,work!$A468,'2024'!$H:$H,work!J$1)</f>
        <v>0</v>
      </c>
      <c r="K468">
        <f>SUMIFS('2024'!$I:$I,'2024'!$L:$L,work!$A468,'2024'!$H:$H,work!K$1)</f>
        <v>0</v>
      </c>
      <c r="L468">
        <f>SUMIFS('2024'!$I:$I,'2024'!$L:$L,work!$A468,'2024'!$H:$H,work!L$1)</f>
        <v>0</v>
      </c>
      <c r="M468">
        <f>SUMIFS('2024'!$I:$I,'2024'!$L:$L,work!$A468,'2024'!$H:$H,work!M$1)</f>
        <v>0</v>
      </c>
      <c r="N468">
        <f>SUMIFS('2024'!$I:$I,'2024'!$L:$L,work!$A468,'2024'!$H:$H,work!N$1)</f>
        <v>0</v>
      </c>
      <c r="O468">
        <f>SUMIFS('2024'!$I:$I,'2024'!$L:$L,work!$A468,'2024'!$H:$H,work!O$1)</f>
        <v>0</v>
      </c>
      <c r="P468">
        <f>SUMIFS('2024'!$I:$I,'2024'!$L:$L,work!$A468,'2024'!$H:$H,work!P$1)</f>
        <v>0</v>
      </c>
      <c r="Q468">
        <f>SUMIFS('2024'!$I:$I,'2024'!$L:$L,work!$A468,'2024'!$H:$H,work!Q$1)</f>
        <v>0</v>
      </c>
      <c r="R468">
        <f>SUMIFS('2024'!$I:$I,'2024'!$L:$L,work!$A468,'2024'!$H:$H,work!R$1)</f>
        <v>0</v>
      </c>
      <c r="S468">
        <f>SUMIFS('2024'!$I:$I,'2024'!$L:$L,work!$A468,'2024'!$H:$H,work!S$1)</f>
        <v>0</v>
      </c>
      <c r="T468">
        <f>SUMIFS('2024'!$I:$I,'2024'!$L:$L,work!$A468,'2024'!$H:$H,work!T$1)</f>
        <v>0</v>
      </c>
      <c r="U468">
        <f>SUMIFS('2024'!$I:$I,'2024'!$L:$L,work!$A468,'2024'!$H:$H,work!U$1)</f>
        <v>0</v>
      </c>
      <c r="V468">
        <f>SUMIFS('2024'!$I:$I,'2024'!$L:$L,work!$A468,'2024'!$H:$H,work!V$1)</f>
        <v>0</v>
      </c>
      <c r="W468">
        <f>SUMIFS('2024'!$I:$I,'2024'!$L:$L,work!$A468,'2024'!$H:$H,work!W$1)</f>
        <v>0</v>
      </c>
      <c r="X468">
        <f>SUMIFS('2024'!$I:$I,'2024'!$L:$L,work!$A468,'2024'!$H:$H,work!X$1)</f>
        <v>0</v>
      </c>
      <c r="Y468">
        <f t="shared" si="11"/>
        <v>3</v>
      </c>
      <c r="AL468" t="str">
        <v>TLHROC</v>
      </c>
      <c r="AM468" t="str">
        <v>540A</v>
      </c>
      <c r="AN468" t="str">
        <v>-</v>
      </c>
    </row>
    <row r="469" spans="1:40" x14ac:dyDescent="0.25">
      <c r="A469" t="str">
        <v>3366-21FLTLHRG1TLHR0147</v>
      </c>
      <c r="B469" t="str">
        <f>_xlfn.XLOOKUP(A469,'2024'!L:L,'2024'!A:A)</f>
        <v>TLHROC</v>
      </c>
      <c r="C469" t="str">
        <f>_xlfn.XLOOKUP(A469,'2024'!L:L,'2024'!F:F)</f>
        <v>STREAM</v>
      </c>
      <c r="D469" t="str">
        <f>_xlfn.XLOOKUP(A469,'2024'!L:L,'2024'!G:G)</f>
        <v>3F</v>
      </c>
      <c r="E469">
        <f>SUMIFS('2024'!$I:$I,'2024'!$L:$L,work!$A469,'2024'!$H:$H,work!E$1)</f>
        <v>6</v>
      </c>
      <c r="F469">
        <f>SUMIFS('2024'!$I:$I,'2024'!$L:$L,work!$A469,'2024'!$H:$H,work!F$1)</f>
        <v>0</v>
      </c>
      <c r="G469">
        <f>SUMIFS('2024'!$I:$I,'2024'!$L:$L,work!$A469,'2024'!$H:$H,work!G$1)</f>
        <v>6</v>
      </c>
      <c r="H469">
        <f>SUMIFS('2024'!$I:$I,'2024'!$L:$L,work!$A469,'2024'!$H:$H,work!H$1)</f>
        <v>0</v>
      </c>
      <c r="I469">
        <f>SUMIFS('2024'!$I:$I,'2024'!$L:$L,work!$A469,'2024'!$H:$H,work!I$1)</f>
        <v>6</v>
      </c>
      <c r="J469">
        <f>SUMIFS('2024'!$I:$I,'2024'!$L:$L,work!$A469,'2024'!$H:$H,work!J$1)</f>
        <v>0</v>
      </c>
      <c r="K469">
        <f>SUMIFS('2024'!$I:$I,'2024'!$L:$L,work!$A469,'2024'!$H:$H,work!K$1)</f>
        <v>0</v>
      </c>
      <c r="L469">
        <f>SUMIFS('2024'!$I:$I,'2024'!$L:$L,work!$A469,'2024'!$H:$H,work!L$1)</f>
        <v>0</v>
      </c>
      <c r="M469">
        <f>SUMIFS('2024'!$I:$I,'2024'!$L:$L,work!$A469,'2024'!$H:$H,work!M$1)</f>
        <v>0</v>
      </c>
      <c r="N469">
        <f>SUMIFS('2024'!$I:$I,'2024'!$L:$L,work!$A469,'2024'!$H:$H,work!N$1)</f>
        <v>0</v>
      </c>
      <c r="O469">
        <f>SUMIFS('2024'!$I:$I,'2024'!$L:$L,work!$A469,'2024'!$H:$H,work!O$1)</f>
        <v>0</v>
      </c>
      <c r="P469">
        <f>SUMIFS('2024'!$I:$I,'2024'!$L:$L,work!$A469,'2024'!$H:$H,work!P$1)</f>
        <v>0</v>
      </c>
      <c r="Q469">
        <f>SUMIFS('2024'!$I:$I,'2024'!$L:$L,work!$A469,'2024'!$H:$H,work!Q$1)</f>
        <v>0</v>
      </c>
      <c r="R469">
        <f>SUMIFS('2024'!$I:$I,'2024'!$L:$L,work!$A469,'2024'!$H:$H,work!R$1)</f>
        <v>0</v>
      </c>
      <c r="S469">
        <f>SUMIFS('2024'!$I:$I,'2024'!$L:$L,work!$A469,'2024'!$H:$H,work!S$1)</f>
        <v>0</v>
      </c>
      <c r="T469">
        <f>SUMIFS('2024'!$I:$I,'2024'!$L:$L,work!$A469,'2024'!$H:$H,work!T$1)</f>
        <v>0</v>
      </c>
      <c r="U469">
        <f>SUMIFS('2024'!$I:$I,'2024'!$L:$L,work!$A469,'2024'!$H:$H,work!U$1)</f>
        <v>0</v>
      </c>
      <c r="V469">
        <f>SUMIFS('2024'!$I:$I,'2024'!$L:$L,work!$A469,'2024'!$H:$H,work!V$1)</f>
        <v>0</v>
      </c>
      <c r="W469">
        <f>SUMIFS('2024'!$I:$I,'2024'!$L:$L,work!$A469,'2024'!$H:$H,work!W$1)</f>
        <v>0</v>
      </c>
      <c r="X469">
        <f>SUMIFS('2024'!$I:$I,'2024'!$L:$L,work!$A469,'2024'!$H:$H,work!X$1)</f>
        <v>0</v>
      </c>
      <c r="Y469">
        <f t="shared" si="11"/>
        <v>3</v>
      </c>
      <c r="AL469" t="str">
        <v>TLHROC</v>
      </c>
      <c r="AM469" t="str">
        <v>546C</v>
      </c>
      <c r="AN469" t="str">
        <v>-</v>
      </c>
    </row>
    <row r="470" spans="1:40" x14ac:dyDescent="0.25">
      <c r="A470" t="str">
        <v>3366A-21FLTLHRG1TLHR0045</v>
      </c>
      <c r="B470" t="str">
        <f>_xlfn.XLOOKUP(A470,'2024'!L:L,'2024'!A:A)</f>
        <v>TLHROC</v>
      </c>
      <c r="C470" t="str">
        <f>_xlfn.XLOOKUP(A470,'2024'!L:L,'2024'!F:F)</f>
        <v>LAKE</v>
      </c>
      <c r="D470" t="str">
        <f>_xlfn.XLOOKUP(A470,'2024'!L:L,'2024'!G:G)</f>
        <v>3F</v>
      </c>
      <c r="E470">
        <f>SUMIFS('2024'!$I:$I,'2024'!$L:$L,work!$A470,'2024'!$H:$H,work!E$1)</f>
        <v>6</v>
      </c>
      <c r="F470">
        <f>SUMIFS('2024'!$I:$I,'2024'!$L:$L,work!$A470,'2024'!$H:$H,work!F$1)</f>
        <v>0</v>
      </c>
      <c r="G470">
        <f>SUMIFS('2024'!$I:$I,'2024'!$L:$L,work!$A470,'2024'!$H:$H,work!G$1)</f>
        <v>0</v>
      </c>
      <c r="H470">
        <f>SUMIFS('2024'!$I:$I,'2024'!$L:$L,work!$A470,'2024'!$H:$H,work!H$1)</f>
        <v>0</v>
      </c>
      <c r="I470">
        <f>SUMIFS('2024'!$I:$I,'2024'!$L:$L,work!$A470,'2024'!$H:$H,work!I$1)</f>
        <v>0</v>
      </c>
      <c r="J470">
        <f>SUMIFS('2024'!$I:$I,'2024'!$L:$L,work!$A470,'2024'!$H:$H,work!J$1)</f>
        <v>0</v>
      </c>
      <c r="K470">
        <f>SUMIFS('2024'!$I:$I,'2024'!$L:$L,work!$A470,'2024'!$H:$H,work!K$1)</f>
        <v>0</v>
      </c>
      <c r="L470">
        <f>SUMIFS('2024'!$I:$I,'2024'!$L:$L,work!$A470,'2024'!$H:$H,work!L$1)</f>
        <v>0</v>
      </c>
      <c r="M470">
        <f>SUMIFS('2024'!$I:$I,'2024'!$L:$L,work!$A470,'2024'!$H:$H,work!M$1)</f>
        <v>0</v>
      </c>
      <c r="N470">
        <f>SUMIFS('2024'!$I:$I,'2024'!$L:$L,work!$A470,'2024'!$H:$H,work!N$1)</f>
        <v>0</v>
      </c>
      <c r="O470">
        <f>SUMIFS('2024'!$I:$I,'2024'!$L:$L,work!$A470,'2024'!$H:$H,work!O$1)</f>
        <v>0</v>
      </c>
      <c r="P470">
        <f>SUMIFS('2024'!$I:$I,'2024'!$L:$L,work!$A470,'2024'!$H:$H,work!P$1)</f>
        <v>0</v>
      </c>
      <c r="Q470">
        <f>SUMIFS('2024'!$I:$I,'2024'!$L:$L,work!$A470,'2024'!$H:$H,work!Q$1)</f>
        <v>0</v>
      </c>
      <c r="R470">
        <f>SUMIFS('2024'!$I:$I,'2024'!$L:$L,work!$A470,'2024'!$H:$H,work!R$1)</f>
        <v>0</v>
      </c>
      <c r="S470">
        <f>SUMIFS('2024'!$I:$I,'2024'!$L:$L,work!$A470,'2024'!$H:$H,work!S$1)</f>
        <v>0</v>
      </c>
      <c r="T470">
        <f>SUMIFS('2024'!$I:$I,'2024'!$L:$L,work!$A470,'2024'!$H:$H,work!T$1)</f>
        <v>0</v>
      </c>
      <c r="U470">
        <f>SUMIFS('2024'!$I:$I,'2024'!$L:$L,work!$A470,'2024'!$H:$H,work!U$1)</f>
        <v>0</v>
      </c>
      <c r="V470">
        <f>SUMIFS('2024'!$I:$I,'2024'!$L:$L,work!$A470,'2024'!$H:$H,work!V$1)</f>
        <v>0</v>
      </c>
      <c r="W470">
        <f>SUMIFS('2024'!$I:$I,'2024'!$L:$L,work!$A470,'2024'!$H:$H,work!W$1)</f>
        <v>0</v>
      </c>
      <c r="X470">
        <f>SUMIFS('2024'!$I:$I,'2024'!$L:$L,work!$A470,'2024'!$H:$H,work!X$1)</f>
        <v>0</v>
      </c>
      <c r="Y470">
        <f t="shared" si="11"/>
        <v>3</v>
      </c>
      <c r="AL470" t="str">
        <v>TLHROC</v>
      </c>
      <c r="AM470" t="str">
        <v>564B</v>
      </c>
      <c r="AN470" t="str">
        <v>-</v>
      </c>
    </row>
    <row r="471" spans="1:40" x14ac:dyDescent="0.25">
      <c r="A471" t="str">
        <v>3366-N30.37834, W-83.34598</v>
      </c>
      <c r="B471" t="str">
        <f>_xlfn.XLOOKUP(A471,'2024'!L:L,'2024'!A:A)</f>
        <v>TLHROC</v>
      </c>
      <c r="C471" t="str">
        <f>_xlfn.XLOOKUP(A471,'2024'!L:L,'2024'!F:F)</f>
        <v>STREAM</v>
      </c>
      <c r="D471" t="str">
        <f>_xlfn.XLOOKUP(A471,'2024'!L:L,'2024'!G:G)</f>
        <v>3F</v>
      </c>
      <c r="E471">
        <f>SUMIFS('2024'!$I:$I,'2024'!$L:$L,work!$A471,'2024'!$H:$H,work!E$1)</f>
        <v>6</v>
      </c>
      <c r="F471">
        <f>SUMIFS('2024'!$I:$I,'2024'!$L:$L,work!$A471,'2024'!$H:$H,work!F$1)</f>
        <v>0</v>
      </c>
      <c r="G471">
        <f>SUMIFS('2024'!$I:$I,'2024'!$L:$L,work!$A471,'2024'!$H:$H,work!G$1)</f>
        <v>6</v>
      </c>
      <c r="H471">
        <f>SUMIFS('2024'!$I:$I,'2024'!$L:$L,work!$A471,'2024'!$H:$H,work!H$1)</f>
        <v>0</v>
      </c>
      <c r="I471">
        <f>SUMIFS('2024'!$I:$I,'2024'!$L:$L,work!$A471,'2024'!$H:$H,work!I$1)</f>
        <v>6</v>
      </c>
      <c r="J471">
        <f>SUMIFS('2024'!$I:$I,'2024'!$L:$L,work!$A471,'2024'!$H:$H,work!J$1)</f>
        <v>0</v>
      </c>
      <c r="K471">
        <f>SUMIFS('2024'!$I:$I,'2024'!$L:$L,work!$A471,'2024'!$H:$H,work!K$1)</f>
        <v>0</v>
      </c>
      <c r="L471">
        <f>SUMIFS('2024'!$I:$I,'2024'!$L:$L,work!$A471,'2024'!$H:$H,work!L$1)</f>
        <v>0</v>
      </c>
      <c r="M471">
        <f>SUMIFS('2024'!$I:$I,'2024'!$L:$L,work!$A471,'2024'!$H:$H,work!M$1)</f>
        <v>0</v>
      </c>
      <c r="N471">
        <f>SUMIFS('2024'!$I:$I,'2024'!$L:$L,work!$A471,'2024'!$H:$H,work!N$1)</f>
        <v>0</v>
      </c>
      <c r="O471">
        <f>SUMIFS('2024'!$I:$I,'2024'!$L:$L,work!$A471,'2024'!$H:$H,work!O$1)</f>
        <v>0</v>
      </c>
      <c r="P471">
        <f>SUMIFS('2024'!$I:$I,'2024'!$L:$L,work!$A471,'2024'!$H:$H,work!P$1)</f>
        <v>0</v>
      </c>
      <c r="Q471">
        <f>SUMIFS('2024'!$I:$I,'2024'!$L:$L,work!$A471,'2024'!$H:$H,work!Q$1)</f>
        <v>0</v>
      </c>
      <c r="R471">
        <f>SUMIFS('2024'!$I:$I,'2024'!$L:$L,work!$A471,'2024'!$H:$H,work!R$1)</f>
        <v>0</v>
      </c>
      <c r="S471">
        <f>SUMIFS('2024'!$I:$I,'2024'!$L:$L,work!$A471,'2024'!$H:$H,work!S$1)</f>
        <v>0</v>
      </c>
      <c r="T471">
        <f>SUMIFS('2024'!$I:$I,'2024'!$L:$L,work!$A471,'2024'!$H:$H,work!T$1)</f>
        <v>0</v>
      </c>
      <c r="U471">
        <f>SUMIFS('2024'!$I:$I,'2024'!$L:$L,work!$A471,'2024'!$H:$H,work!U$1)</f>
        <v>0</v>
      </c>
      <c r="V471">
        <f>SUMIFS('2024'!$I:$I,'2024'!$L:$L,work!$A471,'2024'!$H:$H,work!V$1)</f>
        <v>0</v>
      </c>
      <c r="W471">
        <f>SUMIFS('2024'!$I:$I,'2024'!$L:$L,work!$A471,'2024'!$H:$H,work!W$1)</f>
        <v>0</v>
      </c>
      <c r="X471">
        <f>SUMIFS('2024'!$I:$I,'2024'!$L:$L,work!$A471,'2024'!$H:$H,work!X$1)</f>
        <v>0</v>
      </c>
      <c r="Y471">
        <f t="shared" si="11"/>
        <v>3</v>
      </c>
      <c r="AL471" t="str">
        <v>TLHROC</v>
      </c>
      <c r="AM471" t="str">
        <v>878A</v>
      </c>
      <c r="AN471" t="str">
        <v>-</v>
      </c>
    </row>
    <row r="472" spans="1:40" x14ac:dyDescent="0.25">
      <c r="A472" t="str">
        <v>3368-21FLA   21010033</v>
      </c>
      <c r="B472" t="str">
        <f>_xlfn.XLOOKUP(A472,'2024'!L:L,'2024'!A:A)</f>
        <v>NEROC</v>
      </c>
      <c r="C472" t="str">
        <f>_xlfn.XLOOKUP(A472,'2024'!L:L,'2024'!F:F)</f>
        <v>STREAM</v>
      </c>
      <c r="D472" t="str">
        <f>_xlfn.XLOOKUP(A472,'2024'!L:L,'2024'!G:G)</f>
        <v>3F</v>
      </c>
      <c r="E472">
        <f>SUMIFS('2024'!$I:$I,'2024'!$L:$L,work!$A472,'2024'!$H:$H,work!E$1)</f>
        <v>0</v>
      </c>
      <c r="F472">
        <f>SUMIFS('2024'!$I:$I,'2024'!$L:$L,work!$A472,'2024'!$H:$H,work!F$1)</f>
        <v>0</v>
      </c>
      <c r="G472">
        <f>SUMIFS('2024'!$I:$I,'2024'!$L:$L,work!$A472,'2024'!$H:$H,work!G$1)</f>
        <v>0</v>
      </c>
      <c r="H472">
        <f>SUMIFS('2024'!$I:$I,'2024'!$L:$L,work!$A472,'2024'!$H:$H,work!H$1)</f>
        <v>0</v>
      </c>
      <c r="I472">
        <f>SUMIFS('2024'!$I:$I,'2024'!$L:$L,work!$A472,'2024'!$H:$H,work!I$1)</f>
        <v>6</v>
      </c>
      <c r="J472">
        <f>SUMIFS('2024'!$I:$I,'2024'!$L:$L,work!$A472,'2024'!$H:$H,work!J$1)</f>
        <v>0</v>
      </c>
      <c r="K472">
        <f>SUMIFS('2024'!$I:$I,'2024'!$L:$L,work!$A472,'2024'!$H:$H,work!K$1)</f>
        <v>0</v>
      </c>
      <c r="L472">
        <f>SUMIFS('2024'!$I:$I,'2024'!$L:$L,work!$A472,'2024'!$H:$H,work!L$1)</f>
        <v>0</v>
      </c>
      <c r="M472">
        <f>SUMIFS('2024'!$I:$I,'2024'!$L:$L,work!$A472,'2024'!$H:$H,work!M$1)</f>
        <v>0</v>
      </c>
      <c r="N472">
        <f>SUMIFS('2024'!$I:$I,'2024'!$L:$L,work!$A472,'2024'!$H:$H,work!N$1)</f>
        <v>0</v>
      </c>
      <c r="O472">
        <f>SUMIFS('2024'!$I:$I,'2024'!$L:$L,work!$A472,'2024'!$H:$H,work!O$1)</f>
        <v>0</v>
      </c>
      <c r="P472">
        <f>SUMIFS('2024'!$I:$I,'2024'!$L:$L,work!$A472,'2024'!$H:$H,work!P$1)</f>
        <v>6</v>
      </c>
      <c r="Q472">
        <f>SUMIFS('2024'!$I:$I,'2024'!$L:$L,work!$A472,'2024'!$H:$H,work!Q$1)</f>
        <v>6</v>
      </c>
      <c r="R472">
        <f>SUMIFS('2024'!$I:$I,'2024'!$L:$L,work!$A472,'2024'!$H:$H,work!R$1)</f>
        <v>0</v>
      </c>
      <c r="S472">
        <f>SUMIFS('2024'!$I:$I,'2024'!$L:$L,work!$A472,'2024'!$H:$H,work!S$1)</f>
        <v>0</v>
      </c>
      <c r="T472">
        <f>SUMIFS('2024'!$I:$I,'2024'!$L:$L,work!$A472,'2024'!$H:$H,work!T$1)</f>
        <v>0</v>
      </c>
      <c r="U472">
        <f>SUMIFS('2024'!$I:$I,'2024'!$L:$L,work!$A472,'2024'!$H:$H,work!U$1)</f>
        <v>0</v>
      </c>
      <c r="V472">
        <f>SUMIFS('2024'!$I:$I,'2024'!$L:$L,work!$A472,'2024'!$H:$H,work!V$1)</f>
        <v>0</v>
      </c>
      <c r="W472">
        <f>SUMIFS('2024'!$I:$I,'2024'!$L:$L,work!$A472,'2024'!$H:$H,work!W$1)</f>
        <v>0</v>
      </c>
      <c r="X472">
        <f>SUMIFS('2024'!$I:$I,'2024'!$L:$L,work!$A472,'2024'!$H:$H,work!X$1)</f>
        <v>0</v>
      </c>
      <c r="Y472">
        <f t="shared" si="11"/>
        <v>3</v>
      </c>
      <c r="AL472" t="str">
        <v>TLHROC</v>
      </c>
      <c r="AM472" t="str">
        <v>3322A</v>
      </c>
      <c r="AN472" t="str">
        <v>-</v>
      </c>
    </row>
    <row r="473" spans="1:40" x14ac:dyDescent="0.25">
      <c r="A473" t="str">
        <v>337-21FLTLHRG3TLHR0007</v>
      </c>
      <c r="B473" t="str">
        <f>_xlfn.XLOOKUP(A473,'2024'!L:L,'2024'!A:A)</f>
        <v>TLHROC</v>
      </c>
      <c r="C473" t="str">
        <f>_xlfn.XLOOKUP(A473,'2024'!L:L,'2024'!F:F)</f>
        <v>STREAM</v>
      </c>
      <c r="D473" t="str">
        <f>_xlfn.XLOOKUP(A473,'2024'!L:L,'2024'!G:G)</f>
        <v>3F</v>
      </c>
      <c r="E473">
        <f>SUMIFS('2024'!$I:$I,'2024'!$L:$L,work!$A473,'2024'!$H:$H,work!E$1)</f>
        <v>6</v>
      </c>
      <c r="F473">
        <f>SUMIFS('2024'!$I:$I,'2024'!$L:$L,work!$A473,'2024'!$H:$H,work!F$1)</f>
        <v>6</v>
      </c>
      <c r="G473">
        <f>SUMIFS('2024'!$I:$I,'2024'!$L:$L,work!$A473,'2024'!$H:$H,work!G$1)</f>
        <v>0</v>
      </c>
      <c r="H473">
        <f>SUMIFS('2024'!$I:$I,'2024'!$L:$L,work!$A473,'2024'!$H:$H,work!H$1)</f>
        <v>0</v>
      </c>
      <c r="I473">
        <f>SUMIFS('2024'!$I:$I,'2024'!$L:$L,work!$A473,'2024'!$H:$H,work!I$1)</f>
        <v>6</v>
      </c>
      <c r="J473">
        <f>SUMIFS('2024'!$I:$I,'2024'!$L:$L,work!$A473,'2024'!$H:$H,work!J$1)</f>
        <v>0</v>
      </c>
      <c r="K473">
        <f>SUMIFS('2024'!$I:$I,'2024'!$L:$L,work!$A473,'2024'!$H:$H,work!K$1)</f>
        <v>0</v>
      </c>
      <c r="L473">
        <f>SUMIFS('2024'!$I:$I,'2024'!$L:$L,work!$A473,'2024'!$H:$H,work!L$1)</f>
        <v>0</v>
      </c>
      <c r="M473">
        <f>SUMIFS('2024'!$I:$I,'2024'!$L:$L,work!$A473,'2024'!$H:$H,work!M$1)</f>
        <v>0</v>
      </c>
      <c r="N473">
        <f>SUMIFS('2024'!$I:$I,'2024'!$L:$L,work!$A473,'2024'!$H:$H,work!N$1)</f>
        <v>0</v>
      </c>
      <c r="O473">
        <f>SUMIFS('2024'!$I:$I,'2024'!$L:$L,work!$A473,'2024'!$H:$H,work!O$1)</f>
        <v>0</v>
      </c>
      <c r="P473">
        <f>SUMIFS('2024'!$I:$I,'2024'!$L:$L,work!$A473,'2024'!$H:$H,work!P$1)</f>
        <v>0</v>
      </c>
      <c r="Q473">
        <f>SUMIFS('2024'!$I:$I,'2024'!$L:$L,work!$A473,'2024'!$H:$H,work!Q$1)</f>
        <v>0</v>
      </c>
      <c r="R473">
        <f>SUMIFS('2024'!$I:$I,'2024'!$L:$L,work!$A473,'2024'!$H:$H,work!R$1)</f>
        <v>0</v>
      </c>
      <c r="S473">
        <f>SUMIFS('2024'!$I:$I,'2024'!$L:$L,work!$A473,'2024'!$H:$H,work!S$1)</f>
        <v>0</v>
      </c>
      <c r="T473">
        <f>SUMIFS('2024'!$I:$I,'2024'!$L:$L,work!$A473,'2024'!$H:$H,work!T$1)</f>
        <v>0</v>
      </c>
      <c r="U473">
        <f>SUMIFS('2024'!$I:$I,'2024'!$L:$L,work!$A473,'2024'!$H:$H,work!U$1)</f>
        <v>0</v>
      </c>
      <c r="V473">
        <f>SUMIFS('2024'!$I:$I,'2024'!$L:$L,work!$A473,'2024'!$H:$H,work!V$1)</f>
        <v>0</v>
      </c>
      <c r="W473">
        <f>SUMIFS('2024'!$I:$I,'2024'!$L:$L,work!$A473,'2024'!$H:$H,work!W$1)</f>
        <v>0</v>
      </c>
      <c r="X473">
        <f>SUMIFS('2024'!$I:$I,'2024'!$L:$L,work!$A473,'2024'!$H:$H,work!X$1)</f>
        <v>0</v>
      </c>
      <c r="Y473">
        <f t="shared" si="11"/>
        <v>3</v>
      </c>
      <c r="AL473" t="str">
        <v>TLHROC</v>
      </c>
      <c r="AM473" t="str">
        <v>3366A</v>
      </c>
      <c r="AN473" t="str">
        <v>-</v>
      </c>
    </row>
    <row r="474" spans="1:40" x14ac:dyDescent="0.25">
      <c r="A474" t="str">
        <v>3388-21FLA   G1NE0940</v>
      </c>
      <c r="B474" t="str">
        <f>_xlfn.XLOOKUP(A474,'2024'!L:L,'2024'!A:A)</f>
        <v>NEROC</v>
      </c>
      <c r="C474" t="str">
        <f>_xlfn.XLOOKUP(A474,'2024'!L:L,'2024'!F:F)</f>
        <v>STREAM</v>
      </c>
      <c r="D474" t="str">
        <f>_xlfn.XLOOKUP(A474,'2024'!L:L,'2024'!G:G)</f>
        <v>3F</v>
      </c>
      <c r="E474">
        <f>SUMIFS('2024'!$I:$I,'2024'!$L:$L,work!$A474,'2024'!$H:$H,work!E$1)</f>
        <v>0</v>
      </c>
      <c r="F474">
        <f>SUMIFS('2024'!$I:$I,'2024'!$L:$L,work!$A474,'2024'!$H:$H,work!F$1)</f>
        <v>6</v>
      </c>
      <c r="G474">
        <f>SUMIFS('2024'!$I:$I,'2024'!$L:$L,work!$A474,'2024'!$H:$H,work!G$1)</f>
        <v>0</v>
      </c>
      <c r="H474">
        <f>SUMIFS('2024'!$I:$I,'2024'!$L:$L,work!$A474,'2024'!$H:$H,work!H$1)</f>
        <v>0</v>
      </c>
      <c r="I474">
        <f>SUMIFS('2024'!$I:$I,'2024'!$L:$L,work!$A474,'2024'!$H:$H,work!I$1)</f>
        <v>6</v>
      </c>
      <c r="J474">
        <f>SUMIFS('2024'!$I:$I,'2024'!$L:$L,work!$A474,'2024'!$H:$H,work!J$1)</f>
        <v>0</v>
      </c>
      <c r="K474">
        <f>SUMIFS('2024'!$I:$I,'2024'!$L:$L,work!$A474,'2024'!$H:$H,work!K$1)</f>
        <v>0</v>
      </c>
      <c r="L474">
        <f>SUMIFS('2024'!$I:$I,'2024'!$L:$L,work!$A474,'2024'!$H:$H,work!L$1)</f>
        <v>0</v>
      </c>
      <c r="M474">
        <f>SUMIFS('2024'!$I:$I,'2024'!$L:$L,work!$A474,'2024'!$H:$H,work!M$1)</f>
        <v>0</v>
      </c>
      <c r="N474">
        <f>SUMIFS('2024'!$I:$I,'2024'!$L:$L,work!$A474,'2024'!$H:$H,work!N$1)</f>
        <v>0</v>
      </c>
      <c r="O474">
        <f>SUMIFS('2024'!$I:$I,'2024'!$L:$L,work!$A474,'2024'!$H:$H,work!O$1)</f>
        <v>0</v>
      </c>
      <c r="P474">
        <f>SUMIFS('2024'!$I:$I,'2024'!$L:$L,work!$A474,'2024'!$H:$H,work!P$1)</f>
        <v>0</v>
      </c>
      <c r="Q474">
        <f>SUMIFS('2024'!$I:$I,'2024'!$L:$L,work!$A474,'2024'!$H:$H,work!Q$1)</f>
        <v>0</v>
      </c>
      <c r="R474">
        <f>SUMIFS('2024'!$I:$I,'2024'!$L:$L,work!$A474,'2024'!$H:$H,work!R$1)</f>
        <v>0</v>
      </c>
      <c r="S474">
        <f>SUMIFS('2024'!$I:$I,'2024'!$L:$L,work!$A474,'2024'!$H:$H,work!S$1)</f>
        <v>0</v>
      </c>
      <c r="T474">
        <f>SUMIFS('2024'!$I:$I,'2024'!$L:$L,work!$A474,'2024'!$H:$H,work!T$1)</f>
        <v>0</v>
      </c>
      <c r="U474">
        <f>SUMIFS('2024'!$I:$I,'2024'!$L:$L,work!$A474,'2024'!$H:$H,work!U$1)</f>
        <v>0</v>
      </c>
      <c r="V474">
        <f>SUMIFS('2024'!$I:$I,'2024'!$L:$L,work!$A474,'2024'!$H:$H,work!V$1)</f>
        <v>0</v>
      </c>
      <c r="W474">
        <f>SUMIFS('2024'!$I:$I,'2024'!$L:$L,work!$A474,'2024'!$H:$H,work!W$1)</f>
        <v>0</v>
      </c>
      <c r="X474">
        <f>SUMIFS('2024'!$I:$I,'2024'!$L:$L,work!$A474,'2024'!$H:$H,work!X$1)</f>
        <v>0</v>
      </c>
      <c r="Y474">
        <f t="shared" si="11"/>
        <v>3</v>
      </c>
      <c r="AL474" t="str">
        <v>TLHROC</v>
      </c>
      <c r="AM474" t="str">
        <v>1303</v>
      </c>
      <c r="AN474" t="str">
        <v>-</v>
      </c>
    </row>
    <row r="475" spans="1:40" x14ac:dyDescent="0.25">
      <c r="A475" t="str">
        <v>3389-21FLA   21020018</v>
      </c>
      <c r="B475" t="str">
        <f>_xlfn.XLOOKUP(A475,'2024'!L:L,'2024'!A:A)</f>
        <v>NEROC</v>
      </c>
      <c r="C475" t="str">
        <f>_xlfn.XLOOKUP(A475,'2024'!L:L,'2024'!F:F)</f>
        <v>STREAM</v>
      </c>
      <c r="D475" t="str">
        <f>_xlfn.XLOOKUP(A475,'2024'!L:L,'2024'!G:G)</f>
        <v>3F</v>
      </c>
      <c r="E475">
        <f>SUMIFS('2024'!$I:$I,'2024'!$L:$L,work!$A475,'2024'!$H:$H,work!E$1)</f>
        <v>6</v>
      </c>
      <c r="F475">
        <f>SUMIFS('2024'!$I:$I,'2024'!$L:$L,work!$A475,'2024'!$H:$H,work!F$1)</f>
        <v>0</v>
      </c>
      <c r="G475">
        <f>SUMIFS('2024'!$I:$I,'2024'!$L:$L,work!$A475,'2024'!$H:$H,work!G$1)</f>
        <v>0</v>
      </c>
      <c r="H475">
        <f>SUMIFS('2024'!$I:$I,'2024'!$L:$L,work!$A475,'2024'!$H:$H,work!H$1)</f>
        <v>0</v>
      </c>
      <c r="I475">
        <f>SUMIFS('2024'!$I:$I,'2024'!$L:$L,work!$A475,'2024'!$H:$H,work!I$1)</f>
        <v>6</v>
      </c>
      <c r="J475">
        <f>SUMIFS('2024'!$I:$I,'2024'!$L:$L,work!$A475,'2024'!$H:$H,work!J$1)</f>
        <v>0</v>
      </c>
      <c r="K475">
        <f>SUMIFS('2024'!$I:$I,'2024'!$L:$L,work!$A475,'2024'!$H:$H,work!K$1)</f>
        <v>6</v>
      </c>
      <c r="L475">
        <f>SUMIFS('2024'!$I:$I,'2024'!$L:$L,work!$A475,'2024'!$H:$H,work!L$1)</f>
        <v>6</v>
      </c>
      <c r="M475">
        <f>SUMIFS('2024'!$I:$I,'2024'!$L:$L,work!$A475,'2024'!$H:$H,work!M$1)</f>
        <v>6</v>
      </c>
      <c r="N475">
        <f>SUMIFS('2024'!$I:$I,'2024'!$L:$L,work!$A475,'2024'!$H:$H,work!N$1)</f>
        <v>6</v>
      </c>
      <c r="O475">
        <f>SUMIFS('2024'!$I:$I,'2024'!$L:$L,work!$A475,'2024'!$H:$H,work!O$1)</f>
        <v>6</v>
      </c>
      <c r="P475">
        <f>SUMIFS('2024'!$I:$I,'2024'!$L:$L,work!$A475,'2024'!$H:$H,work!P$1)</f>
        <v>6</v>
      </c>
      <c r="Q475">
        <f>SUMIFS('2024'!$I:$I,'2024'!$L:$L,work!$A475,'2024'!$H:$H,work!Q$1)</f>
        <v>6</v>
      </c>
      <c r="R475">
        <f>SUMIFS('2024'!$I:$I,'2024'!$L:$L,work!$A475,'2024'!$H:$H,work!R$1)</f>
        <v>0</v>
      </c>
      <c r="S475">
        <f>SUMIFS('2024'!$I:$I,'2024'!$L:$L,work!$A475,'2024'!$H:$H,work!S$1)</f>
        <v>0</v>
      </c>
      <c r="T475">
        <f>SUMIFS('2024'!$I:$I,'2024'!$L:$L,work!$A475,'2024'!$H:$H,work!T$1)</f>
        <v>0</v>
      </c>
      <c r="U475">
        <f>SUMIFS('2024'!$I:$I,'2024'!$L:$L,work!$A475,'2024'!$H:$H,work!U$1)</f>
        <v>0</v>
      </c>
      <c r="V475">
        <f>SUMIFS('2024'!$I:$I,'2024'!$L:$L,work!$A475,'2024'!$H:$H,work!V$1)</f>
        <v>0</v>
      </c>
      <c r="W475">
        <f>SUMIFS('2024'!$I:$I,'2024'!$L:$L,work!$A475,'2024'!$H:$H,work!W$1)</f>
        <v>0</v>
      </c>
      <c r="X475">
        <f>SUMIFS('2024'!$I:$I,'2024'!$L:$L,work!$A475,'2024'!$H:$H,work!X$1)</f>
        <v>0</v>
      </c>
      <c r="Y475">
        <f t="shared" si="11"/>
        <v>3</v>
      </c>
      <c r="AL475" t="str">
        <v>TLHROC</v>
      </c>
      <c r="AM475" t="str">
        <v>376C</v>
      </c>
      <c r="AN475" t="str">
        <v>-</v>
      </c>
    </row>
    <row r="476" spans="1:40" x14ac:dyDescent="0.25">
      <c r="A476" t="str">
        <v>34-21FLPNS G4NW0515</v>
      </c>
      <c r="B476" t="str">
        <f>_xlfn.XLOOKUP(A476,'2024'!L:L,'2024'!A:A)</f>
        <v>NWROC</v>
      </c>
      <c r="C476" t="str">
        <f>_xlfn.XLOOKUP(A476,'2024'!L:L,'2024'!F:F)</f>
        <v>STREAM</v>
      </c>
      <c r="D476" t="str">
        <f>_xlfn.XLOOKUP(A476,'2024'!L:L,'2024'!G:G)</f>
        <v>3F</v>
      </c>
      <c r="E476">
        <f>SUMIFS('2024'!$I:$I,'2024'!$L:$L,work!$A476,'2024'!$H:$H,work!E$1)</f>
        <v>6</v>
      </c>
      <c r="F476">
        <f>SUMIFS('2024'!$I:$I,'2024'!$L:$L,work!$A476,'2024'!$H:$H,work!F$1)</f>
        <v>6</v>
      </c>
      <c r="G476">
        <f>SUMIFS('2024'!$I:$I,'2024'!$L:$L,work!$A476,'2024'!$H:$H,work!G$1)</f>
        <v>0</v>
      </c>
      <c r="H476">
        <f>SUMIFS('2024'!$I:$I,'2024'!$L:$L,work!$A476,'2024'!$H:$H,work!H$1)</f>
        <v>0</v>
      </c>
      <c r="I476">
        <f>SUMIFS('2024'!$I:$I,'2024'!$L:$L,work!$A476,'2024'!$H:$H,work!I$1)</f>
        <v>6</v>
      </c>
      <c r="J476">
        <f>SUMIFS('2024'!$I:$I,'2024'!$L:$L,work!$A476,'2024'!$H:$H,work!J$1)</f>
        <v>0</v>
      </c>
      <c r="K476">
        <f>SUMIFS('2024'!$I:$I,'2024'!$L:$L,work!$A476,'2024'!$H:$H,work!K$1)</f>
        <v>0</v>
      </c>
      <c r="L476">
        <f>SUMIFS('2024'!$I:$I,'2024'!$L:$L,work!$A476,'2024'!$H:$H,work!L$1)</f>
        <v>0</v>
      </c>
      <c r="M476">
        <f>SUMIFS('2024'!$I:$I,'2024'!$L:$L,work!$A476,'2024'!$H:$H,work!M$1)</f>
        <v>0</v>
      </c>
      <c r="N476">
        <f>SUMIFS('2024'!$I:$I,'2024'!$L:$L,work!$A476,'2024'!$H:$H,work!N$1)</f>
        <v>0</v>
      </c>
      <c r="O476">
        <f>SUMIFS('2024'!$I:$I,'2024'!$L:$L,work!$A476,'2024'!$H:$H,work!O$1)</f>
        <v>0</v>
      </c>
      <c r="P476">
        <f>SUMIFS('2024'!$I:$I,'2024'!$L:$L,work!$A476,'2024'!$H:$H,work!P$1)</f>
        <v>0</v>
      </c>
      <c r="Q476">
        <f>SUMIFS('2024'!$I:$I,'2024'!$L:$L,work!$A476,'2024'!$H:$H,work!Q$1)</f>
        <v>0</v>
      </c>
      <c r="R476">
        <f>SUMIFS('2024'!$I:$I,'2024'!$L:$L,work!$A476,'2024'!$H:$H,work!R$1)</f>
        <v>0</v>
      </c>
      <c r="S476">
        <f>SUMIFS('2024'!$I:$I,'2024'!$L:$L,work!$A476,'2024'!$H:$H,work!S$1)</f>
        <v>0</v>
      </c>
      <c r="T476">
        <f>SUMIFS('2024'!$I:$I,'2024'!$L:$L,work!$A476,'2024'!$H:$H,work!T$1)</f>
        <v>0</v>
      </c>
      <c r="U476">
        <f>SUMIFS('2024'!$I:$I,'2024'!$L:$L,work!$A476,'2024'!$H:$H,work!U$1)</f>
        <v>0</v>
      </c>
      <c r="V476">
        <f>SUMIFS('2024'!$I:$I,'2024'!$L:$L,work!$A476,'2024'!$H:$H,work!V$1)</f>
        <v>0</v>
      </c>
      <c r="W476">
        <f>SUMIFS('2024'!$I:$I,'2024'!$L:$L,work!$A476,'2024'!$H:$H,work!W$1)</f>
        <v>0</v>
      </c>
      <c r="X476">
        <f>SUMIFS('2024'!$I:$I,'2024'!$L:$L,work!$A476,'2024'!$H:$H,work!X$1)</f>
        <v>0</v>
      </c>
      <c r="Y476">
        <f t="shared" si="11"/>
        <v>3</v>
      </c>
      <c r="AL476" t="str">
        <v>TLHROC</v>
      </c>
      <c r="AM476" t="str">
        <v>3337</v>
      </c>
      <c r="AN476" t="str">
        <v>-</v>
      </c>
    </row>
    <row r="477" spans="1:40" x14ac:dyDescent="0.25">
      <c r="A477" t="str">
        <v>343-21FLPNS G3NW0160</v>
      </c>
      <c r="B477" t="str">
        <f>_xlfn.XLOOKUP(A477,'2024'!L:L,'2024'!A:A)</f>
        <v>NWROC</v>
      </c>
      <c r="C477" t="str">
        <f>_xlfn.XLOOKUP(A477,'2024'!L:L,'2024'!F:F)</f>
        <v>STREAM</v>
      </c>
      <c r="D477" t="str">
        <f>_xlfn.XLOOKUP(A477,'2024'!L:L,'2024'!G:G)</f>
        <v>3F</v>
      </c>
      <c r="E477">
        <f>SUMIFS('2024'!$I:$I,'2024'!$L:$L,work!$A477,'2024'!$H:$H,work!E$1)</f>
        <v>0</v>
      </c>
      <c r="F477">
        <f>SUMIFS('2024'!$I:$I,'2024'!$L:$L,work!$A477,'2024'!$H:$H,work!F$1)</f>
        <v>0</v>
      </c>
      <c r="G477">
        <f>SUMIFS('2024'!$I:$I,'2024'!$L:$L,work!$A477,'2024'!$H:$H,work!G$1)</f>
        <v>0</v>
      </c>
      <c r="H477">
        <f>SUMIFS('2024'!$I:$I,'2024'!$L:$L,work!$A477,'2024'!$H:$H,work!H$1)</f>
        <v>0</v>
      </c>
      <c r="I477">
        <f>SUMIFS('2024'!$I:$I,'2024'!$L:$L,work!$A477,'2024'!$H:$H,work!I$1)</f>
        <v>6</v>
      </c>
      <c r="J477">
        <f>SUMIFS('2024'!$I:$I,'2024'!$L:$L,work!$A477,'2024'!$H:$H,work!J$1)</f>
        <v>0</v>
      </c>
      <c r="K477">
        <f>SUMIFS('2024'!$I:$I,'2024'!$L:$L,work!$A477,'2024'!$H:$H,work!K$1)</f>
        <v>0</v>
      </c>
      <c r="L477">
        <f>SUMIFS('2024'!$I:$I,'2024'!$L:$L,work!$A477,'2024'!$H:$H,work!L$1)</f>
        <v>0</v>
      </c>
      <c r="M477">
        <f>SUMIFS('2024'!$I:$I,'2024'!$L:$L,work!$A477,'2024'!$H:$H,work!M$1)</f>
        <v>0</v>
      </c>
      <c r="N477">
        <f>SUMIFS('2024'!$I:$I,'2024'!$L:$L,work!$A477,'2024'!$H:$H,work!N$1)</f>
        <v>0</v>
      </c>
      <c r="O477">
        <f>SUMIFS('2024'!$I:$I,'2024'!$L:$L,work!$A477,'2024'!$H:$H,work!O$1)</f>
        <v>0</v>
      </c>
      <c r="P477">
        <f>SUMIFS('2024'!$I:$I,'2024'!$L:$L,work!$A477,'2024'!$H:$H,work!P$1)</f>
        <v>0</v>
      </c>
      <c r="Q477">
        <f>SUMIFS('2024'!$I:$I,'2024'!$L:$L,work!$A477,'2024'!$H:$H,work!Q$1)</f>
        <v>0</v>
      </c>
      <c r="R477">
        <f>SUMIFS('2024'!$I:$I,'2024'!$L:$L,work!$A477,'2024'!$H:$H,work!R$1)</f>
        <v>0</v>
      </c>
      <c r="S477">
        <f>SUMIFS('2024'!$I:$I,'2024'!$L:$L,work!$A477,'2024'!$H:$H,work!S$1)</f>
        <v>0</v>
      </c>
      <c r="T477">
        <f>SUMIFS('2024'!$I:$I,'2024'!$L:$L,work!$A477,'2024'!$H:$H,work!T$1)</f>
        <v>0</v>
      </c>
      <c r="U477">
        <f>SUMIFS('2024'!$I:$I,'2024'!$L:$L,work!$A477,'2024'!$H:$H,work!U$1)</f>
        <v>0</v>
      </c>
      <c r="V477">
        <f>SUMIFS('2024'!$I:$I,'2024'!$L:$L,work!$A477,'2024'!$H:$H,work!V$1)</f>
        <v>0</v>
      </c>
      <c r="W477">
        <f>SUMIFS('2024'!$I:$I,'2024'!$L:$L,work!$A477,'2024'!$H:$H,work!W$1)</f>
        <v>0</v>
      </c>
      <c r="X477">
        <f>SUMIFS('2024'!$I:$I,'2024'!$L:$L,work!$A477,'2024'!$H:$H,work!X$1)</f>
        <v>0</v>
      </c>
      <c r="Y477">
        <f t="shared" si="11"/>
        <v>3</v>
      </c>
      <c r="AL477" t="str">
        <v>TLHROC</v>
      </c>
      <c r="AM477" t="str">
        <v>879</v>
      </c>
      <c r="AN477" t="str">
        <v>-</v>
      </c>
    </row>
    <row r="478" spans="1:40" x14ac:dyDescent="0.25">
      <c r="A478" t="str">
        <v>343-21FLPNS G3NW0166</v>
      </c>
      <c r="B478" t="str">
        <f>_xlfn.XLOOKUP(A478,'2024'!L:L,'2024'!A:A)</f>
        <v>NWROC</v>
      </c>
      <c r="C478" t="str">
        <f>_xlfn.XLOOKUP(A478,'2024'!L:L,'2024'!F:F)</f>
        <v>STREAM</v>
      </c>
      <c r="D478" t="str">
        <f>_xlfn.XLOOKUP(A478,'2024'!L:L,'2024'!G:G)</f>
        <v>3F</v>
      </c>
      <c r="E478">
        <f>SUMIFS('2024'!$I:$I,'2024'!$L:$L,work!$A478,'2024'!$H:$H,work!E$1)</f>
        <v>0</v>
      </c>
      <c r="F478">
        <f>SUMIFS('2024'!$I:$I,'2024'!$L:$L,work!$A478,'2024'!$H:$H,work!F$1)</f>
        <v>0</v>
      </c>
      <c r="G478">
        <f>SUMIFS('2024'!$I:$I,'2024'!$L:$L,work!$A478,'2024'!$H:$H,work!G$1)</f>
        <v>0</v>
      </c>
      <c r="H478">
        <f>SUMIFS('2024'!$I:$I,'2024'!$L:$L,work!$A478,'2024'!$H:$H,work!H$1)</f>
        <v>0</v>
      </c>
      <c r="I478">
        <f>SUMIFS('2024'!$I:$I,'2024'!$L:$L,work!$A478,'2024'!$H:$H,work!I$1)</f>
        <v>6</v>
      </c>
      <c r="J478">
        <f>SUMIFS('2024'!$I:$I,'2024'!$L:$L,work!$A478,'2024'!$H:$H,work!J$1)</f>
        <v>0</v>
      </c>
      <c r="K478">
        <f>SUMIFS('2024'!$I:$I,'2024'!$L:$L,work!$A478,'2024'!$H:$H,work!K$1)</f>
        <v>0</v>
      </c>
      <c r="L478">
        <f>SUMIFS('2024'!$I:$I,'2024'!$L:$L,work!$A478,'2024'!$H:$H,work!L$1)</f>
        <v>0</v>
      </c>
      <c r="M478">
        <f>SUMIFS('2024'!$I:$I,'2024'!$L:$L,work!$A478,'2024'!$H:$H,work!M$1)</f>
        <v>0</v>
      </c>
      <c r="N478">
        <f>SUMIFS('2024'!$I:$I,'2024'!$L:$L,work!$A478,'2024'!$H:$H,work!N$1)</f>
        <v>0</v>
      </c>
      <c r="O478">
        <f>SUMIFS('2024'!$I:$I,'2024'!$L:$L,work!$A478,'2024'!$H:$H,work!O$1)</f>
        <v>0</v>
      </c>
      <c r="P478">
        <f>SUMIFS('2024'!$I:$I,'2024'!$L:$L,work!$A478,'2024'!$H:$H,work!P$1)</f>
        <v>0</v>
      </c>
      <c r="Q478">
        <f>SUMIFS('2024'!$I:$I,'2024'!$L:$L,work!$A478,'2024'!$H:$H,work!Q$1)</f>
        <v>0</v>
      </c>
      <c r="R478">
        <f>SUMIFS('2024'!$I:$I,'2024'!$L:$L,work!$A478,'2024'!$H:$H,work!R$1)</f>
        <v>0</v>
      </c>
      <c r="S478">
        <f>SUMIFS('2024'!$I:$I,'2024'!$L:$L,work!$A478,'2024'!$H:$H,work!S$1)</f>
        <v>0</v>
      </c>
      <c r="T478">
        <f>SUMIFS('2024'!$I:$I,'2024'!$L:$L,work!$A478,'2024'!$H:$H,work!T$1)</f>
        <v>0</v>
      </c>
      <c r="U478">
        <f>SUMIFS('2024'!$I:$I,'2024'!$L:$L,work!$A478,'2024'!$H:$H,work!U$1)</f>
        <v>0</v>
      </c>
      <c r="V478">
        <f>SUMIFS('2024'!$I:$I,'2024'!$L:$L,work!$A478,'2024'!$H:$H,work!V$1)</f>
        <v>0</v>
      </c>
      <c r="W478">
        <f>SUMIFS('2024'!$I:$I,'2024'!$L:$L,work!$A478,'2024'!$H:$H,work!W$1)</f>
        <v>0</v>
      </c>
      <c r="X478">
        <f>SUMIFS('2024'!$I:$I,'2024'!$L:$L,work!$A478,'2024'!$H:$H,work!X$1)</f>
        <v>0</v>
      </c>
      <c r="Y478">
        <f t="shared" si="11"/>
        <v>3</v>
      </c>
      <c r="AL478" t="str">
        <v>TLHROC</v>
      </c>
      <c r="AM478" t="str">
        <v>569</v>
      </c>
      <c r="AN478" t="str">
        <v>-</v>
      </c>
    </row>
    <row r="479" spans="1:40" x14ac:dyDescent="0.25">
      <c r="A479" t="str">
        <v>3438A-21FLA   21020097</v>
      </c>
      <c r="B479" t="str">
        <f>_xlfn.XLOOKUP(A479,'2024'!L:L,'2024'!A:A)</f>
        <v>NEROC</v>
      </c>
      <c r="C479" t="str">
        <f>_xlfn.XLOOKUP(A479,'2024'!L:L,'2024'!F:F)</f>
        <v>LAKE</v>
      </c>
      <c r="D479" t="str">
        <f>_xlfn.XLOOKUP(A479,'2024'!L:L,'2024'!G:G)</f>
        <v>3F</v>
      </c>
      <c r="E479">
        <f>SUMIFS('2024'!$I:$I,'2024'!$L:$L,work!$A479,'2024'!$H:$H,work!E$1)</f>
        <v>6</v>
      </c>
      <c r="F479">
        <f>SUMIFS('2024'!$I:$I,'2024'!$L:$L,work!$A479,'2024'!$H:$H,work!F$1)</f>
        <v>0</v>
      </c>
      <c r="G479">
        <f>SUMIFS('2024'!$I:$I,'2024'!$L:$L,work!$A479,'2024'!$H:$H,work!G$1)</f>
        <v>0</v>
      </c>
      <c r="H479">
        <f>SUMIFS('2024'!$I:$I,'2024'!$L:$L,work!$A479,'2024'!$H:$H,work!H$1)</f>
        <v>0</v>
      </c>
      <c r="I479">
        <f>SUMIFS('2024'!$I:$I,'2024'!$L:$L,work!$A479,'2024'!$H:$H,work!I$1)</f>
        <v>0</v>
      </c>
      <c r="J479">
        <f>SUMIFS('2024'!$I:$I,'2024'!$L:$L,work!$A479,'2024'!$H:$H,work!J$1)</f>
        <v>0</v>
      </c>
      <c r="K479">
        <f>SUMIFS('2024'!$I:$I,'2024'!$L:$L,work!$A479,'2024'!$H:$H,work!K$1)</f>
        <v>0</v>
      </c>
      <c r="L479">
        <f>SUMIFS('2024'!$I:$I,'2024'!$L:$L,work!$A479,'2024'!$H:$H,work!L$1)</f>
        <v>0</v>
      </c>
      <c r="M479">
        <f>SUMIFS('2024'!$I:$I,'2024'!$L:$L,work!$A479,'2024'!$H:$H,work!M$1)</f>
        <v>0</v>
      </c>
      <c r="N479">
        <f>SUMIFS('2024'!$I:$I,'2024'!$L:$L,work!$A479,'2024'!$H:$H,work!N$1)</f>
        <v>0</v>
      </c>
      <c r="O479">
        <f>SUMIFS('2024'!$I:$I,'2024'!$L:$L,work!$A479,'2024'!$H:$H,work!O$1)</f>
        <v>0</v>
      </c>
      <c r="P479">
        <f>SUMIFS('2024'!$I:$I,'2024'!$L:$L,work!$A479,'2024'!$H:$H,work!P$1)</f>
        <v>0</v>
      </c>
      <c r="Q479">
        <f>SUMIFS('2024'!$I:$I,'2024'!$L:$L,work!$A479,'2024'!$H:$H,work!Q$1)</f>
        <v>0</v>
      </c>
      <c r="R479">
        <f>SUMIFS('2024'!$I:$I,'2024'!$L:$L,work!$A479,'2024'!$H:$H,work!R$1)</f>
        <v>0</v>
      </c>
      <c r="S479">
        <f>SUMIFS('2024'!$I:$I,'2024'!$L:$L,work!$A479,'2024'!$H:$H,work!S$1)</f>
        <v>0</v>
      </c>
      <c r="T479">
        <f>SUMIFS('2024'!$I:$I,'2024'!$L:$L,work!$A479,'2024'!$H:$H,work!T$1)</f>
        <v>0</v>
      </c>
      <c r="U479">
        <f>SUMIFS('2024'!$I:$I,'2024'!$L:$L,work!$A479,'2024'!$H:$H,work!U$1)</f>
        <v>0</v>
      </c>
      <c r="V479">
        <f>SUMIFS('2024'!$I:$I,'2024'!$L:$L,work!$A479,'2024'!$H:$H,work!V$1)</f>
        <v>0</v>
      </c>
      <c r="W479">
        <f>SUMIFS('2024'!$I:$I,'2024'!$L:$L,work!$A479,'2024'!$H:$H,work!W$1)</f>
        <v>0</v>
      </c>
      <c r="X479">
        <f>SUMIFS('2024'!$I:$I,'2024'!$L:$L,work!$A479,'2024'!$H:$H,work!X$1)</f>
        <v>0</v>
      </c>
      <c r="Y479">
        <f t="shared" si="11"/>
        <v>3</v>
      </c>
      <c r="AL479" t="str">
        <v>TLHROC</v>
      </c>
      <c r="AM479" t="str">
        <v>1240</v>
      </c>
      <c r="AN479" t="str">
        <v>-</v>
      </c>
    </row>
    <row r="480" spans="1:40" x14ac:dyDescent="0.25">
      <c r="A480" t="str">
        <v>345-21FLPNS G5NW0011</v>
      </c>
      <c r="B480" t="str">
        <f>_xlfn.XLOOKUP(A480,'2024'!L:L,'2024'!A:A)</f>
        <v>NWROC</v>
      </c>
      <c r="C480" t="str">
        <f>_xlfn.XLOOKUP(A480,'2024'!L:L,'2024'!F:F)</f>
        <v>STREAM</v>
      </c>
      <c r="D480" t="str">
        <f>_xlfn.XLOOKUP(A480,'2024'!L:L,'2024'!G:G)</f>
        <v>3F</v>
      </c>
      <c r="E480">
        <f>SUMIFS('2024'!$I:$I,'2024'!$L:$L,work!$A480,'2024'!$H:$H,work!E$1)</f>
        <v>6</v>
      </c>
      <c r="F480">
        <f>SUMIFS('2024'!$I:$I,'2024'!$L:$L,work!$A480,'2024'!$H:$H,work!F$1)</f>
        <v>0</v>
      </c>
      <c r="G480">
        <f>SUMIFS('2024'!$I:$I,'2024'!$L:$L,work!$A480,'2024'!$H:$H,work!G$1)</f>
        <v>0</v>
      </c>
      <c r="H480">
        <f>SUMIFS('2024'!$I:$I,'2024'!$L:$L,work!$A480,'2024'!$H:$H,work!H$1)</f>
        <v>0</v>
      </c>
      <c r="I480">
        <f>SUMIFS('2024'!$I:$I,'2024'!$L:$L,work!$A480,'2024'!$H:$H,work!I$1)</f>
        <v>6</v>
      </c>
      <c r="J480">
        <f>SUMIFS('2024'!$I:$I,'2024'!$L:$L,work!$A480,'2024'!$H:$H,work!J$1)</f>
        <v>0</v>
      </c>
      <c r="K480">
        <f>SUMIFS('2024'!$I:$I,'2024'!$L:$L,work!$A480,'2024'!$H:$H,work!K$1)</f>
        <v>0</v>
      </c>
      <c r="L480">
        <f>SUMIFS('2024'!$I:$I,'2024'!$L:$L,work!$A480,'2024'!$H:$H,work!L$1)</f>
        <v>0</v>
      </c>
      <c r="M480">
        <f>SUMIFS('2024'!$I:$I,'2024'!$L:$L,work!$A480,'2024'!$H:$H,work!M$1)</f>
        <v>0</v>
      </c>
      <c r="N480">
        <f>SUMIFS('2024'!$I:$I,'2024'!$L:$L,work!$A480,'2024'!$H:$H,work!N$1)</f>
        <v>0</v>
      </c>
      <c r="O480">
        <f>SUMIFS('2024'!$I:$I,'2024'!$L:$L,work!$A480,'2024'!$H:$H,work!O$1)</f>
        <v>0</v>
      </c>
      <c r="P480">
        <f>SUMIFS('2024'!$I:$I,'2024'!$L:$L,work!$A480,'2024'!$H:$H,work!P$1)</f>
        <v>0</v>
      </c>
      <c r="Q480">
        <f>SUMIFS('2024'!$I:$I,'2024'!$L:$L,work!$A480,'2024'!$H:$H,work!Q$1)</f>
        <v>0</v>
      </c>
      <c r="R480">
        <f>SUMIFS('2024'!$I:$I,'2024'!$L:$L,work!$A480,'2024'!$H:$H,work!R$1)</f>
        <v>0</v>
      </c>
      <c r="S480">
        <f>SUMIFS('2024'!$I:$I,'2024'!$L:$L,work!$A480,'2024'!$H:$H,work!S$1)</f>
        <v>0</v>
      </c>
      <c r="T480">
        <f>SUMIFS('2024'!$I:$I,'2024'!$L:$L,work!$A480,'2024'!$H:$H,work!T$1)</f>
        <v>0</v>
      </c>
      <c r="U480">
        <f>SUMIFS('2024'!$I:$I,'2024'!$L:$L,work!$A480,'2024'!$H:$H,work!U$1)</f>
        <v>0</v>
      </c>
      <c r="V480">
        <f>SUMIFS('2024'!$I:$I,'2024'!$L:$L,work!$A480,'2024'!$H:$H,work!V$1)</f>
        <v>0</v>
      </c>
      <c r="W480">
        <f>SUMIFS('2024'!$I:$I,'2024'!$L:$L,work!$A480,'2024'!$H:$H,work!W$1)</f>
        <v>0</v>
      </c>
      <c r="X480">
        <f>SUMIFS('2024'!$I:$I,'2024'!$L:$L,work!$A480,'2024'!$H:$H,work!X$1)</f>
        <v>0</v>
      </c>
      <c r="Y480">
        <f t="shared" si="11"/>
        <v>3</v>
      </c>
      <c r="AL480" t="str">
        <v>TLHROC</v>
      </c>
      <c r="AM480" t="str">
        <v>1242</v>
      </c>
      <c r="AN480" t="str">
        <v>-</v>
      </c>
    </row>
    <row r="481" spans="1:40" x14ac:dyDescent="0.25">
      <c r="A481" t="str">
        <v>3496A-21FLA   21020065</v>
      </c>
      <c r="B481" t="str">
        <f>_xlfn.XLOOKUP(A481,'2024'!L:L,'2024'!A:A)</f>
        <v>NEROC</v>
      </c>
      <c r="C481" t="str">
        <f>_xlfn.XLOOKUP(A481,'2024'!L:L,'2024'!F:F)</f>
        <v>LAKE</v>
      </c>
      <c r="D481" t="str">
        <f>_xlfn.XLOOKUP(A481,'2024'!L:L,'2024'!G:G)</f>
        <v>3F</v>
      </c>
      <c r="E481">
        <f>SUMIFS('2024'!$I:$I,'2024'!$L:$L,work!$A481,'2024'!$H:$H,work!E$1)</f>
        <v>6</v>
      </c>
      <c r="F481">
        <f>SUMIFS('2024'!$I:$I,'2024'!$L:$L,work!$A481,'2024'!$H:$H,work!F$1)</f>
        <v>0</v>
      </c>
      <c r="G481">
        <f>SUMIFS('2024'!$I:$I,'2024'!$L:$L,work!$A481,'2024'!$H:$H,work!G$1)</f>
        <v>6</v>
      </c>
      <c r="H481">
        <f>SUMIFS('2024'!$I:$I,'2024'!$L:$L,work!$A481,'2024'!$H:$H,work!H$1)</f>
        <v>0</v>
      </c>
      <c r="I481">
        <f>SUMIFS('2024'!$I:$I,'2024'!$L:$L,work!$A481,'2024'!$H:$H,work!I$1)</f>
        <v>0</v>
      </c>
      <c r="J481">
        <f>SUMIFS('2024'!$I:$I,'2024'!$L:$L,work!$A481,'2024'!$H:$H,work!J$1)</f>
        <v>0</v>
      </c>
      <c r="K481">
        <f>SUMIFS('2024'!$I:$I,'2024'!$L:$L,work!$A481,'2024'!$H:$H,work!K$1)</f>
        <v>0</v>
      </c>
      <c r="L481">
        <f>SUMIFS('2024'!$I:$I,'2024'!$L:$L,work!$A481,'2024'!$H:$H,work!L$1)</f>
        <v>0</v>
      </c>
      <c r="M481">
        <f>SUMIFS('2024'!$I:$I,'2024'!$L:$L,work!$A481,'2024'!$H:$H,work!M$1)</f>
        <v>0</v>
      </c>
      <c r="N481">
        <f>SUMIFS('2024'!$I:$I,'2024'!$L:$L,work!$A481,'2024'!$H:$H,work!N$1)</f>
        <v>0</v>
      </c>
      <c r="O481">
        <f>SUMIFS('2024'!$I:$I,'2024'!$L:$L,work!$A481,'2024'!$H:$H,work!O$1)</f>
        <v>0</v>
      </c>
      <c r="P481">
        <f>SUMIFS('2024'!$I:$I,'2024'!$L:$L,work!$A481,'2024'!$H:$H,work!P$1)</f>
        <v>0</v>
      </c>
      <c r="Q481">
        <f>SUMIFS('2024'!$I:$I,'2024'!$L:$L,work!$A481,'2024'!$H:$H,work!Q$1)</f>
        <v>0</v>
      </c>
      <c r="R481">
        <f>SUMIFS('2024'!$I:$I,'2024'!$L:$L,work!$A481,'2024'!$H:$H,work!R$1)</f>
        <v>0</v>
      </c>
      <c r="S481">
        <f>SUMIFS('2024'!$I:$I,'2024'!$L:$L,work!$A481,'2024'!$H:$H,work!S$1)</f>
        <v>0</v>
      </c>
      <c r="T481">
        <f>SUMIFS('2024'!$I:$I,'2024'!$L:$L,work!$A481,'2024'!$H:$H,work!T$1)</f>
        <v>0</v>
      </c>
      <c r="U481">
        <f>SUMIFS('2024'!$I:$I,'2024'!$L:$L,work!$A481,'2024'!$H:$H,work!U$1)</f>
        <v>0</v>
      </c>
      <c r="V481">
        <f>SUMIFS('2024'!$I:$I,'2024'!$L:$L,work!$A481,'2024'!$H:$H,work!V$1)</f>
        <v>0</v>
      </c>
      <c r="W481">
        <f>SUMIFS('2024'!$I:$I,'2024'!$L:$L,work!$A481,'2024'!$H:$H,work!W$1)</f>
        <v>0</v>
      </c>
      <c r="X481">
        <f>SUMIFS('2024'!$I:$I,'2024'!$L:$L,work!$A481,'2024'!$H:$H,work!X$1)</f>
        <v>0</v>
      </c>
      <c r="Y481">
        <f t="shared" si="11"/>
        <v>3</v>
      </c>
      <c r="AL481" t="str">
        <v>TLHROC</v>
      </c>
      <c r="AM481" t="str">
        <v>393</v>
      </c>
      <c r="AN481" t="str">
        <v>-</v>
      </c>
    </row>
    <row r="482" spans="1:40" x14ac:dyDescent="0.25">
      <c r="A482" t="str">
        <v>3504A-21FLA   21020009</v>
      </c>
      <c r="B482" t="str">
        <f>_xlfn.XLOOKUP(A482,'2024'!L:L,'2024'!A:A)</f>
        <v>NEROC</v>
      </c>
      <c r="C482" t="str">
        <f>_xlfn.XLOOKUP(A482,'2024'!L:L,'2024'!F:F)</f>
        <v>STREAM</v>
      </c>
      <c r="D482" t="str">
        <f>_xlfn.XLOOKUP(A482,'2024'!L:L,'2024'!G:G)</f>
        <v>3F</v>
      </c>
      <c r="E482">
        <f>SUMIFS('2024'!$I:$I,'2024'!$L:$L,work!$A482,'2024'!$H:$H,work!E$1)</f>
        <v>0</v>
      </c>
      <c r="F482">
        <f>SUMIFS('2024'!$I:$I,'2024'!$L:$L,work!$A482,'2024'!$H:$H,work!F$1)</f>
        <v>6</v>
      </c>
      <c r="G482">
        <f>SUMIFS('2024'!$I:$I,'2024'!$L:$L,work!$A482,'2024'!$H:$H,work!G$1)</f>
        <v>0</v>
      </c>
      <c r="H482">
        <f>SUMIFS('2024'!$I:$I,'2024'!$L:$L,work!$A482,'2024'!$H:$H,work!H$1)</f>
        <v>0</v>
      </c>
      <c r="I482">
        <f>SUMIFS('2024'!$I:$I,'2024'!$L:$L,work!$A482,'2024'!$H:$H,work!I$1)</f>
        <v>6</v>
      </c>
      <c r="J482">
        <f>SUMIFS('2024'!$I:$I,'2024'!$L:$L,work!$A482,'2024'!$H:$H,work!J$1)</f>
        <v>0</v>
      </c>
      <c r="K482">
        <f>SUMIFS('2024'!$I:$I,'2024'!$L:$L,work!$A482,'2024'!$H:$H,work!K$1)</f>
        <v>6</v>
      </c>
      <c r="L482">
        <f>SUMIFS('2024'!$I:$I,'2024'!$L:$L,work!$A482,'2024'!$H:$H,work!L$1)</f>
        <v>6</v>
      </c>
      <c r="M482">
        <f>SUMIFS('2024'!$I:$I,'2024'!$L:$L,work!$A482,'2024'!$H:$H,work!M$1)</f>
        <v>6</v>
      </c>
      <c r="N482">
        <f>SUMIFS('2024'!$I:$I,'2024'!$L:$L,work!$A482,'2024'!$H:$H,work!N$1)</f>
        <v>0</v>
      </c>
      <c r="O482">
        <f>SUMIFS('2024'!$I:$I,'2024'!$L:$L,work!$A482,'2024'!$H:$H,work!O$1)</f>
        <v>0</v>
      </c>
      <c r="P482">
        <f>SUMIFS('2024'!$I:$I,'2024'!$L:$L,work!$A482,'2024'!$H:$H,work!P$1)</f>
        <v>0</v>
      </c>
      <c r="Q482">
        <f>SUMIFS('2024'!$I:$I,'2024'!$L:$L,work!$A482,'2024'!$H:$H,work!Q$1)</f>
        <v>0</v>
      </c>
      <c r="R482">
        <f>SUMIFS('2024'!$I:$I,'2024'!$L:$L,work!$A482,'2024'!$H:$H,work!R$1)</f>
        <v>0</v>
      </c>
      <c r="S482">
        <f>SUMIFS('2024'!$I:$I,'2024'!$L:$L,work!$A482,'2024'!$H:$H,work!S$1)</f>
        <v>0</v>
      </c>
      <c r="T482">
        <f>SUMIFS('2024'!$I:$I,'2024'!$L:$L,work!$A482,'2024'!$H:$H,work!T$1)</f>
        <v>0</v>
      </c>
      <c r="U482">
        <f>SUMIFS('2024'!$I:$I,'2024'!$L:$L,work!$A482,'2024'!$H:$H,work!U$1)</f>
        <v>0</v>
      </c>
      <c r="V482">
        <f>SUMIFS('2024'!$I:$I,'2024'!$L:$L,work!$A482,'2024'!$H:$H,work!V$1)</f>
        <v>0</v>
      </c>
      <c r="W482">
        <f>SUMIFS('2024'!$I:$I,'2024'!$L:$L,work!$A482,'2024'!$H:$H,work!W$1)</f>
        <v>0</v>
      </c>
      <c r="X482">
        <f>SUMIFS('2024'!$I:$I,'2024'!$L:$L,work!$A482,'2024'!$H:$H,work!X$1)</f>
        <v>0</v>
      </c>
      <c r="Y482">
        <f t="shared" si="11"/>
        <v>3</v>
      </c>
      <c r="AL482" t="str">
        <v>TLHROC</v>
      </c>
      <c r="AM482" t="str">
        <v>424</v>
      </c>
      <c r="AN482" t="str">
        <v>-</v>
      </c>
    </row>
    <row r="483" spans="1:40" x14ac:dyDescent="0.25">
      <c r="A483" t="str">
        <v>3506B-21FLA   21030082</v>
      </c>
      <c r="B483" t="str">
        <f>_xlfn.XLOOKUP(A483,'2024'!L:L,'2024'!A:A)</f>
        <v>NEROC</v>
      </c>
      <c r="C483" t="str">
        <f>_xlfn.XLOOKUP(A483,'2024'!L:L,'2024'!F:F)</f>
        <v>STREAM</v>
      </c>
      <c r="D483" t="str">
        <f>_xlfn.XLOOKUP(A483,'2024'!L:L,'2024'!G:G)</f>
        <v>3F</v>
      </c>
      <c r="E483">
        <f>SUMIFS('2024'!$I:$I,'2024'!$L:$L,work!$A483,'2024'!$H:$H,work!E$1)</f>
        <v>6</v>
      </c>
      <c r="F483">
        <f>SUMIFS('2024'!$I:$I,'2024'!$L:$L,work!$A483,'2024'!$H:$H,work!F$1)</f>
        <v>0</v>
      </c>
      <c r="G483">
        <f>SUMIFS('2024'!$I:$I,'2024'!$L:$L,work!$A483,'2024'!$H:$H,work!G$1)</f>
        <v>0</v>
      </c>
      <c r="H483">
        <f>SUMIFS('2024'!$I:$I,'2024'!$L:$L,work!$A483,'2024'!$H:$H,work!H$1)</f>
        <v>0</v>
      </c>
      <c r="I483">
        <f>SUMIFS('2024'!$I:$I,'2024'!$L:$L,work!$A483,'2024'!$H:$H,work!I$1)</f>
        <v>6</v>
      </c>
      <c r="J483">
        <f>SUMIFS('2024'!$I:$I,'2024'!$L:$L,work!$A483,'2024'!$H:$H,work!J$1)</f>
        <v>0</v>
      </c>
      <c r="K483">
        <f>SUMIFS('2024'!$I:$I,'2024'!$L:$L,work!$A483,'2024'!$H:$H,work!K$1)</f>
        <v>0</v>
      </c>
      <c r="L483">
        <f>SUMIFS('2024'!$I:$I,'2024'!$L:$L,work!$A483,'2024'!$H:$H,work!L$1)</f>
        <v>0</v>
      </c>
      <c r="M483">
        <f>SUMIFS('2024'!$I:$I,'2024'!$L:$L,work!$A483,'2024'!$H:$H,work!M$1)</f>
        <v>0</v>
      </c>
      <c r="N483">
        <f>SUMIFS('2024'!$I:$I,'2024'!$L:$L,work!$A483,'2024'!$H:$H,work!N$1)</f>
        <v>0</v>
      </c>
      <c r="O483">
        <f>SUMIFS('2024'!$I:$I,'2024'!$L:$L,work!$A483,'2024'!$H:$H,work!O$1)</f>
        <v>0</v>
      </c>
      <c r="P483">
        <f>SUMIFS('2024'!$I:$I,'2024'!$L:$L,work!$A483,'2024'!$H:$H,work!P$1)</f>
        <v>0</v>
      </c>
      <c r="Q483">
        <f>SUMIFS('2024'!$I:$I,'2024'!$L:$L,work!$A483,'2024'!$H:$H,work!Q$1)</f>
        <v>0</v>
      </c>
      <c r="R483">
        <f>SUMIFS('2024'!$I:$I,'2024'!$L:$L,work!$A483,'2024'!$H:$H,work!R$1)</f>
        <v>0</v>
      </c>
      <c r="S483">
        <f>SUMIFS('2024'!$I:$I,'2024'!$L:$L,work!$A483,'2024'!$H:$H,work!S$1)</f>
        <v>0</v>
      </c>
      <c r="T483">
        <f>SUMIFS('2024'!$I:$I,'2024'!$L:$L,work!$A483,'2024'!$H:$H,work!T$1)</f>
        <v>0</v>
      </c>
      <c r="U483">
        <f>SUMIFS('2024'!$I:$I,'2024'!$L:$L,work!$A483,'2024'!$H:$H,work!U$1)</f>
        <v>0</v>
      </c>
      <c r="V483">
        <f>SUMIFS('2024'!$I:$I,'2024'!$L:$L,work!$A483,'2024'!$H:$H,work!V$1)</f>
        <v>0</v>
      </c>
      <c r="W483">
        <f>SUMIFS('2024'!$I:$I,'2024'!$L:$L,work!$A483,'2024'!$H:$H,work!W$1)</f>
        <v>0</v>
      </c>
      <c r="X483">
        <f>SUMIFS('2024'!$I:$I,'2024'!$L:$L,work!$A483,'2024'!$H:$H,work!X$1)</f>
        <v>0</v>
      </c>
      <c r="Y483">
        <f t="shared" si="11"/>
        <v>3</v>
      </c>
      <c r="AL483" t="str">
        <v>TLHROC</v>
      </c>
      <c r="AM483" t="str">
        <v>427</v>
      </c>
      <c r="AN483" t="str">
        <v>-</v>
      </c>
    </row>
    <row r="484" spans="1:40" x14ac:dyDescent="0.25">
      <c r="A484" t="str">
        <v>3512-21FLTLHRG1TLHR0067</v>
      </c>
      <c r="B484" t="str">
        <f>_xlfn.XLOOKUP(A484,'2024'!L:L,'2024'!A:A)</f>
        <v>TLHROC</v>
      </c>
      <c r="C484" t="str">
        <f>_xlfn.XLOOKUP(A484,'2024'!L:L,'2024'!F:F)</f>
        <v>STREAM</v>
      </c>
      <c r="D484" t="str">
        <f>_xlfn.XLOOKUP(A484,'2024'!L:L,'2024'!G:G)</f>
        <v>3F</v>
      </c>
      <c r="E484">
        <f>SUMIFS('2024'!$I:$I,'2024'!$L:$L,work!$A484,'2024'!$H:$H,work!E$1)</f>
        <v>6</v>
      </c>
      <c r="F484">
        <f>SUMIFS('2024'!$I:$I,'2024'!$L:$L,work!$A484,'2024'!$H:$H,work!F$1)</f>
        <v>0</v>
      </c>
      <c r="G484">
        <f>SUMIFS('2024'!$I:$I,'2024'!$L:$L,work!$A484,'2024'!$H:$H,work!G$1)</f>
        <v>0</v>
      </c>
      <c r="H484">
        <f>SUMIFS('2024'!$I:$I,'2024'!$L:$L,work!$A484,'2024'!$H:$H,work!H$1)</f>
        <v>0</v>
      </c>
      <c r="I484">
        <f>SUMIFS('2024'!$I:$I,'2024'!$L:$L,work!$A484,'2024'!$H:$H,work!I$1)</f>
        <v>6</v>
      </c>
      <c r="J484">
        <f>SUMIFS('2024'!$I:$I,'2024'!$L:$L,work!$A484,'2024'!$H:$H,work!J$1)</f>
        <v>0</v>
      </c>
      <c r="K484">
        <f>SUMIFS('2024'!$I:$I,'2024'!$L:$L,work!$A484,'2024'!$H:$H,work!K$1)</f>
        <v>0</v>
      </c>
      <c r="L484">
        <f>SUMIFS('2024'!$I:$I,'2024'!$L:$L,work!$A484,'2024'!$H:$H,work!L$1)</f>
        <v>0</v>
      </c>
      <c r="M484">
        <f>SUMIFS('2024'!$I:$I,'2024'!$L:$L,work!$A484,'2024'!$H:$H,work!M$1)</f>
        <v>0</v>
      </c>
      <c r="N484">
        <f>SUMIFS('2024'!$I:$I,'2024'!$L:$L,work!$A484,'2024'!$H:$H,work!N$1)</f>
        <v>0</v>
      </c>
      <c r="O484">
        <f>SUMIFS('2024'!$I:$I,'2024'!$L:$L,work!$A484,'2024'!$H:$H,work!O$1)</f>
        <v>0</v>
      </c>
      <c r="P484">
        <f>SUMIFS('2024'!$I:$I,'2024'!$L:$L,work!$A484,'2024'!$H:$H,work!P$1)</f>
        <v>0</v>
      </c>
      <c r="Q484">
        <f>SUMIFS('2024'!$I:$I,'2024'!$L:$L,work!$A484,'2024'!$H:$H,work!Q$1)</f>
        <v>0</v>
      </c>
      <c r="R484">
        <f>SUMIFS('2024'!$I:$I,'2024'!$L:$L,work!$A484,'2024'!$H:$H,work!R$1)</f>
        <v>0</v>
      </c>
      <c r="S484">
        <f>SUMIFS('2024'!$I:$I,'2024'!$L:$L,work!$A484,'2024'!$H:$H,work!S$1)</f>
        <v>0</v>
      </c>
      <c r="T484">
        <f>SUMIFS('2024'!$I:$I,'2024'!$L:$L,work!$A484,'2024'!$H:$H,work!T$1)</f>
        <v>0</v>
      </c>
      <c r="U484">
        <f>SUMIFS('2024'!$I:$I,'2024'!$L:$L,work!$A484,'2024'!$H:$H,work!U$1)</f>
        <v>0</v>
      </c>
      <c r="V484">
        <f>SUMIFS('2024'!$I:$I,'2024'!$L:$L,work!$A484,'2024'!$H:$H,work!V$1)</f>
        <v>0</v>
      </c>
      <c r="W484">
        <f>SUMIFS('2024'!$I:$I,'2024'!$L:$L,work!$A484,'2024'!$H:$H,work!W$1)</f>
        <v>0</v>
      </c>
      <c r="X484">
        <f>SUMIFS('2024'!$I:$I,'2024'!$L:$L,work!$A484,'2024'!$H:$H,work!X$1)</f>
        <v>0</v>
      </c>
      <c r="Y484">
        <f t="shared" si="11"/>
        <v>3</v>
      </c>
      <c r="AL484" t="str">
        <v>TLHROC</v>
      </c>
      <c r="AM484" t="str">
        <v>440</v>
      </c>
      <c r="AN484" t="str">
        <v>-</v>
      </c>
    </row>
    <row r="485" spans="1:40" x14ac:dyDescent="0.25">
      <c r="A485" t="str">
        <v>35-21FLPNS G4NW0062</v>
      </c>
      <c r="B485" t="str">
        <f>_xlfn.XLOOKUP(A485,'2024'!L:L,'2024'!A:A)</f>
        <v>NWROC</v>
      </c>
      <c r="C485" t="str">
        <f>_xlfn.XLOOKUP(A485,'2024'!L:L,'2024'!F:F)</f>
        <v>STREAM</v>
      </c>
      <c r="D485" t="str">
        <f>_xlfn.XLOOKUP(A485,'2024'!L:L,'2024'!G:G)</f>
        <v>3F</v>
      </c>
      <c r="E485">
        <f>SUMIFS('2024'!$I:$I,'2024'!$L:$L,work!$A485,'2024'!$H:$H,work!E$1)</f>
        <v>0</v>
      </c>
      <c r="F485">
        <f>SUMIFS('2024'!$I:$I,'2024'!$L:$L,work!$A485,'2024'!$H:$H,work!F$1)</f>
        <v>6</v>
      </c>
      <c r="G485">
        <f>SUMIFS('2024'!$I:$I,'2024'!$L:$L,work!$A485,'2024'!$H:$H,work!G$1)</f>
        <v>0</v>
      </c>
      <c r="H485">
        <f>SUMIFS('2024'!$I:$I,'2024'!$L:$L,work!$A485,'2024'!$H:$H,work!H$1)</f>
        <v>0</v>
      </c>
      <c r="I485">
        <f>SUMIFS('2024'!$I:$I,'2024'!$L:$L,work!$A485,'2024'!$H:$H,work!I$1)</f>
        <v>6</v>
      </c>
      <c r="J485">
        <f>SUMIFS('2024'!$I:$I,'2024'!$L:$L,work!$A485,'2024'!$H:$H,work!J$1)</f>
        <v>0</v>
      </c>
      <c r="K485">
        <f>SUMIFS('2024'!$I:$I,'2024'!$L:$L,work!$A485,'2024'!$H:$H,work!K$1)</f>
        <v>0</v>
      </c>
      <c r="L485">
        <f>SUMIFS('2024'!$I:$I,'2024'!$L:$L,work!$A485,'2024'!$H:$H,work!L$1)</f>
        <v>0</v>
      </c>
      <c r="M485">
        <f>SUMIFS('2024'!$I:$I,'2024'!$L:$L,work!$A485,'2024'!$H:$H,work!M$1)</f>
        <v>0</v>
      </c>
      <c r="N485">
        <f>SUMIFS('2024'!$I:$I,'2024'!$L:$L,work!$A485,'2024'!$H:$H,work!N$1)</f>
        <v>0</v>
      </c>
      <c r="O485">
        <f>SUMIFS('2024'!$I:$I,'2024'!$L:$L,work!$A485,'2024'!$H:$H,work!O$1)</f>
        <v>0</v>
      </c>
      <c r="P485">
        <f>SUMIFS('2024'!$I:$I,'2024'!$L:$L,work!$A485,'2024'!$H:$H,work!P$1)</f>
        <v>0</v>
      </c>
      <c r="Q485">
        <f>SUMIFS('2024'!$I:$I,'2024'!$L:$L,work!$A485,'2024'!$H:$H,work!Q$1)</f>
        <v>0</v>
      </c>
      <c r="R485">
        <f>SUMIFS('2024'!$I:$I,'2024'!$L:$L,work!$A485,'2024'!$H:$H,work!R$1)</f>
        <v>0</v>
      </c>
      <c r="S485">
        <f>SUMIFS('2024'!$I:$I,'2024'!$L:$L,work!$A485,'2024'!$H:$H,work!S$1)</f>
        <v>0</v>
      </c>
      <c r="T485">
        <f>SUMIFS('2024'!$I:$I,'2024'!$L:$L,work!$A485,'2024'!$H:$H,work!T$1)</f>
        <v>0</v>
      </c>
      <c r="U485">
        <f>SUMIFS('2024'!$I:$I,'2024'!$L:$L,work!$A485,'2024'!$H:$H,work!U$1)</f>
        <v>0</v>
      </c>
      <c r="V485">
        <f>SUMIFS('2024'!$I:$I,'2024'!$L:$L,work!$A485,'2024'!$H:$H,work!V$1)</f>
        <v>0</v>
      </c>
      <c r="W485">
        <f>SUMIFS('2024'!$I:$I,'2024'!$L:$L,work!$A485,'2024'!$H:$H,work!W$1)</f>
        <v>0</v>
      </c>
      <c r="X485">
        <f>SUMIFS('2024'!$I:$I,'2024'!$L:$L,work!$A485,'2024'!$H:$H,work!X$1)</f>
        <v>0</v>
      </c>
      <c r="Y485">
        <f t="shared" si="11"/>
        <v>3</v>
      </c>
      <c r="AL485" t="str">
        <v>TLHROC</v>
      </c>
      <c r="AM485" t="str">
        <v>480</v>
      </c>
      <c r="AN485" t="str">
        <v>-</v>
      </c>
    </row>
    <row r="486" spans="1:40" x14ac:dyDescent="0.25">
      <c r="A486" t="str">
        <v>3530B-21FLA   21030066</v>
      </c>
      <c r="B486" t="str">
        <f>_xlfn.XLOOKUP(A486,'2024'!L:L,'2024'!A:A)</f>
        <v>NEROC</v>
      </c>
      <c r="C486" t="str">
        <f>_xlfn.XLOOKUP(A486,'2024'!L:L,'2024'!F:F)</f>
        <v>LAKE</v>
      </c>
      <c r="D486" t="str">
        <f>_xlfn.XLOOKUP(A486,'2024'!L:L,'2024'!G:G)</f>
        <v>3F</v>
      </c>
      <c r="E486">
        <f>SUMIFS('2024'!$I:$I,'2024'!$L:$L,work!$A486,'2024'!$H:$H,work!E$1)</f>
        <v>6</v>
      </c>
      <c r="F486">
        <f>SUMIFS('2024'!$I:$I,'2024'!$L:$L,work!$A486,'2024'!$H:$H,work!F$1)</f>
        <v>6</v>
      </c>
      <c r="G486">
        <f>SUMIFS('2024'!$I:$I,'2024'!$L:$L,work!$A486,'2024'!$H:$H,work!G$1)</f>
        <v>0</v>
      </c>
      <c r="H486">
        <f>SUMIFS('2024'!$I:$I,'2024'!$L:$L,work!$A486,'2024'!$H:$H,work!H$1)</f>
        <v>0</v>
      </c>
      <c r="I486">
        <f>SUMIFS('2024'!$I:$I,'2024'!$L:$L,work!$A486,'2024'!$H:$H,work!I$1)</f>
        <v>0</v>
      </c>
      <c r="J486">
        <f>SUMIFS('2024'!$I:$I,'2024'!$L:$L,work!$A486,'2024'!$H:$H,work!J$1)</f>
        <v>0</v>
      </c>
      <c r="K486">
        <f>SUMIFS('2024'!$I:$I,'2024'!$L:$L,work!$A486,'2024'!$H:$H,work!K$1)</f>
        <v>0</v>
      </c>
      <c r="L486">
        <f>SUMIFS('2024'!$I:$I,'2024'!$L:$L,work!$A486,'2024'!$H:$H,work!L$1)</f>
        <v>0</v>
      </c>
      <c r="M486">
        <f>SUMIFS('2024'!$I:$I,'2024'!$L:$L,work!$A486,'2024'!$H:$H,work!M$1)</f>
        <v>0</v>
      </c>
      <c r="N486">
        <f>SUMIFS('2024'!$I:$I,'2024'!$L:$L,work!$A486,'2024'!$H:$H,work!N$1)</f>
        <v>0</v>
      </c>
      <c r="O486">
        <f>SUMIFS('2024'!$I:$I,'2024'!$L:$L,work!$A486,'2024'!$H:$H,work!O$1)</f>
        <v>0</v>
      </c>
      <c r="P486">
        <f>SUMIFS('2024'!$I:$I,'2024'!$L:$L,work!$A486,'2024'!$H:$H,work!P$1)</f>
        <v>0</v>
      </c>
      <c r="Q486">
        <f>SUMIFS('2024'!$I:$I,'2024'!$L:$L,work!$A486,'2024'!$H:$H,work!Q$1)</f>
        <v>0</v>
      </c>
      <c r="R486">
        <f>SUMIFS('2024'!$I:$I,'2024'!$L:$L,work!$A486,'2024'!$H:$H,work!R$1)</f>
        <v>0</v>
      </c>
      <c r="S486">
        <f>SUMIFS('2024'!$I:$I,'2024'!$L:$L,work!$A486,'2024'!$H:$H,work!S$1)</f>
        <v>0</v>
      </c>
      <c r="T486">
        <f>SUMIFS('2024'!$I:$I,'2024'!$L:$L,work!$A486,'2024'!$H:$H,work!T$1)</f>
        <v>0</v>
      </c>
      <c r="U486">
        <f>SUMIFS('2024'!$I:$I,'2024'!$L:$L,work!$A486,'2024'!$H:$H,work!U$1)</f>
        <v>0</v>
      </c>
      <c r="V486">
        <f>SUMIFS('2024'!$I:$I,'2024'!$L:$L,work!$A486,'2024'!$H:$H,work!V$1)</f>
        <v>0</v>
      </c>
      <c r="W486">
        <f>SUMIFS('2024'!$I:$I,'2024'!$L:$L,work!$A486,'2024'!$H:$H,work!W$1)</f>
        <v>0</v>
      </c>
      <c r="X486">
        <f>SUMIFS('2024'!$I:$I,'2024'!$L:$L,work!$A486,'2024'!$H:$H,work!X$1)</f>
        <v>0</v>
      </c>
      <c r="Y486">
        <f t="shared" si="11"/>
        <v>3</v>
      </c>
      <c r="AL486" t="str">
        <v>TLHROC</v>
      </c>
      <c r="AM486" t="str">
        <v>487</v>
      </c>
      <c r="AN486" t="str">
        <v>-</v>
      </c>
    </row>
    <row r="487" spans="1:40" x14ac:dyDescent="0.25">
      <c r="A487" t="str">
        <v>3531-21FLSUW 135050</v>
      </c>
      <c r="B487" t="str">
        <f>_xlfn.XLOOKUP(A487,'2024'!L:L,'2024'!A:A)</f>
        <v>NEROC</v>
      </c>
      <c r="C487" t="str">
        <f>_xlfn.XLOOKUP(A487,'2024'!L:L,'2024'!F:F)</f>
        <v>STREAM</v>
      </c>
      <c r="D487" t="str">
        <f>_xlfn.XLOOKUP(A487,'2024'!L:L,'2024'!G:G)</f>
        <v>3F</v>
      </c>
      <c r="E487">
        <f>SUMIFS('2024'!$I:$I,'2024'!$L:$L,work!$A487,'2024'!$H:$H,work!E$1)</f>
        <v>6</v>
      </c>
      <c r="F487">
        <f>SUMIFS('2024'!$I:$I,'2024'!$L:$L,work!$A487,'2024'!$H:$H,work!F$1)</f>
        <v>0</v>
      </c>
      <c r="G487">
        <f>SUMIFS('2024'!$I:$I,'2024'!$L:$L,work!$A487,'2024'!$H:$H,work!G$1)</f>
        <v>6</v>
      </c>
      <c r="H487">
        <f>SUMIFS('2024'!$I:$I,'2024'!$L:$L,work!$A487,'2024'!$H:$H,work!H$1)</f>
        <v>0</v>
      </c>
      <c r="I487">
        <f>SUMIFS('2024'!$I:$I,'2024'!$L:$L,work!$A487,'2024'!$H:$H,work!I$1)</f>
        <v>6</v>
      </c>
      <c r="J487">
        <f>SUMIFS('2024'!$I:$I,'2024'!$L:$L,work!$A487,'2024'!$H:$H,work!J$1)</f>
        <v>0</v>
      </c>
      <c r="K487">
        <f>SUMIFS('2024'!$I:$I,'2024'!$L:$L,work!$A487,'2024'!$H:$H,work!K$1)</f>
        <v>0</v>
      </c>
      <c r="L487">
        <f>SUMIFS('2024'!$I:$I,'2024'!$L:$L,work!$A487,'2024'!$H:$H,work!L$1)</f>
        <v>0</v>
      </c>
      <c r="M487">
        <f>SUMIFS('2024'!$I:$I,'2024'!$L:$L,work!$A487,'2024'!$H:$H,work!M$1)</f>
        <v>0</v>
      </c>
      <c r="N487">
        <f>SUMIFS('2024'!$I:$I,'2024'!$L:$L,work!$A487,'2024'!$H:$H,work!N$1)</f>
        <v>0</v>
      </c>
      <c r="O487">
        <f>SUMIFS('2024'!$I:$I,'2024'!$L:$L,work!$A487,'2024'!$H:$H,work!O$1)</f>
        <v>0</v>
      </c>
      <c r="P487">
        <f>SUMIFS('2024'!$I:$I,'2024'!$L:$L,work!$A487,'2024'!$H:$H,work!P$1)</f>
        <v>0</v>
      </c>
      <c r="Q487">
        <f>SUMIFS('2024'!$I:$I,'2024'!$L:$L,work!$A487,'2024'!$H:$H,work!Q$1)</f>
        <v>0</v>
      </c>
      <c r="R487">
        <f>SUMIFS('2024'!$I:$I,'2024'!$L:$L,work!$A487,'2024'!$H:$H,work!R$1)</f>
        <v>0</v>
      </c>
      <c r="S487">
        <f>SUMIFS('2024'!$I:$I,'2024'!$L:$L,work!$A487,'2024'!$H:$H,work!S$1)</f>
        <v>0</v>
      </c>
      <c r="T487">
        <f>SUMIFS('2024'!$I:$I,'2024'!$L:$L,work!$A487,'2024'!$H:$H,work!T$1)</f>
        <v>0</v>
      </c>
      <c r="U487">
        <f>SUMIFS('2024'!$I:$I,'2024'!$L:$L,work!$A487,'2024'!$H:$H,work!U$1)</f>
        <v>0</v>
      </c>
      <c r="V487">
        <f>SUMIFS('2024'!$I:$I,'2024'!$L:$L,work!$A487,'2024'!$H:$H,work!V$1)</f>
        <v>0</v>
      </c>
      <c r="W487">
        <f>SUMIFS('2024'!$I:$I,'2024'!$L:$L,work!$A487,'2024'!$H:$H,work!W$1)</f>
        <v>0</v>
      </c>
      <c r="X487">
        <f>SUMIFS('2024'!$I:$I,'2024'!$L:$L,work!$A487,'2024'!$H:$H,work!X$1)</f>
        <v>1</v>
      </c>
      <c r="Y487">
        <f t="shared" si="11"/>
        <v>4</v>
      </c>
      <c r="AL487" t="str">
        <v>TLHROC</v>
      </c>
      <c r="AM487" t="str">
        <v>488</v>
      </c>
      <c r="AN487" t="str">
        <v>-</v>
      </c>
    </row>
    <row r="488" spans="1:40" x14ac:dyDescent="0.25">
      <c r="A488" t="str">
        <v>3549-N30.0582059,W-82.13803324</v>
      </c>
      <c r="B488" t="str">
        <f>_xlfn.XLOOKUP(A488,'2024'!L:L,'2024'!A:A)</f>
        <v>NEROC</v>
      </c>
      <c r="C488" t="str">
        <f>_xlfn.XLOOKUP(A488,'2024'!L:L,'2024'!F:F)</f>
        <v>STREAM</v>
      </c>
      <c r="D488" t="str">
        <f>_xlfn.XLOOKUP(A488,'2024'!L:L,'2024'!G:G)</f>
        <v>3F</v>
      </c>
      <c r="E488">
        <f>SUMIFS('2024'!$I:$I,'2024'!$L:$L,work!$A488,'2024'!$H:$H,work!E$1)</f>
        <v>6</v>
      </c>
      <c r="F488">
        <f>SUMIFS('2024'!$I:$I,'2024'!$L:$L,work!$A488,'2024'!$H:$H,work!F$1)</f>
        <v>6</v>
      </c>
      <c r="G488">
        <f>SUMIFS('2024'!$I:$I,'2024'!$L:$L,work!$A488,'2024'!$H:$H,work!G$1)</f>
        <v>0</v>
      </c>
      <c r="H488">
        <f>SUMIFS('2024'!$I:$I,'2024'!$L:$L,work!$A488,'2024'!$H:$H,work!H$1)</f>
        <v>0</v>
      </c>
      <c r="I488">
        <f>SUMIFS('2024'!$I:$I,'2024'!$L:$L,work!$A488,'2024'!$H:$H,work!I$1)</f>
        <v>6</v>
      </c>
      <c r="J488">
        <f>SUMIFS('2024'!$I:$I,'2024'!$L:$L,work!$A488,'2024'!$H:$H,work!J$1)</f>
        <v>0</v>
      </c>
      <c r="K488">
        <f>SUMIFS('2024'!$I:$I,'2024'!$L:$L,work!$A488,'2024'!$H:$H,work!K$1)</f>
        <v>0</v>
      </c>
      <c r="L488">
        <f>SUMIFS('2024'!$I:$I,'2024'!$L:$L,work!$A488,'2024'!$H:$H,work!L$1)</f>
        <v>0</v>
      </c>
      <c r="M488">
        <f>SUMIFS('2024'!$I:$I,'2024'!$L:$L,work!$A488,'2024'!$H:$H,work!M$1)</f>
        <v>0</v>
      </c>
      <c r="N488">
        <f>SUMIFS('2024'!$I:$I,'2024'!$L:$L,work!$A488,'2024'!$H:$H,work!N$1)</f>
        <v>0</v>
      </c>
      <c r="O488">
        <f>SUMIFS('2024'!$I:$I,'2024'!$L:$L,work!$A488,'2024'!$H:$H,work!O$1)</f>
        <v>0</v>
      </c>
      <c r="P488">
        <f>SUMIFS('2024'!$I:$I,'2024'!$L:$L,work!$A488,'2024'!$H:$H,work!P$1)</f>
        <v>0</v>
      </c>
      <c r="Q488">
        <f>SUMIFS('2024'!$I:$I,'2024'!$L:$L,work!$A488,'2024'!$H:$H,work!Q$1)</f>
        <v>0</v>
      </c>
      <c r="R488">
        <f>SUMIFS('2024'!$I:$I,'2024'!$L:$L,work!$A488,'2024'!$H:$H,work!R$1)</f>
        <v>0</v>
      </c>
      <c r="S488">
        <f>SUMIFS('2024'!$I:$I,'2024'!$L:$L,work!$A488,'2024'!$H:$H,work!S$1)</f>
        <v>0</v>
      </c>
      <c r="T488">
        <f>SUMIFS('2024'!$I:$I,'2024'!$L:$L,work!$A488,'2024'!$H:$H,work!T$1)</f>
        <v>0</v>
      </c>
      <c r="U488">
        <f>SUMIFS('2024'!$I:$I,'2024'!$L:$L,work!$A488,'2024'!$H:$H,work!U$1)</f>
        <v>0</v>
      </c>
      <c r="V488">
        <f>SUMIFS('2024'!$I:$I,'2024'!$L:$L,work!$A488,'2024'!$H:$H,work!V$1)</f>
        <v>0</v>
      </c>
      <c r="W488">
        <f>SUMIFS('2024'!$I:$I,'2024'!$L:$L,work!$A488,'2024'!$H:$H,work!W$1)</f>
        <v>0</v>
      </c>
      <c r="X488">
        <f>SUMIFS('2024'!$I:$I,'2024'!$L:$L,work!$A488,'2024'!$H:$H,work!X$1)</f>
        <v>0</v>
      </c>
      <c r="Y488">
        <f t="shared" si="11"/>
        <v>3</v>
      </c>
      <c r="AL488" t="str">
        <v>TLHROC</v>
      </c>
      <c r="AM488" t="str">
        <v>540</v>
      </c>
      <c r="AN488" t="str">
        <v>-</v>
      </c>
    </row>
    <row r="489" spans="1:40" x14ac:dyDescent="0.25">
      <c r="A489" t="str">
        <v>356-21FLPNS G4NW0532</v>
      </c>
      <c r="B489" t="str">
        <f>_xlfn.XLOOKUP(A489,'2024'!L:L,'2024'!A:A)</f>
        <v>NWROC</v>
      </c>
      <c r="C489" t="str">
        <f>_xlfn.XLOOKUP(A489,'2024'!L:L,'2024'!F:F)</f>
        <v>STREAM</v>
      </c>
      <c r="D489" t="str">
        <f>_xlfn.XLOOKUP(A489,'2024'!L:L,'2024'!G:G)</f>
        <v>3F</v>
      </c>
      <c r="E489">
        <f>SUMIFS('2024'!$I:$I,'2024'!$L:$L,work!$A489,'2024'!$H:$H,work!E$1)</f>
        <v>6</v>
      </c>
      <c r="F489">
        <f>SUMIFS('2024'!$I:$I,'2024'!$L:$L,work!$A489,'2024'!$H:$H,work!F$1)</f>
        <v>6</v>
      </c>
      <c r="G489">
        <f>SUMIFS('2024'!$I:$I,'2024'!$L:$L,work!$A489,'2024'!$H:$H,work!G$1)</f>
        <v>0</v>
      </c>
      <c r="H489">
        <f>SUMIFS('2024'!$I:$I,'2024'!$L:$L,work!$A489,'2024'!$H:$H,work!H$1)</f>
        <v>0</v>
      </c>
      <c r="I489">
        <f>SUMIFS('2024'!$I:$I,'2024'!$L:$L,work!$A489,'2024'!$H:$H,work!I$1)</f>
        <v>6</v>
      </c>
      <c r="J489">
        <f>SUMIFS('2024'!$I:$I,'2024'!$L:$L,work!$A489,'2024'!$H:$H,work!J$1)</f>
        <v>0</v>
      </c>
      <c r="K489">
        <f>SUMIFS('2024'!$I:$I,'2024'!$L:$L,work!$A489,'2024'!$H:$H,work!K$1)</f>
        <v>0</v>
      </c>
      <c r="L489">
        <f>SUMIFS('2024'!$I:$I,'2024'!$L:$L,work!$A489,'2024'!$H:$H,work!L$1)</f>
        <v>0</v>
      </c>
      <c r="M489">
        <f>SUMIFS('2024'!$I:$I,'2024'!$L:$L,work!$A489,'2024'!$H:$H,work!M$1)</f>
        <v>0</v>
      </c>
      <c r="N489">
        <f>SUMIFS('2024'!$I:$I,'2024'!$L:$L,work!$A489,'2024'!$H:$H,work!N$1)</f>
        <v>0</v>
      </c>
      <c r="O489">
        <f>SUMIFS('2024'!$I:$I,'2024'!$L:$L,work!$A489,'2024'!$H:$H,work!O$1)</f>
        <v>0</v>
      </c>
      <c r="P489">
        <f>SUMIFS('2024'!$I:$I,'2024'!$L:$L,work!$A489,'2024'!$H:$H,work!P$1)</f>
        <v>0</v>
      </c>
      <c r="Q489">
        <f>SUMIFS('2024'!$I:$I,'2024'!$L:$L,work!$A489,'2024'!$H:$H,work!Q$1)</f>
        <v>0</v>
      </c>
      <c r="R489">
        <f>SUMIFS('2024'!$I:$I,'2024'!$L:$L,work!$A489,'2024'!$H:$H,work!R$1)</f>
        <v>0</v>
      </c>
      <c r="S489">
        <f>SUMIFS('2024'!$I:$I,'2024'!$L:$L,work!$A489,'2024'!$H:$H,work!S$1)</f>
        <v>0</v>
      </c>
      <c r="T489">
        <f>SUMIFS('2024'!$I:$I,'2024'!$L:$L,work!$A489,'2024'!$H:$H,work!T$1)</f>
        <v>0</v>
      </c>
      <c r="U489">
        <f>SUMIFS('2024'!$I:$I,'2024'!$L:$L,work!$A489,'2024'!$H:$H,work!U$1)</f>
        <v>0</v>
      </c>
      <c r="V489">
        <f>SUMIFS('2024'!$I:$I,'2024'!$L:$L,work!$A489,'2024'!$H:$H,work!V$1)</f>
        <v>0</v>
      </c>
      <c r="W489">
        <f>SUMIFS('2024'!$I:$I,'2024'!$L:$L,work!$A489,'2024'!$H:$H,work!W$1)</f>
        <v>0</v>
      </c>
      <c r="X489">
        <f>SUMIFS('2024'!$I:$I,'2024'!$L:$L,work!$A489,'2024'!$H:$H,work!X$1)</f>
        <v>0</v>
      </c>
      <c r="Y489">
        <f t="shared" si="11"/>
        <v>3</v>
      </c>
      <c r="AL489" t="str">
        <v>TLHROC</v>
      </c>
      <c r="AM489" t="str">
        <v>595</v>
      </c>
      <c r="AN489" t="str">
        <v>-</v>
      </c>
    </row>
    <row r="490" spans="1:40" x14ac:dyDescent="0.25">
      <c r="A490" t="str">
        <v>3573B-21FLTLHRG1TLHR0065</v>
      </c>
      <c r="B490" t="str">
        <f>_xlfn.XLOOKUP(A490,'2024'!L:L,'2024'!A:A)</f>
        <v>TLHROC</v>
      </c>
      <c r="C490" t="str">
        <f>_xlfn.XLOOKUP(A490,'2024'!L:L,'2024'!F:F)</f>
        <v>STREAM</v>
      </c>
      <c r="D490" t="str">
        <f>_xlfn.XLOOKUP(A490,'2024'!L:L,'2024'!G:G)</f>
        <v>3F</v>
      </c>
      <c r="E490">
        <f>SUMIFS('2024'!$I:$I,'2024'!$L:$L,work!$A490,'2024'!$H:$H,work!E$1)</f>
        <v>6</v>
      </c>
      <c r="F490">
        <f>SUMIFS('2024'!$I:$I,'2024'!$L:$L,work!$A490,'2024'!$H:$H,work!F$1)</f>
        <v>6</v>
      </c>
      <c r="G490">
        <f>SUMIFS('2024'!$I:$I,'2024'!$L:$L,work!$A490,'2024'!$H:$H,work!G$1)</f>
        <v>0</v>
      </c>
      <c r="H490">
        <f>SUMIFS('2024'!$I:$I,'2024'!$L:$L,work!$A490,'2024'!$H:$H,work!H$1)</f>
        <v>0</v>
      </c>
      <c r="I490">
        <f>SUMIFS('2024'!$I:$I,'2024'!$L:$L,work!$A490,'2024'!$H:$H,work!I$1)</f>
        <v>6</v>
      </c>
      <c r="J490">
        <f>SUMIFS('2024'!$I:$I,'2024'!$L:$L,work!$A490,'2024'!$H:$H,work!J$1)</f>
        <v>0</v>
      </c>
      <c r="K490">
        <f>SUMIFS('2024'!$I:$I,'2024'!$L:$L,work!$A490,'2024'!$H:$H,work!K$1)</f>
        <v>0</v>
      </c>
      <c r="L490">
        <f>SUMIFS('2024'!$I:$I,'2024'!$L:$L,work!$A490,'2024'!$H:$H,work!L$1)</f>
        <v>0</v>
      </c>
      <c r="M490">
        <f>SUMIFS('2024'!$I:$I,'2024'!$L:$L,work!$A490,'2024'!$H:$H,work!M$1)</f>
        <v>0</v>
      </c>
      <c r="N490">
        <f>SUMIFS('2024'!$I:$I,'2024'!$L:$L,work!$A490,'2024'!$H:$H,work!N$1)</f>
        <v>0</v>
      </c>
      <c r="O490">
        <f>SUMIFS('2024'!$I:$I,'2024'!$L:$L,work!$A490,'2024'!$H:$H,work!O$1)</f>
        <v>0</v>
      </c>
      <c r="P490">
        <f>SUMIFS('2024'!$I:$I,'2024'!$L:$L,work!$A490,'2024'!$H:$H,work!P$1)</f>
        <v>0</v>
      </c>
      <c r="Q490">
        <f>SUMIFS('2024'!$I:$I,'2024'!$L:$L,work!$A490,'2024'!$H:$H,work!Q$1)</f>
        <v>0</v>
      </c>
      <c r="R490">
        <f>SUMIFS('2024'!$I:$I,'2024'!$L:$L,work!$A490,'2024'!$H:$H,work!R$1)</f>
        <v>0</v>
      </c>
      <c r="S490">
        <f>SUMIFS('2024'!$I:$I,'2024'!$L:$L,work!$A490,'2024'!$H:$H,work!S$1)</f>
        <v>0</v>
      </c>
      <c r="T490">
        <f>SUMIFS('2024'!$I:$I,'2024'!$L:$L,work!$A490,'2024'!$H:$H,work!T$1)</f>
        <v>0</v>
      </c>
      <c r="U490">
        <f>SUMIFS('2024'!$I:$I,'2024'!$L:$L,work!$A490,'2024'!$H:$H,work!U$1)</f>
        <v>0</v>
      </c>
      <c r="V490">
        <f>SUMIFS('2024'!$I:$I,'2024'!$L:$L,work!$A490,'2024'!$H:$H,work!V$1)</f>
        <v>0</v>
      </c>
      <c r="W490">
        <f>SUMIFS('2024'!$I:$I,'2024'!$L:$L,work!$A490,'2024'!$H:$H,work!W$1)</f>
        <v>0</v>
      </c>
      <c r="X490">
        <f>SUMIFS('2024'!$I:$I,'2024'!$L:$L,work!$A490,'2024'!$H:$H,work!X$1)</f>
        <v>0</v>
      </c>
      <c r="Y490">
        <f t="shared" si="11"/>
        <v>3</v>
      </c>
      <c r="AL490" t="str">
        <v>TLHROC</v>
      </c>
      <c r="AM490" t="str">
        <v>630</v>
      </c>
      <c r="AN490" t="str">
        <v>-</v>
      </c>
    </row>
    <row r="491" spans="1:40" x14ac:dyDescent="0.25">
      <c r="A491" t="str">
        <v>35A-21FLPNS G4NW0350</v>
      </c>
      <c r="B491" t="str">
        <f>_xlfn.XLOOKUP(A491,'2024'!L:L,'2024'!A:A)</f>
        <v>NWROC</v>
      </c>
      <c r="C491" t="str">
        <f>_xlfn.XLOOKUP(A491,'2024'!L:L,'2024'!F:F)</f>
        <v>STREAM</v>
      </c>
      <c r="D491" t="str">
        <f>_xlfn.XLOOKUP(A491,'2024'!L:L,'2024'!G:G)</f>
        <v>3F</v>
      </c>
      <c r="E491">
        <f>SUMIFS('2024'!$I:$I,'2024'!$L:$L,work!$A491,'2024'!$H:$H,work!E$1)</f>
        <v>0</v>
      </c>
      <c r="F491">
        <f>SUMIFS('2024'!$I:$I,'2024'!$L:$L,work!$A491,'2024'!$H:$H,work!F$1)</f>
        <v>0</v>
      </c>
      <c r="G491">
        <f>SUMIFS('2024'!$I:$I,'2024'!$L:$L,work!$A491,'2024'!$H:$H,work!G$1)</f>
        <v>0</v>
      </c>
      <c r="H491">
        <f>SUMIFS('2024'!$I:$I,'2024'!$L:$L,work!$A491,'2024'!$H:$H,work!H$1)</f>
        <v>0</v>
      </c>
      <c r="I491">
        <f>SUMIFS('2024'!$I:$I,'2024'!$L:$L,work!$A491,'2024'!$H:$H,work!I$1)</f>
        <v>6</v>
      </c>
      <c r="J491">
        <f>SUMIFS('2024'!$I:$I,'2024'!$L:$L,work!$A491,'2024'!$H:$H,work!J$1)</f>
        <v>0</v>
      </c>
      <c r="K491">
        <f>SUMIFS('2024'!$I:$I,'2024'!$L:$L,work!$A491,'2024'!$H:$H,work!K$1)</f>
        <v>0</v>
      </c>
      <c r="L491">
        <f>SUMIFS('2024'!$I:$I,'2024'!$L:$L,work!$A491,'2024'!$H:$H,work!L$1)</f>
        <v>0</v>
      </c>
      <c r="M491">
        <f>SUMIFS('2024'!$I:$I,'2024'!$L:$L,work!$A491,'2024'!$H:$H,work!M$1)</f>
        <v>0</v>
      </c>
      <c r="N491">
        <f>SUMIFS('2024'!$I:$I,'2024'!$L:$L,work!$A491,'2024'!$H:$H,work!N$1)</f>
        <v>0</v>
      </c>
      <c r="O491">
        <f>SUMIFS('2024'!$I:$I,'2024'!$L:$L,work!$A491,'2024'!$H:$H,work!O$1)</f>
        <v>0</v>
      </c>
      <c r="P491">
        <f>SUMIFS('2024'!$I:$I,'2024'!$L:$L,work!$A491,'2024'!$H:$H,work!P$1)</f>
        <v>0</v>
      </c>
      <c r="Q491">
        <f>SUMIFS('2024'!$I:$I,'2024'!$L:$L,work!$A491,'2024'!$H:$H,work!Q$1)</f>
        <v>0</v>
      </c>
      <c r="R491">
        <f>SUMIFS('2024'!$I:$I,'2024'!$L:$L,work!$A491,'2024'!$H:$H,work!R$1)</f>
        <v>0</v>
      </c>
      <c r="S491">
        <f>SUMIFS('2024'!$I:$I,'2024'!$L:$L,work!$A491,'2024'!$H:$H,work!S$1)</f>
        <v>0</v>
      </c>
      <c r="T491">
        <f>SUMIFS('2024'!$I:$I,'2024'!$L:$L,work!$A491,'2024'!$H:$H,work!T$1)</f>
        <v>0</v>
      </c>
      <c r="U491">
        <f>SUMIFS('2024'!$I:$I,'2024'!$L:$L,work!$A491,'2024'!$H:$H,work!U$1)</f>
        <v>0</v>
      </c>
      <c r="V491">
        <f>SUMIFS('2024'!$I:$I,'2024'!$L:$L,work!$A491,'2024'!$H:$H,work!V$1)</f>
        <v>0</v>
      </c>
      <c r="W491">
        <f>SUMIFS('2024'!$I:$I,'2024'!$L:$L,work!$A491,'2024'!$H:$H,work!W$1)</f>
        <v>0</v>
      </c>
      <c r="X491">
        <f>SUMIFS('2024'!$I:$I,'2024'!$L:$L,work!$A491,'2024'!$H:$H,work!X$1)</f>
        <v>0</v>
      </c>
      <c r="Y491">
        <f t="shared" si="11"/>
        <v>3</v>
      </c>
      <c r="AL491" t="str">
        <v>TLHROC</v>
      </c>
      <c r="AM491" t="str">
        <v>680</v>
      </c>
      <c r="AN491" t="str">
        <v>-</v>
      </c>
    </row>
    <row r="492" spans="1:40" x14ac:dyDescent="0.25">
      <c r="A492" t="str">
        <v>3605F-21FLA   21030114</v>
      </c>
      <c r="B492" t="str">
        <f>_xlfn.XLOOKUP(A492,'2024'!L:L,'2024'!A:A)</f>
        <v>NEROC</v>
      </c>
      <c r="C492" t="str">
        <f>_xlfn.XLOOKUP(A492,'2024'!L:L,'2024'!F:F)</f>
        <v>STREAM</v>
      </c>
      <c r="D492" t="str">
        <f>_xlfn.XLOOKUP(A492,'2024'!L:L,'2024'!G:G)</f>
        <v>3F</v>
      </c>
      <c r="E492">
        <f>SUMIFS('2024'!$I:$I,'2024'!$L:$L,work!$A492,'2024'!$H:$H,work!E$1)</f>
        <v>6</v>
      </c>
      <c r="F492">
        <f>SUMIFS('2024'!$I:$I,'2024'!$L:$L,work!$A492,'2024'!$H:$H,work!F$1)</f>
        <v>0</v>
      </c>
      <c r="G492">
        <f>SUMIFS('2024'!$I:$I,'2024'!$L:$L,work!$A492,'2024'!$H:$H,work!G$1)</f>
        <v>0</v>
      </c>
      <c r="H492">
        <f>SUMIFS('2024'!$I:$I,'2024'!$L:$L,work!$A492,'2024'!$H:$H,work!H$1)</f>
        <v>0</v>
      </c>
      <c r="I492">
        <f>SUMIFS('2024'!$I:$I,'2024'!$L:$L,work!$A492,'2024'!$H:$H,work!I$1)</f>
        <v>6</v>
      </c>
      <c r="J492">
        <f>SUMIFS('2024'!$I:$I,'2024'!$L:$L,work!$A492,'2024'!$H:$H,work!J$1)</f>
        <v>0</v>
      </c>
      <c r="K492">
        <f>SUMIFS('2024'!$I:$I,'2024'!$L:$L,work!$A492,'2024'!$H:$H,work!K$1)</f>
        <v>0</v>
      </c>
      <c r="L492">
        <f>SUMIFS('2024'!$I:$I,'2024'!$L:$L,work!$A492,'2024'!$H:$H,work!L$1)</f>
        <v>0</v>
      </c>
      <c r="M492">
        <f>SUMIFS('2024'!$I:$I,'2024'!$L:$L,work!$A492,'2024'!$H:$H,work!M$1)</f>
        <v>0</v>
      </c>
      <c r="N492">
        <f>SUMIFS('2024'!$I:$I,'2024'!$L:$L,work!$A492,'2024'!$H:$H,work!N$1)</f>
        <v>0</v>
      </c>
      <c r="O492">
        <f>SUMIFS('2024'!$I:$I,'2024'!$L:$L,work!$A492,'2024'!$H:$H,work!O$1)</f>
        <v>0</v>
      </c>
      <c r="P492">
        <f>SUMIFS('2024'!$I:$I,'2024'!$L:$L,work!$A492,'2024'!$H:$H,work!P$1)</f>
        <v>0</v>
      </c>
      <c r="Q492">
        <f>SUMIFS('2024'!$I:$I,'2024'!$L:$L,work!$A492,'2024'!$H:$H,work!Q$1)</f>
        <v>0</v>
      </c>
      <c r="R492">
        <f>SUMIFS('2024'!$I:$I,'2024'!$L:$L,work!$A492,'2024'!$H:$H,work!R$1)</f>
        <v>0</v>
      </c>
      <c r="S492">
        <f>SUMIFS('2024'!$I:$I,'2024'!$L:$L,work!$A492,'2024'!$H:$H,work!S$1)</f>
        <v>0</v>
      </c>
      <c r="T492">
        <f>SUMIFS('2024'!$I:$I,'2024'!$L:$L,work!$A492,'2024'!$H:$H,work!T$1)</f>
        <v>0</v>
      </c>
      <c r="U492">
        <f>SUMIFS('2024'!$I:$I,'2024'!$L:$L,work!$A492,'2024'!$H:$H,work!U$1)</f>
        <v>0</v>
      </c>
      <c r="V492">
        <f>SUMIFS('2024'!$I:$I,'2024'!$L:$L,work!$A492,'2024'!$H:$H,work!V$1)</f>
        <v>0</v>
      </c>
      <c r="W492">
        <f>SUMIFS('2024'!$I:$I,'2024'!$L:$L,work!$A492,'2024'!$H:$H,work!W$1)</f>
        <v>0</v>
      </c>
      <c r="X492">
        <f>SUMIFS('2024'!$I:$I,'2024'!$L:$L,work!$A492,'2024'!$H:$H,work!X$1)</f>
        <v>0</v>
      </c>
      <c r="Y492">
        <f t="shared" si="11"/>
        <v>3</v>
      </c>
      <c r="AL492" t="str">
        <v>TLHROC</v>
      </c>
      <c r="AM492" t="str">
        <v>757</v>
      </c>
      <c r="AN492" t="str">
        <v>-</v>
      </c>
    </row>
    <row r="493" spans="1:40" x14ac:dyDescent="0.25">
      <c r="A493" t="str">
        <v>361-21FLPNS G3NW0059</v>
      </c>
      <c r="B493" t="str">
        <f>_xlfn.XLOOKUP(A493,'2024'!L:L,'2024'!A:A)</f>
        <v>NWROC</v>
      </c>
      <c r="C493" t="str">
        <f>_xlfn.XLOOKUP(A493,'2024'!L:L,'2024'!F:F)</f>
        <v>STREAM</v>
      </c>
      <c r="D493" t="str">
        <f>_xlfn.XLOOKUP(A493,'2024'!L:L,'2024'!G:G)</f>
        <v>3F</v>
      </c>
      <c r="E493">
        <f>SUMIFS('2024'!$I:$I,'2024'!$L:$L,work!$A493,'2024'!$H:$H,work!E$1)</f>
        <v>0</v>
      </c>
      <c r="F493">
        <f>SUMIFS('2024'!$I:$I,'2024'!$L:$L,work!$A493,'2024'!$H:$H,work!F$1)</f>
        <v>0</v>
      </c>
      <c r="G493">
        <f>SUMIFS('2024'!$I:$I,'2024'!$L:$L,work!$A493,'2024'!$H:$H,work!G$1)</f>
        <v>0</v>
      </c>
      <c r="H493">
        <f>SUMIFS('2024'!$I:$I,'2024'!$L:$L,work!$A493,'2024'!$H:$H,work!H$1)</f>
        <v>0</v>
      </c>
      <c r="I493">
        <f>SUMIFS('2024'!$I:$I,'2024'!$L:$L,work!$A493,'2024'!$H:$H,work!I$1)</f>
        <v>6</v>
      </c>
      <c r="J493">
        <f>SUMIFS('2024'!$I:$I,'2024'!$L:$L,work!$A493,'2024'!$H:$H,work!J$1)</f>
        <v>0</v>
      </c>
      <c r="K493">
        <f>SUMIFS('2024'!$I:$I,'2024'!$L:$L,work!$A493,'2024'!$H:$H,work!K$1)</f>
        <v>0</v>
      </c>
      <c r="L493">
        <f>SUMIFS('2024'!$I:$I,'2024'!$L:$L,work!$A493,'2024'!$H:$H,work!L$1)</f>
        <v>0</v>
      </c>
      <c r="M493">
        <f>SUMIFS('2024'!$I:$I,'2024'!$L:$L,work!$A493,'2024'!$H:$H,work!M$1)</f>
        <v>0</v>
      </c>
      <c r="N493">
        <f>SUMIFS('2024'!$I:$I,'2024'!$L:$L,work!$A493,'2024'!$H:$H,work!N$1)</f>
        <v>0</v>
      </c>
      <c r="O493">
        <f>SUMIFS('2024'!$I:$I,'2024'!$L:$L,work!$A493,'2024'!$H:$H,work!O$1)</f>
        <v>0</v>
      </c>
      <c r="P493">
        <f>SUMIFS('2024'!$I:$I,'2024'!$L:$L,work!$A493,'2024'!$H:$H,work!P$1)</f>
        <v>0</v>
      </c>
      <c r="Q493">
        <f>SUMIFS('2024'!$I:$I,'2024'!$L:$L,work!$A493,'2024'!$H:$H,work!Q$1)</f>
        <v>0</v>
      </c>
      <c r="R493">
        <f>SUMIFS('2024'!$I:$I,'2024'!$L:$L,work!$A493,'2024'!$H:$H,work!R$1)</f>
        <v>0</v>
      </c>
      <c r="S493">
        <f>SUMIFS('2024'!$I:$I,'2024'!$L:$L,work!$A493,'2024'!$H:$H,work!S$1)</f>
        <v>0</v>
      </c>
      <c r="T493">
        <f>SUMIFS('2024'!$I:$I,'2024'!$L:$L,work!$A493,'2024'!$H:$H,work!T$1)</f>
        <v>0</v>
      </c>
      <c r="U493">
        <f>SUMIFS('2024'!$I:$I,'2024'!$L:$L,work!$A493,'2024'!$H:$H,work!U$1)</f>
        <v>0</v>
      </c>
      <c r="V493">
        <f>SUMIFS('2024'!$I:$I,'2024'!$L:$L,work!$A493,'2024'!$H:$H,work!V$1)</f>
        <v>0</v>
      </c>
      <c r="W493">
        <f>SUMIFS('2024'!$I:$I,'2024'!$L:$L,work!$A493,'2024'!$H:$H,work!W$1)</f>
        <v>0</v>
      </c>
      <c r="X493">
        <f>SUMIFS('2024'!$I:$I,'2024'!$L:$L,work!$A493,'2024'!$H:$H,work!X$1)</f>
        <v>0</v>
      </c>
      <c r="Y493">
        <f t="shared" si="11"/>
        <v>3</v>
      </c>
      <c r="AL493" t="str">
        <v>TLHROC</v>
      </c>
      <c r="AM493" t="str">
        <v>811</v>
      </c>
      <c r="AN493" t="str">
        <v>-</v>
      </c>
    </row>
    <row r="494" spans="1:40" x14ac:dyDescent="0.25">
      <c r="A494" t="str">
        <v>36-21FLPNS G4NW0066</v>
      </c>
      <c r="B494" t="str">
        <f>_xlfn.XLOOKUP(A494,'2024'!L:L,'2024'!A:A)</f>
        <v>NWROC</v>
      </c>
      <c r="C494" t="str">
        <f>_xlfn.XLOOKUP(A494,'2024'!L:L,'2024'!F:F)</f>
        <v>STREAM</v>
      </c>
      <c r="D494" t="str">
        <f>_xlfn.XLOOKUP(A494,'2024'!L:L,'2024'!G:G)</f>
        <v>3F</v>
      </c>
      <c r="E494">
        <f>SUMIFS('2024'!$I:$I,'2024'!$L:$L,work!$A494,'2024'!$H:$H,work!E$1)</f>
        <v>0</v>
      </c>
      <c r="F494">
        <f>SUMIFS('2024'!$I:$I,'2024'!$L:$L,work!$A494,'2024'!$H:$H,work!F$1)</f>
        <v>0</v>
      </c>
      <c r="G494">
        <f>SUMIFS('2024'!$I:$I,'2024'!$L:$L,work!$A494,'2024'!$H:$H,work!G$1)</f>
        <v>0</v>
      </c>
      <c r="H494">
        <f>SUMIFS('2024'!$I:$I,'2024'!$L:$L,work!$A494,'2024'!$H:$H,work!H$1)</f>
        <v>0</v>
      </c>
      <c r="I494">
        <f>SUMIFS('2024'!$I:$I,'2024'!$L:$L,work!$A494,'2024'!$H:$H,work!I$1)</f>
        <v>6</v>
      </c>
      <c r="J494">
        <f>SUMIFS('2024'!$I:$I,'2024'!$L:$L,work!$A494,'2024'!$H:$H,work!J$1)</f>
        <v>0</v>
      </c>
      <c r="K494">
        <f>SUMIFS('2024'!$I:$I,'2024'!$L:$L,work!$A494,'2024'!$H:$H,work!K$1)</f>
        <v>0</v>
      </c>
      <c r="L494">
        <f>SUMIFS('2024'!$I:$I,'2024'!$L:$L,work!$A494,'2024'!$H:$H,work!L$1)</f>
        <v>0</v>
      </c>
      <c r="M494">
        <f>SUMIFS('2024'!$I:$I,'2024'!$L:$L,work!$A494,'2024'!$H:$H,work!M$1)</f>
        <v>0</v>
      </c>
      <c r="N494">
        <f>SUMIFS('2024'!$I:$I,'2024'!$L:$L,work!$A494,'2024'!$H:$H,work!N$1)</f>
        <v>0</v>
      </c>
      <c r="O494">
        <f>SUMIFS('2024'!$I:$I,'2024'!$L:$L,work!$A494,'2024'!$H:$H,work!O$1)</f>
        <v>0</v>
      </c>
      <c r="P494">
        <f>SUMIFS('2024'!$I:$I,'2024'!$L:$L,work!$A494,'2024'!$H:$H,work!P$1)</f>
        <v>0</v>
      </c>
      <c r="Q494">
        <f>SUMIFS('2024'!$I:$I,'2024'!$L:$L,work!$A494,'2024'!$H:$H,work!Q$1)</f>
        <v>0</v>
      </c>
      <c r="R494">
        <f>SUMIFS('2024'!$I:$I,'2024'!$L:$L,work!$A494,'2024'!$H:$H,work!R$1)</f>
        <v>0</v>
      </c>
      <c r="S494">
        <f>SUMIFS('2024'!$I:$I,'2024'!$L:$L,work!$A494,'2024'!$H:$H,work!S$1)</f>
        <v>0</v>
      </c>
      <c r="T494">
        <f>SUMIFS('2024'!$I:$I,'2024'!$L:$L,work!$A494,'2024'!$H:$H,work!T$1)</f>
        <v>0</v>
      </c>
      <c r="U494">
        <f>SUMIFS('2024'!$I:$I,'2024'!$L:$L,work!$A494,'2024'!$H:$H,work!U$1)</f>
        <v>0</v>
      </c>
      <c r="V494">
        <f>SUMIFS('2024'!$I:$I,'2024'!$L:$L,work!$A494,'2024'!$H:$H,work!V$1)</f>
        <v>0</v>
      </c>
      <c r="W494">
        <f>SUMIFS('2024'!$I:$I,'2024'!$L:$L,work!$A494,'2024'!$H:$H,work!W$1)</f>
        <v>0</v>
      </c>
      <c r="X494">
        <f>SUMIFS('2024'!$I:$I,'2024'!$L:$L,work!$A494,'2024'!$H:$H,work!X$1)</f>
        <v>0</v>
      </c>
      <c r="Y494">
        <f t="shared" si="11"/>
        <v>3</v>
      </c>
      <c r="AL494" t="str">
        <v>TLHROC</v>
      </c>
      <c r="AM494" t="str">
        <v>375I</v>
      </c>
      <c r="AN494" t="str">
        <v>-</v>
      </c>
    </row>
    <row r="495" spans="1:40" x14ac:dyDescent="0.25">
      <c r="A495" t="str">
        <v>3626-21FLA   G1NE0906</v>
      </c>
      <c r="B495" t="str">
        <f>_xlfn.XLOOKUP(A495,'2024'!L:L,'2024'!A:A)</f>
        <v>NEROC</v>
      </c>
      <c r="C495" t="str">
        <f>_xlfn.XLOOKUP(A495,'2024'!L:L,'2024'!F:F)</f>
        <v>STREAM</v>
      </c>
      <c r="D495" t="str">
        <f>_xlfn.XLOOKUP(A495,'2024'!L:L,'2024'!G:G)</f>
        <v>3F</v>
      </c>
      <c r="E495">
        <f>SUMIFS('2024'!$I:$I,'2024'!$L:$L,work!$A495,'2024'!$H:$H,work!E$1)</f>
        <v>0</v>
      </c>
      <c r="F495">
        <f>SUMIFS('2024'!$I:$I,'2024'!$L:$L,work!$A495,'2024'!$H:$H,work!F$1)</f>
        <v>0</v>
      </c>
      <c r="G495">
        <f>SUMIFS('2024'!$I:$I,'2024'!$L:$L,work!$A495,'2024'!$H:$H,work!G$1)</f>
        <v>0</v>
      </c>
      <c r="H495">
        <f>SUMIFS('2024'!$I:$I,'2024'!$L:$L,work!$A495,'2024'!$H:$H,work!H$1)</f>
        <v>0</v>
      </c>
      <c r="I495">
        <f>SUMIFS('2024'!$I:$I,'2024'!$L:$L,work!$A495,'2024'!$H:$H,work!I$1)</f>
        <v>6</v>
      </c>
      <c r="J495">
        <f>SUMIFS('2024'!$I:$I,'2024'!$L:$L,work!$A495,'2024'!$H:$H,work!J$1)</f>
        <v>0</v>
      </c>
      <c r="K495">
        <f>SUMIFS('2024'!$I:$I,'2024'!$L:$L,work!$A495,'2024'!$H:$H,work!K$1)</f>
        <v>6</v>
      </c>
      <c r="L495">
        <f>SUMIFS('2024'!$I:$I,'2024'!$L:$L,work!$A495,'2024'!$H:$H,work!L$1)</f>
        <v>6</v>
      </c>
      <c r="M495">
        <f>SUMIFS('2024'!$I:$I,'2024'!$L:$L,work!$A495,'2024'!$H:$H,work!M$1)</f>
        <v>6</v>
      </c>
      <c r="N495">
        <f>SUMIFS('2024'!$I:$I,'2024'!$L:$L,work!$A495,'2024'!$H:$H,work!N$1)</f>
        <v>6</v>
      </c>
      <c r="O495">
        <f>SUMIFS('2024'!$I:$I,'2024'!$L:$L,work!$A495,'2024'!$H:$H,work!O$1)</f>
        <v>6</v>
      </c>
      <c r="P495">
        <f>SUMIFS('2024'!$I:$I,'2024'!$L:$L,work!$A495,'2024'!$H:$H,work!P$1)</f>
        <v>6</v>
      </c>
      <c r="Q495">
        <f>SUMIFS('2024'!$I:$I,'2024'!$L:$L,work!$A495,'2024'!$H:$H,work!Q$1)</f>
        <v>6</v>
      </c>
      <c r="R495">
        <f>SUMIFS('2024'!$I:$I,'2024'!$L:$L,work!$A495,'2024'!$H:$H,work!R$1)</f>
        <v>0</v>
      </c>
      <c r="S495">
        <f>SUMIFS('2024'!$I:$I,'2024'!$L:$L,work!$A495,'2024'!$H:$H,work!S$1)</f>
        <v>0</v>
      </c>
      <c r="T495">
        <f>SUMIFS('2024'!$I:$I,'2024'!$L:$L,work!$A495,'2024'!$H:$H,work!T$1)</f>
        <v>0</v>
      </c>
      <c r="U495">
        <f>SUMIFS('2024'!$I:$I,'2024'!$L:$L,work!$A495,'2024'!$H:$H,work!U$1)</f>
        <v>0</v>
      </c>
      <c r="V495">
        <f>SUMIFS('2024'!$I:$I,'2024'!$L:$L,work!$A495,'2024'!$H:$H,work!V$1)</f>
        <v>0</v>
      </c>
      <c r="W495">
        <f>SUMIFS('2024'!$I:$I,'2024'!$L:$L,work!$A495,'2024'!$H:$H,work!W$1)</f>
        <v>0</v>
      </c>
      <c r="X495">
        <f>SUMIFS('2024'!$I:$I,'2024'!$L:$L,work!$A495,'2024'!$H:$H,work!X$1)</f>
        <v>0</v>
      </c>
      <c r="Y495">
        <f t="shared" si="11"/>
        <v>3</v>
      </c>
      <c r="AL495" t="str">
        <v>NWROC</v>
      </c>
      <c r="AM495" t="str">
        <v>55</v>
      </c>
      <c r="AN495" t="str">
        <v>-</v>
      </c>
    </row>
    <row r="496" spans="1:40" x14ac:dyDescent="0.25">
      <c r="A496" t="str">
        <v>3641-21FLA   G1NE0020</v>
      </c>
      <c r="B496" t="str">
        <f>_xlfn.XLOOKUP(A496,'2024'!L:L,'2024'!A:A)</f>
        <v>NEROC</v>
      </c>
      <c r="C496" t="str">
        <f>_xlfn.XLOOKUP(A496,'2024'!L:L,'2024'!F:F)</f>
        <v>STREAM</v>
      </c>
      <c r="D496" t="str">
        <f>_xlfn.XLOOKUP(A496,'2024'!L:L,'2024'!G:G)</f>
        <v>3F</v>
      </c>
      <c r="E496">
        <f>SUMIFS('2024'!$I:$I,'2024'!$L:$L,work!$A496,'2024'!$H:$H,work!E$1)</f>
        <v>0</v>
      </c>
      <c r="F496">
        <f>SUMIFS('2024'!$I:$I,'2024'!$L:$L,work!$A496,'2024'!$H:$H,work!F$1)</f>
        <v>6</v>
      </c>
      <c r="G496">
        <f>SUMIFS('2024'!$I:$I,'2024'!$L:$L,work!$A496,'2024'!$H:$H,work!G$1)</f>
        <v>0</v>
      </c>
      <c r="H496">
        <f>SUMIFS('2024'!$I:$I,'2024'!$L:$L,work!$A496,'2024'!$H:$H,work!H$1)</f>
        <v>0</v>
      </c>
      <c r="I496">
        <f>SUMIFS('2024'!$I:$I,'2024'!$L:$L,work!$A496,'2024'!$H:$H,work!I$1)</f>
        <v>6</v>
      </c>
      <c r="J496">
        <f>SUMIFS('2024'!$I:$I,'2024'!$L:$L,work!$A496,'2024'!$H:$H,work!J$1)</f>
        <v>0</v>
      </c>
      <c r="K496">
        <f>SUMIFS('2024'!$I:$I,'2024'!$L:$L,work!$A496,'2024'!$H:$H,work!K$1)</f>
        <v>0</v>
      </c>
      <c r="L496">
        <f>SUMIFS('2024'!$I:$I,'2024'!$L:$L,work!$A496,'2024'!$H:$H,work!L$1)</f>
        <v>0</v>
      </c>
      <c r="M496">
        <f>SUMIFS('2024'!$I:$I,'2024'!$L:$L,work!$A496,'2024'!$H:$H,work!M$1)</f>
        <v>0</v>
      </c>
      <c r="N496">
        <f>SUMIFS('2024'!$I:$I,'2024'!$L:$L,work!$A496,'2024'!$H:$H,work!N$1)</f>
        <v>0</v>
      </c>
      <c r="O496">
        <f>SUMIFS('2024'!$I:$I,'2024'!$L:$L,work!$A496,'2024'!$H:$H,work!O$1)</f>
        <v>0</v>
      </c>
      <c r="P496">
        <f>SUMIFS('2024'!$I:$I,'2024'!$L:$L,work!$A496,'2024'!$H:$H,work!P$1)</f>
        <v>0</v>
      </c>
      <c r="Q496">
        <f>SUMIFS('2024'!$I:$I,'2024'!$L:$L,work!$A496,'2024'!$H:$H,work!Q$1)</f>
        <v>0</v>
      </c>
      <c r="R496">
        <f>SUMIFS('2024'!$I:$I,'2024'!$L:$L,work!$A496,'2024'!$H:$H,work!R$1)</f>
        <v>0</v>
      </c>
      <c r="S496">
        <f>SUMIFS('2024'!$I:$I,'2024'!$L:$L,work!$A496,'2024'!$H:$H,work!S$1)</f>
        <v>0</v>
      </c>
      <c r="T496">
        <f>SUMIFS('2024'!$I:$I,'2024'!$L:$L,work!$A496,'2024'!$H:$H,work!T$1)</f>
        <v>0</v>
      </c>
      <c r="U496">
        <f>SUMIFS('2024'!$I:$I,'2024'!$L:$L,work!$A496,'2024'!$H:$H,work!U$1)</f>
        <v>0</v>
      </c>
      <c r="V496">
        <f>SUMIFS('2024'!$I:$I,'2024'!$L:$L,work!$A496,'2024'!$H:$H,work!V$1)</f>
        <v>0</v>
      </c>
      <c r="W496">
        <f>SUMIFS('2024'!$I:$I,'2024'!$L:$L,work!$A496,'2024'!$H:$H,work!W$1)</f>
        <v>0</v>
      </c>
      <c r="X496">
        <f>SUMIFS('2024'!$I:$I,'2024'!$L:$L,work!$A496,'2024'!$H:$H,work!X$1)</f>
        <v>0</v>
      </c>
      <c r="Y496">
        <f t="shared" si="11"/>
        <v>3</v>
      </c>
      <c r="AL496" t="str">
        <v>NWROC</v>
      </c>
      <c r="AM496" t="str">
        <v>251</v>
      </c>
      <c r="AN496" t="str">
        <v>-</v>
      </c>
    </row>
    <row r="497" spans="1:40" x14ac:dyDescent="0.25">
      <c r="A497" t="str">
        <v>3644-21FLA   21030126</v>
      </c>
      <c r="B497" t="str">
        <f>_xlfn.XLOOKUP(A497,'2024'!L:L,'2024'!A:A)</f>
        <v>NEROC</v>
      </c>
      <c r="C497" t="str">
        <f>_xlfn.XLOOKUP(A497,'2024'!L:L,'2024'!F:F)</f>
        <v>STREAM</v>
      </c>
      <c r="D497" t="str">
        <f>_xlfn.XLOOKUP(A497,'2024'!L:L,'2024'!G:G)</f>
        <v>3F</v>
      </c>
      <c r="E497">
        <f>SUMIFS('2024'!$I:$I,'2024'!$L:$L,work!$A497,'2024'!$H:$H,work!E$1)</f>
        <v>0</v>
      </c>
      <c r="F497">
        <f>SUMIFS('2024'!$I:$I,'2024'!$L:$L,work!$A497,'2024'!$H:$H,work!F$1)</f>
        <v>0</v>
      </c>
      <c r="G497">
        <f>SUMIFS('2024'!$I:$I,'2024'!$L:$L,work!$A497,'2024'!$H:$H,work!G$1)</f>
        <v>0</v>
      </c>
      <c r="H497">
        <f>SUMIFS('2024'!$I:$I,'2024'!$L:$L,work!$A497,'2024'!$H:$H,work!H$1)</f>
        <v>0</v>
      </c>
      <c r="I497">
        <f>SUMIFS('2024'!$I:$I,'2024'!$L:$L,work!$A497,'2024'!$H:$H,work!I$1)</f>
        <v>6</v>
      </c>
      <c r="J497">
        <f>SUMIFS('2024'!$I:$I,'2024'!$L:$L,work!$A497,'2024'!$H:$H,work!J$1)</f>
        <v>0</v>
      </c>
      <c r="K497">
        <f>SUMIFS('2024'!$I:$I,'2024'!$L:$L,work!$A497,'2024'!$H:$H,work!K$1)</f>
        <v>0</v>
      </c>
      <c r="L497">
        <f>SUMIFS('2024'!$I:$I,'2024'!$L:$L,work!$A497,'2024'!$H:$H,work!L$1)</f>
        <v>0</v>
      </c>
      <c r="M497">
        <f>SUMIFS('2024'!$I:$I,'2024'!$L:$L,work!$A497,'2024'!$H:$H,work!M$1)</f>
        <v>0</v>
      </c>
      <c r="N497">
        <f>SUMIFS('2024'!$I:$I,'2024'!$L:$L,work!$A497,'2024'!$H:$H,work!N$1)</f>
        <v>0</v>
      </c>
      <c r="O497">
        <f>SUMIFS('2024'!$I:$I,'2024'!$L:$L,work!$A497,'2024'!$H:$H,work!O$1)</f>
        <v>0</v>
      </c>
      <c r="P497">
        <f>SUMIFS('2024'!$I:$I,'2024'!$L:$L,work!$A497,'2024'!$H:$H,work!P$1)</f>
        <v>6</v>
      </c>
      <c r="Q497">
        <f>SUMIFS('2024'!$I:$I,'2024'!$L:$L,work!$A497,'2024'!$H:$H,work!Q$1)</f>
        <v>6</v>
      </c>
      <c r="R497">
        <f>SUMIFS('2024'!$I:$I,'2024'!$L:$L,work!$A497,'2024'!$H:$H,work!R$1)</f>
        <v>0</v>
      </c>
      <c r="S497">
        <f>SUMIFS('2024'!$I:$I,'2024'!$L:$L,work!$A497,'2024'!$H:$H,work!S$1)</f>
        <v>0</v>
      </c>
      <c r="T497">
        <f>SUMIFS('2024'!$I:$I,'2024'!$L:$L,work!$A497,'2024'!$H:$H,work!T$1)</f>
        <v>0</v>
      </c>
      <c r="U497">
        <f>SUMIFS('2024'!$I:$I,'2024'!$L:$L,work!$A497,'2024'!$H:$H,work!U$1)</f>
        <v>0</v>
      </c>
      <c r="V497">
        <f>SUMIFS('2024'!$I:$I,'2024'!$L:$L,work!$A497,'2024'!$H:$H,work!V$1)</f>
        <v>0</v>
      </c>
      <c r="W497">
        <f>SUMIFS('2024'!$I:$I,'2024'!$L:$L,work!$A497,'2024'!$H:$H,work!W$1)</f>
        <v>0</v>
      </c>
      <c r="X497">
        <f>SUMIFS('2024'!$I:$I,'2024'!$L:$L,work!$A497,'2024'!$H:$H,work!X$1)</f>
        <v>0</v>
      </c>
      <c r="Y497">
        <f t="shared" si="11"/>
        <v>3</v>
      </c>
      <c r="AL497" t="str">
        <v>TLHROC</v>
      </c>
      <c r="AM497" t="str">
        <v>80</v>
      </c>
      <c r="AN497" t="str">
        <v>-</v>
      </c>
    </row>
    <row r="498" spans="1:40" x14ac:dyDescent="0.25">
      <c r="A498" t="str">
        <v>3678A-21FLA   21030152</v>
      </c>
      <c r="B498" t="str">
        <f>_xlfn.XLOOKUP(A498,'2024'!L:L,'2024'!A:A)</f>
        <v>NEROC</v>
      </c>
      <c r="C498" t="str">
        <f>_xlfn.XLOOKUP(A498,'2024'!L:L,'2024'!F:F)</f>
        <v>STREAM</v>
      </c>
      <c r="D498" t="str">
        <f>_xlfn.XLOOKUP(A498,'2024'!L:L,'2024'!G:G)</f>
        <v>3F</v>
      </c>
      <c r="E498">
        <f>SUMIFS('2024'!$I:$I,'2024'!$L:$L,work!$A498,'2024'!$H:$H,work!E$1)</f>
        <v>0</v>
      </c>
      <c r="F498">
        <f>SUMIFS('2024'!$I:$I,'2024'!$L:$L,work!$A498,'2024'!$H:$H,work!F$1)</f>
        <v>6</v>
      </c>
      <c r="G498">
        <f>SUMIFS('2024'!$I:$I,'2024'!$L:$L,work!$A498,'2024'!$H:$H,work!G$1)</f>
        <v>0</v>
      </c>
      <c r="H498">
        <f>SUMIFS('2024'!$I:$I,'2024'!$L:$L,work!$A498,'2024'!$H:$H,work!H$1)</f>
        <v>0</v>
      </c>
      <c r="I498">
        <f>SUMIFS('2024'!$I:$I,'2024'!$L:$L,work!$A498,'2024'!$H:$H,work!I$1)</f>
        <v>6</v>
      </c>
      <c r="J498">
        <f>SUMIFS('2024'!$I:$I,'2024'!$L:$L,work!$A498,'2024'!$H:$H,work!J$1)</f>
        <v>0</v>
      </c>
      <c r="K498">
        <f>SUMIFS('2024'!$I:$I,'2024'!$L:$L,work!$A498,'2024'!$H:$H,work!K$1)</f>
        <v>0</v>
      </c>
      <c r="L498">
        <f>SUMIFS('2024'!$I:$I,'2024'!$L:$L,work!$A498,'2024'!$H:$H,work!L$1)</f>
        <v>0</v>
      </c>
      <c r="M498">
        <f>SUMIFS('2024'!$I:$I,'2024'!$L:$L,work!$A498,'2024'!$H:$H,work!M$1)</f>
        <v>0</v>
      </c>
      <c r="N498">
        <f>SUMIFS('2024'!$I:$I,'2024'!$L:$L,work!$A498,'2024'!$H:$H,work!N$1)</f>
        <v>0</v>
      </c>
      <c r="O498">
        <f>SUMIFS('2024'!$I:$I,'2024'!$L:$L,work!$A498,'2024'!$H:$H,work!O$1)</f>
        <v>0</v>
      </c>
      <c r="P498">
        <f>SUMIFS('2024'!$I:$I,'2024'!$L:$L,work!$A498,'2024'!$H:$H,work!P$1)</f>
        <v>0</v>
      </c>
      <c r="Q498">
        <f>SUMIFS('2024'!$I:$I,'2024'!$L:$L,work!$A498,'2024'!$H:$H,work!Q$1)</f>
        <v>0</v>
      </c>
      <c r="R498">
        <f>SUMIFS('2024'!$I:$I,'2024'!$L:$L,work!$A498,'2024'!$H:$H,work!R$1)</f>
        <v>0</v>
      </c>
      <c r="S498">
        <f>SUMIFS('2024'!$I:$I,'2024'!$L:$L,work!$A498,'2024'!$H:$H,work!S$1)</f>
        <v>0</v>
      </c>
      <c r="T498">
        <f>SUMIFS('2024'!$I:$I,'2024'!$L:$L,work!$A498,'2024'!$H:$H,work!T$1)</f>
        <v>0</v>
      </c>
      <c r="U498">
        <f>SUMIFS('2024'!$I:$I,'2024'!$L:$L,work!$A498,'2024'!$H:$H,work!U$1)</f>
        <v>0</v>
      </c>
      <c r="V498">
        <f>SUMIFS('2024'!$I:$I,'2024'!$L:$L,work!$A498,'2024'!$H:$H,work!V$1)</f>
        <v>0</v>
      </c>
      <c r="W498">
        <f>SUMIFS('2024'!$I:$I,'2024'!$L:$L,work!$A498,'2024'!$H:$H,work!W$1)</f>
        <v>0</v>
      </c>
      <c r="X498">
        <f>SUMIFS('2024'!$I:$I,'2024'!$L:$L,work!$A498,'2024'!$H:$H,work!X$1)</f>
        <v>0</v>
      </c>
      <c r="Y498">
        <f t="shared" si="11"/>
        <v>3</v>
      </c>
      <c r="AL498" t="str">
        <v>TLHROC</v>
      </c>
      <c r="AM498" t="str">
        <v>59C</v>
      </c>
      <c r="AN498" t="str">
        <v>-</v>
      </c>
    </row>
    <row r="499" spans="1:40" x14ac:dyDescent="0.25">
      <c r="A499" t="str">
        <v>3678A-21FLA   G1NE0021</v>
      </c>
      <c r="B499" t="str">
        <f>_xlfn.XLOOKUP(A499,'2024'!L:L,'2024'!A:A)</f>
        <v>NEROC</v>
      </c>
      <c r="C499" t="str">
        <f>_xlfn.XLOOKUP(A499,'2024'!L:L,'2024'!F:F)</f>
        <v>STREAM</v>
      </c>
      <c r="D499" t="str">
        <f>_xlfn.XLOOKUP(A499,'2024'!L:L,'2024'!G:G)</f>
        <v>3F</v>
      </c>
      <c r="E499">
        <f>SUMIFS('2024'!$I:$I,'2024'!$L:$L,work!$A499,'2024'!$H:$H,work!E$1)</f>
        <v>0</v>
      </c>
      <c r="F499">
        <f>SUMIFS('2024'!$I:$I,'2024'!$L:$L,work!$A499,'2024'!$H:$H,work!F$1)</f>
        <v>6</v>
      </c>
      <c r="G499">
        <f>SUMIFS('2024'!$I:$I,'2024'!$L:$L,work!$A499,'2024'!$H:$H,work!G$1)</f>
        <v>0</v>
      </c>
      <c r="H499">
        <f>SUMIFS('2024'!$I:$I,'2024'!$L:$L,work!$A499,'2024'!$H:$H,work!H$1)</f>
        <v>0</v>
      </c>
      <c r="I499">
        <f>SUMIFS('2024'!$I:$I,'2024'!$L:$L,work!$A499,'2024'!$H:$H,work!I$1)</f>
        <v>6</v>
      </c>
      <c r="J499">
        <f>SUMIFS('2024'!$I:$I,'2024'!$L:$L,work!$A499,'2024'!$H:$H,work!J$1)</f>
        <v>0</v>
      </c>
      <c r="K499">
        <f>SUMIFS('2024'!$I:$I,'2024'!$L:$L,work!$A499,'2024'!$H:$H,work!K$1)</f>
        <v>0</v>
      </c>
      <c r="L499">
        <f>SUMIFS('2024'!$I:$I,'2024'!$L:$L,work!$A499,'2024'!$H:$H,work!L$1)</f>
        <v>0</v>
      </c>
      <c r="M499">
        <f>SUMIFS('2024'!$I:$I,'2024'!$L:$L,work!$A499,'2024'!$H:$H,work!M$1)</f>
        <v>0</v>
      </c>
      <c r="N499">
        <f>SUMIFS('2024'!$I:$I,'2024'!$L:$L,work!$A499,'2024'!$H:$H,work!N$1)</f>
        <v>0</v>
      </c>
      <c r="O499">
        <f>SUMIFS('2024'!$I:$I,'2024'!$L:$L,work!$A499,'2024'!$H:$H,work!O$1)</f>
        <v>0</v>
      </c>
      <c r="P499">
        <f>SUMIFS('2024'!$I:$I,'2024'!$L:$L,work!$A499,'2024'!$H:$H,work!P$1)</f>
        <v>0</v>
      </c>
      <c r="Q499">
        <f>SUMIFS('2024'!$I:$I,'2024'!$L:$L,work!$A499,'2024'!$H:$H,work!Q$1)</f>
        <v>0</v>
      </c>
      <c r="R499">
        <f>SUMIFS('2024'!$I:$I,'2024'!$L:$L,work!$A499,'2024'!$H:$H,work!R$1)</f>
        <v>0</v>
      </c>
      <c r="S499">
        <f>SUMIFS('2024'!$I:$I,'2024'!$L:$L,work!$A499,'2024'!$H:$H,work!S$1)</f>
        <v>0</v>
      </c>
      <c r="T499">
        <f>SUMIFS('2024'!$I:$I,'2024'!$L:$L,work!$A499,'2024'!$H:$H,work!T$1)</f>
        <v>0</v>
      </c>
      <c r="U499">
        <f>SUMIFS('2024'!$I:$I,'2024'!$L:$L,work!$A499,'2024'!$H:$H,work!U$1)</f>
        <v>0</v>
      </c>
      <c r="V499">
        <f>SUMIFS('2024'!$I:$I,'2024'!$L:$L,work!$A499,'2024'!$H:$H,work!V$1)</f>
        <v>0</v>
      </c>
      <c r="W499">
        <f>SUMIFS('2024'!$I:$I,'2024'!$L:$L,work!$A499,'2024'!$H:$H,work!W$1)</f>
        <v>0</v>
      </c>
      <c r="X499">
        <f>SUMIFS('2024'!$I:$I,'2024'!$L:$L,work!$A499,'2024'!$H:$H,work!X$1)</f>
        <v>0</v>
      </c>
      <c r="Y499">
        <f t="shared" si="11"/>
        <v>3</v>
      </c>
      <c r="AL499" t="str">
        <v>TLHROC</v>
      </c>
      <c r="AM499" t="str">
        <v>459</v>
      </c>
      <c r="AN499" t="str">
        <v>-</v>
      </c>
    </row>
    <row r="500" spans="1:40" x14ac:dyDescent="0.25">
      <c r="A500" t="str">
        <v>3703-21FLTPA G1SW0103</v>
      </c>
      <c r="B500" t="str">
        <f>_xlfn.XLOOKUP(A500,'2024'!L:L,'2024'!A:A)</f>
        <v>SWROC</v>
      </c>
      <c r="C500" t="str">
        <f>_xlfn.XLOOKUP(A500,'2024'!L:L,'2024'!F:F)</f>
        <v>STREAM</v>
      </c>
      <c r="D500" t="str">
        <f>_xlfn.XLOOKUP(A500,'2024'!L:L,'2024'!G:G)</f>
        <v>3F</v>
      </c>
      <c r="E500">
        <f>SUMIFS('2024'!$I:$I,'2024'!$L:$L,work!$A500,'2024'!$H:$H,work!E$1)</f>
        <v>0</v>
      </c>
      <c r="F500">
        <f>SUMIFS('2024'!$I:$I,'2024'!$L:$L,work!$A500,'2024'!$H:$H,work!F$1)</f>
        <v>6</v>
      </c>
      <c r="G500">
        <f>SUMIFS('2024'!$I:$I,'2024'!$L:$L,work!$A500,'2024'!$H:$H,work!G$1)</f>
        <v>0</v>
      </c>
      <c r="H500">
        <f>SUMIFS('2024'!$I:$I,'2024'!$L:$L,work!$A500,'2024'!$H:$H,work!H$1)</f>
        <v>0</v>
      </c>
      <c r="I500">
        <f>SUMIFS('2024'!$I:$I,'2024'!$L:$L,work!$A500,'2024'!$H:$H,work!I$1)</f>
        <v>6</v>
      </c>
      <c r="J500">
        <f>SUMIFS('2024'!$I:$I,'2024'!$L:$L,work!$A500,'2024'!$H:$H,work!J$1)</f>
        <v>0</v>
      </c>
      <c r="K500">
        <f>SUMIFS('2024'!$I:$I,'2024'!$L:$L,work!$A500,'2024'!$H:$H,work!K$1)</f>
        <v>0</v>
      </c>
      <c r="L500">
        <f>SUMIFS('2024'!$I:$I,'2024'!$L:$L,work!$A500,'2024'!$H:$H,work!L$1)</f>
        <v>0</v>
      </c>
      <c r="M500">
        <f>SUMIFS('2024'!$I:$I,'2024'!$L:$L,work!$A500,'2024'!$H:$H,work!M$1)</f>
        <v>0</v>
      </c>
      <c r="N500">
        <f>SUMIFS('2024'!$I:$I,'2024'!$L:$L,work!$A500,'2024'!$H:$H,work!N$1)</f>
        <v>0</v>
      </c>
      <c r="O500">
        <f>SUMIFS('2024'!$I:$I,'2024'!$L:$L,work!$A500,'2024'!$H:$H,work!O$1)</f>
        <v>0</v>
      </c>
      <c r="P500">
        <f>SUMIFS('2024'!$I:$I,'2024'!$L:$L,work!$A500,'2024'!$H:$H,work!P$1)</f>
        <v>0</v>
      </c>
      <c r="Q500">
        <f>SUMIFS('2024'!$I:$I,'2024'!$L:$L,work!$A500,'2024'!$H:$H,work!Q$1)</f>
        <v>0</v>
      </c>
      <c r="R500">
        <f>SUMIFS('2024'!$I:$I,'2024'!$L:$L,work!$A500,'2024'!$H:$H,work!R$1)</f>
        <v>0</v>
      </c>
      <c r="S500">
        <f>SUMIFS('2024'!$I:$I,'2024'!$L:$L,work!$A500,'2024'!$H:$H,work!S$1)</f>
        <v>0</v>
      </c>
      <c r="T500">
        <f>SUMIFS('2024'!$I:$I,'2024'!$L:$L,work!$A500,'2024'!$H:$H,work!T$1)</f>
        <v>0</v>
      </c>
      <c r="U500">
        <f>SUMIFS('2024'!$I:$I,'2024'!$L:$L,work!$A500,'2024'!$H:$H,work!U$1)</f>
        <v>0</v>
      </c>
      <c r="V500">
        <f>SUMIFS('2024'!$I:$I,'2024'!$L:$L,work!$A500,'2024'!$H:$H,work!V$1)</f>
        <v>0</v>
      </c>
      <c r="W500">
        <f>SUMIFS('2024'!$I:$I,'2024'!$L:$L,work!$A500,'2024'!$H:$H,work!W$1)</f>
        <v>0</v>
      </c>
      <c r="X500">
        <f>SUMIFS('2024'!$I:$I,'2024'!$L:$L,work!$A500,'2024'!$H:$H,work!X$1)</f>
        <v>0</v>
      </c>
      <c r="Y500">
        <f t="shared" si="11"/>
        <v>3</v>
      </c>
      <c r="AL500" t="str">
        <v>TLHROC</v>
      </c>
      <c r="AM500" t="str">
        <v>716</v>
      </c>
      <c r="AN500" t="str">
        <v>-</v>
      </c>
    </row>
    <row r="501" spans="1:40" x14ac:dyDescent="0.25">
      <c r="A501" t="str">
        <v>3731A-21FLBRA 3731A-A</v>
      </c>
      <c r="B501" t="str">
        <f>_xlfn.XLOOKUP(A501,'2024'!L:L,'2024'!A:A)</f>
        <v>NEROC</v>
      </c>
      <c r="C501" t="str">
        <f>_xlfn.XLOOKUP(A501,'2024'!L:L,'2024'!F:F)</f>
        <v>LAKE</v>
      </c>
      <c r="D501" t="str">
        <f>_xlfn.XLOOKUP(A501,'2024'!L:L,'2024'!G:G)</f>
        <v>3F</v>
      </c>
      <c r="E501">
        <f>SUMIFS('2024'!$I:$I,'2024'!$L:$L,work!$A501,'2024'!$H:$H,work!E$1)</f>
        <v>6</v>
      </c>
      <c r="F501">
        <f>SUMIFS('2024'!$I:$I,'2024'!$L:$L,work!$A501,'2024'!$H:$H,work!F$1)</f>
        <v>0</v>
      </c>
      <c r="G501">
        <f>SUMIFS('2024'!$I:$I,'2024'!$L:$L,work!$A501,'2024'!$H:$H,work!G$1)</f>
        <v>6</v>
      </c>
      <c r="H501">
        <f>SUMIFS('2024'!$I:$I,'2024'!$L:$L,work!$A501,'2024'!$H:$H,work!H$1)</f>
        <v>0</v>
      </c>
      <c r="I501">
        <f>SUMIFS('2024'!$I:$I,'2024'!$L:$L,work!$A501,'2024'!$H:$H,work!I$1)</f>
        <v>0</v>
      </c>
      <c r="J501">
        <f>SUMIFS('2024'!$I:$I,'2024'!$L:$L,work!$A501,'2024'!$H:$H,work!J$1)</f>
        <v>0</v>
      </c>
      <c r="K501">
        <f>SUMIFS('2024'!$I:$I,'2024'!$L:$L,work!$A501,'2024'!$H:$H,work!K$1)</f>
        <v>0</v>
      </c>
      <c r="L501">
        <f>SUMIFS('2024'!$I:$I,'2024'!$L:$L,work!$A501,'2024'!$H:$H,work!L$1)</f>
        <v>0</v>
      </c>
      <c r="M501">
        <f>SUMIFS('2024'!$I:$I,'2024'!$L:$L,work!$A501,'2024'!$H:$H,work!M$1)</f>
        <v>0</v>
      </c>
      <c r="N501">
        <f>SUMIFS('2024'!$I:$I,'2024'!$L:$L,work!$A501,'2024'!$H:$H,work!N$1)</f>
        <v>0</v>
      </c>
      <c r="O501">
        <f>SUMIFS('2024'!$I:$I,'2024'!$L:$L,work!$A501,'2024'!$H:$H,work!O$1)</f>
        <v>0</v>
      </c>
      <c r="P501">
        <f>SUMIFS('2024'!$I:$I,'2024'!$L:$L,work!$A501,'2024'!$H:$H,work!P$1)</f>
        <v>0</v>
      </c>
      <c r="Q501">
        <f>SUMIFS('2024'!$I:$I,'2024'!$L:$L,work!$A501,'2024'!$H:$H,work!Q$1)</f>
        <v>0</v>
      </c>
      <c r="R501">
        <f>SUMIFS('2024'!$I:$I,'2024'!$L:$L,work!$A501,'2024'!$H:$H,work!R$1)</f>
        <v>0</v>
      </c>
      <c r="S501">
        <f>SUMIFS('2024'!$I:$I,'2024'!$L:$L,work!$A501,'2024'!$H:$H,work!S$1)</f>
        <v>0</v>
      </c>
      <c r="T501">
        <f>SUMIFS('2024'!$I:$I,'2024'!$L:$L,work!$A501,'2024'!$H:$H,work!T$1)</f>
        <v>0</v>
      </c>
      <c r="U501">
        <f>SUMIFS('2024'!$I:$I,'2024'!$L:$L,work!$A501,'2024'!$H:$H,work!U$1)</f>
        <v>0</v>
      </c>
      <c r="V501">
        <f>SUMIFS('2024'!$I:$I,'2024'!$L:$L,work!$A501,'2024'!$H:$H,work!V$1)</f>
        <v>0</v>
      </c>
      <c r="W501">
        <f>SUMIFS('2024'!$I:$I,'2024'!$L:$L,work!$A501,'2024'!$H:$H,work!W$1)</f>
        <v>0</v>
      </c>
      <c r="X501">
        <f>SUMIFS('2024'!$I:$I,'2024'!$L:$L,work!$A501,'2024'!$H:$H,work!X$1)</f>
        <v>0</v>
      </c>
      <c r="Y501">
        <f t="shared" si="11"/>
        <v>3</v>
      </c>
      <c r="AL501" t="str">
        <v>TLHROC</v>
      </c>
      <c r="AM501" t="str">
        <v>965</v>
      </c>
      <c r="AN501" t="str">
        <v>-</v>
      </c>
    </row>
    <row r="502" spans="1:40" x14ac:dyDescent="0.25">
      <c r="A502" t="str">
        <v>3747-21FLA   23020018</v>
      </c>
      <c r="B502" t="str">
        <f>_xlfn.XLOOKUP(A502,'2024'!L:L,'2024'!A:A)</f>
        <v>NEROC</v>
      </c>
      <c r="C502" t="str">
        <f>_xlfn.XLOOKUP(A502,'2024'!L:L,'2024'!F:F)</f>
        <v>STREAM</v>
      </c>
      <c r="D502" t="str">
        <f>_xlfn.XLOOKUP(A502,'2024'!L:L,'2024'!G:G)</f>
        <v>3F</v>
      </c>
      <c r="E502">
        <f>SUMIFS('2024'!$I:$I,'2024'!$L:$L,work!$A502,'2024'!$H:$H,work!E$1)</f>
        <v>0</v>
      </c>
      <c r="F502">
        <f>SUMIFS('2024'!$I:$I,'2024'!$L:$L,work!$A502,'2024'!$H:$H,work!F$1)</f>
        <v>0</v>
      </c>
      <c r="G502">
        <f>SUMIFS('2024'!$I:$I,'2024'!$L:$L,work!$A502,'2024'!$H:$H,work!G$1)</f>
        <v>0</v>
      </c>
      <c r="H502">
        <f>SUMIFS('2024'!$I:$I,'2024'!$L:$L,work!$A502,'2024'!$H:$H,work!H$1)</f>
        <v>0</v>
      </c>
      <c r="I502">
        <f>SUMIFS('2024'!$I:$I,'2024'!$L:$L,work!$A502,'2024'!$H:$H,work!I$1)</f>
        <v>6</v>
      </c>
      <c r="J502">
        <f>SUMIFS('2024'!$I:$I,'2024'!$L:$L,work!$A502,'2024'!$H:$H,work!J$1)</f>
        <v>0</v>
      </c>
      <c r="K502">
        <f>SUMIFS('2024'!$I:$I,'2024'!$L:$L,work!$A502,'2024'!$H:$H,work!K$1)</f>
        <v>0</v>
      </c>
      <c r="L502">
        <f>SUMIFS('2024'!$I:$I,'2024'!$L:$L,work!$A502,'2024'!$H:$H,work!L$1)</f>
        <v>0</v>
      </c>
      <c r="M502">
        <f>SUMIFS('2024'!$I:$I,'2024'!$L:$L,work!$A502,'2024'!$H:$H,work!M$1)</f>
        <v>0</v>
      </c>
      <c r="N502">
        <f>SUMIFS('2024'!$I:$I,'2024'!$L:$L,work!$A502,'2024'!$H:$H,work!N$1)</f>
        <v>0</v>
      </c>
      <c r="O502">
        <f>SUMIFS('2024'!$I:$I,'2024'!$L:$L,work!$A502,'2024'!$H:$H,work!O$1)</f>
        <v>0</v>
      </c>
      <c r="P502">
        <f>SUMIFS('2024'!$I:$I,'2024'!$L:$L,work!$A502,'2024'!$H:$H,work!P$1)</f>
        <v>0</v>
      </c>
      <c r="Q502">
        <f>SUMIFS('2024'!$I:$I,'2024'!$L:$L,work!$A502,'2024'!$H:$H,work!Q$1)</f>
        <v>0</v>
      </c>
      <c r="R502">
        <f>SUMIFS('2024'!$I:$I,'2024'!$L:$L,work!$A502,'2024'!$H:$H,work!R$1)</f>
        <v>0</v>
      </c>
      <c r="S502">
        <f>SUMIFS('2024'!$I:$I,'2024'!$L:$L,work!$A502,'2024'!$H:$H,work!S$1)</f>
        <v>0</v>
      </c>
      <c r="T502">
        <f>SUMIFS('2024'!$I:$I,'2024'!$L:$L,work!$A502,'2024'!$H:$H,work!T$1)</f>
        <v>0</v>
      </c>
      <c r="U502">
        <f>SUMIFS('2024'!$I:$I,'2024'!$L:$L,work!$A502,'2024'!$H:$H,work!U$1)</f>
        <v>0</v>
      </c>
      <c r="V502">
        <f>SUMIFS('2024'!$I:$I,'2024'!$L:$L,work!$A502,'2024'!$H:$H,work!V$1)</f>
        <v>0</v>
      </c>
      <c r="W502">
        <f>SUMIFS('2024'!$I:$I,'2024'!$L:$L,work!$A502,'2024'!$H:$H,work!W$1)</f>
        <v>0</v>
      </c>
      <c r="X502">
        <f>SUMIFS('2024'!$I:$I,'2024'!$L:$L,work!$A502,'2024'!$H:$H,work!X$1)</f>
        <v>0</v>
      </c>
      <c r="Y502">
        <f t="shared" si="11"/>
        <v>3</v>
      </c>
      <c r="AL502" t="str">
        <v>TLHROC</v>
      </c>
      <c r="AM502" t="str">
        <v>977</v>
      </c>
      <c r="AN502" t="str">
        <v>-</v>
      </c>
    </row>
    <row r="503" spans="1:40" x14ac:dyDescent="0.25">
      <c r="A503" t="str">
        <v>3747-21FLA   23020032</v>
      </c>
      <c r="B503" t="str">
        <f>_xlfn.XLOOKUP(A503,'2024'!L:L,'2024'!A:A)</f>
        <v>NEROC</v>
      </c>
      <c r="C503" t="str">
        <f>_xlfn.XLOOKUP(A503,'2024'!L:L,'2024'!F:F)</f>
        <v>STREAM</v>
      </c>
      <c r="D503" t="str">
        <f>_xlfn.XLOOKUP(A503,'2024'!L:L,'2024'!G:G)</f>
        <v>3F</v>
      </c>
      <c r="E503">
        <f>SUMIFS('2024'!$I:$I,'2024'!$L:$L,work!$A503,'2024'!$H:$H,work!E$1)</f>
        <v>6</v>
      </c>
      <c r="F503">
        <f>SUMIFS('2024'!$I:$I,'2024'!$L:$L,work!$A503,'2024'!$H:$H,work!F$1)</f>
        <v>0</v>
      </c>
      <c r="G503">
        <f>SUMIFS('2024'!$I:$I,'2024'!$L:$L,work!$A503,'2024'!$H:$H,work!G$1)</f>
        <v>0</v>
      </c>
      <c r="H503">
        <f>SUMIFS('2024'!$I:$I,'2024'!$L:$L,work!$A503,'2024'!$H:$H,work!H$1)</f>
        <v>0</v>
      </c>
      <c r="I503">
        <f>SUMIFS('2024'!$I:$I,'2024'!$L:$L,work!$A503,'2024'!$H:$H,work!I$1)</f>
        <v>6</v>
      </c>
      <c r="J503">
        <f>SUMIFS('2024'!$I:$I,'2024'!$L:$L,work!$A503,'2024'!$H:$H,work!J$1)</f>
        <v>0</v>
      </c>
      <c r="K503">
        <f>SUMIFS('2024'!$I:$I,'2024'!$L:$L,work!$A503,'2024'!$H:$H,work!K$1)</f>
        <v>0</v>
      </c>
      <c r="L503">
        <f>SUMIFS('2024'!$I:$I,'2024'!$L:$L,work!$A503,'2024'!$H:$H,work!L$1)</f>
        <v>0</v>
      </c>
      <c r="M503">
        <f>SUMIFS('2024'!$I:$I,'2024'!$L:$L,work!$A503,'2024'!$H:$H,work!M$1)</f>
        <v>0</v>
      </c>
      <c r="N503">
        <f>SUMIFS('2024'!$I:$I,'2024'!$L:$L,work!$A503,'2024'!$H:$H,work!N$1)</f>
        <v>0</v>
      </c>
      <c r="O503">
        <f>SUMIFS('2024'!$I:$I,'2024'!$L:$L,work!$A503,'2024'!$H:$H,work!O$1)</f>
        <v>0</v>
      </c>
      <c r="P503">
        <f>SUMIFS('2024'!$I:$I,'2024'!$L:$L,work!$A503,'2024'!$H:$H,work!P$1)</f>
        <v>0</v>
      </c>
      <c r="Q503">
        <f>SUMIFS('2024'!$I:$I,'2024'!$L:$L,work!$A503,'2024'!$H:$H,work!Q$1)</f>
        <v>0</v>
      </c>
      <c r="R503">
        <f>SUMIFS('2024'!$I:$I,'2024'!$L:$L,work!$A503,'2024'!$H:$H,work!R$1)</f>
        <v>0</v>
      </c>
      <c r="S503">
        <f>SUMIFS('2024'!$I:$I,'2024'!$L:$L,work!$A503,'2024'!$H:$H,work!S$1)</f>
        <v>0</v>
      </c>
      <c r="T503">
        <f>SUMIFS('2024'!$I:$I,'2024'!$L:$L,work!$A503,'2024'!$H:$H,work!T$1)</f>
        <v>0</v>
      </c>
      <c r="U503">
        <f>SUMIFS('2024'!$I:$I,'2024'!$L:$L,work!$A503,'2024'!$H:$H,work!U$1)</f>
        <v>0</v>
      </c>
      <c r="V503">
        <f>SUMIFS('2024'!$I:$I,'2024'!$L:$L,work!$A503,'2024'!$H:$H,work!V$1)</f>
        <v>0</v>
      </c>
      <c r="W503">
        <f>SUMIFS('2024'!$I:$I,'2024'!$L:$L,work!$A503,'2024'!$H:$H,work!W$1)</f>
        <v>0</v>
      </c>
      <c r="X503">
        <f>SUMIFS('2024'!$I:$I,'2024'!$L:$L,work!$A503,'2024'!$H:$H,work!X$1)</f>
        <v>0</v>
      </c>
      <c r="Y503">
        <f t="shared" si="11"/>
        <v>3</v>
      </c>
      <c r="AL503" t="str">
        <v>TLHROC</v>
      </c>
      <c r="AM503" t="str">
        <v>3573B</v>
      </c>
      <c r="AN503" t="str">
        <v>-</v>
      </c>
    </row>
    <row r="504" spans="1:40" x14ac:dyDescent="0.25">
      <c r="A504" t="str">
        <v>375I-21FLTLHRG2TLHR0024</v>
      </c>
      <c r="B504" t="str">
        <f>_xlfn.XLOOKUP(A504,'2024'!L:L,'2024'!A:A)</f>
        <v>TLHROC</v>
      </c>
      <c r="C504" t="str">
        <f>_xlfn.XLOOKUP(A504,'2024'!L:L,'2024'!F:F)</f>
        <v>STREAM</v>
      </c>
      <c r="D504" t="str">
        <f>_xlfn.XLOOKUP(A504,'2024'!L:L,'2024'!G:G)</f>
        <v>3F</v>
      </c>
      <c r="E504">
        <f>SUMIFS('2024'!$I:$I,'2024'!$L:$L,work!$A504,'2024'!$H:$H,work!E$1)</f>
        <v>6</v>
      </c>
      <c r="F504">
        <f>SUMIFS('2024'!$I:$I,'2024'!$L:$L,work!$A504,'2024'!$H:$H,work!F$1)</f>
        <v>0</v>
      </c>
      <c r="G504">
        <f>SUMIFS('2024'!$I:$I,'2024'!$L:$L,work!$A504,'2024'!$H:$H,work!G$1)</f>
        <v>0</v>
      </c>
      <c r="H504">
        <f>SUMIFS('2024'!$I:$I,'2024'!$L:$L,work!$A504,'2024'!$H:$H,work!H$1)</f>
        <v>0</v>
      </c>
      <c r="I504">
        <f>SUMIFS('2024'!$I:$I,'2024'!$L:$L,work!$A504,'2024'!$H:$H,work!I$1)</f>
        <v>6</v>
      </c>
      <c r="J504">
        <f>SUMIFS('2024'!$I:$I,'2024'!$L:$L,work!$A504,'2024'!$H:$H,work!J$1)</f>
        <v>0</v>
      </c>
      <c r="K504">
        <f>SUMIFS('2024'!$I:$I,'2024'!$L:$L,work!$A504,'2024'!$H:$H,work!K$1)</f>
        <v>0</v>
      </c>
      <c r="L504">
        <f>SUMIFS('2024'!$I:$I,'2024'!$L:$L,work!$A504,'2024'!$H:$H,work!L$1)</f>
        <v>0</v>
      </c>
      <c r="M504">
        <f>SUMIFS('2024'!$I:$I,'2024'!$L:$L,work!$A504,'2024'!$H:$H,work!M$1)</f>
        <v>0</v>
      </c>
      <c r="N504">
        <f>SUMIFS('2024'!$I:$I,'2024'!$L:$L,work!$A504,'2024'!$H:$H,work!N$1)</f>
        <v>0</v>
      </c>
      <c r="O504">
        <f>SUMIFS('2024'!$I:$I,'2024'!$L:$L,work!$A504,'2024'!$H:$H,work!O$1)</f>
        <v>0</v>
      </c>
      <c r="P504">
        <f>SUMIFS('2024'!$I:$I,'2024'!$L:$L,work!$A504,'2024'!$H:$H,work!P$1)</f>
        <v>0</v>
      </c>
      <c r="Q504">
        <f>SUMIFS('2024'!$I:$I,'2024'!$L:$L,work!$A504,'2024'!$H:$H,work!Q$1)</f>
        <v>0</v>
      </c>
      <c r="R504">
        <f>SUMIFS('2024'!$I:$I,'2024'!$L:$L,work!$A504,'2024'!$H:$H,work!R$1)</f>
        <v>0</v>
      </c>
      <c r="S504">
        <f>SUMIFS('2024'!$I:$I,'2024'!$L:$L,work!$A504,'2024'!$H:$H,work!S$1)</f>
        <v>0</v>
      </c>
      <c r="T504">
        <f>SUMIFS('2024'!$I:$I,'2024'!$L:$L,work!$A504,'2024'!$H:$H,work!T$1)</f>
        <v>0</v>
      </c>
      <c r="U504">
        <f>SUMIFS('2024'!$I:$I,'2024'!$L:$L,work!$A504,'2024'!$H:$H,work!U$1)</f>
        <v>0</v>
      </c>
      <c r="V504">
        <f>SUMIFS('2024'!$I:$I,'2024'!$L:$L,work!$A504,'2024'!$H:$H,work!V$1)</f>
        <v>0</v>
      </c>
      <c r="W504">
        <f>SUMIFS('2024'!$I:$I,'2024'!$L:$L,work!$A504,'2024'!$H:$H,work!W$1)</f>
        <v>0</v>
      </c>
      <c r="X504">
        <f>SUMIFS('2024'!$I:$I,'2024'!$L:$L,work!$A504,'2024'!$H:$H,work!X$1)</f>
        <v>0</v>
      </c>
      <c r="Y504">
        <f t="shared" si="11"/>
        <v>3</v>
      </c>
      <c r="AL504" t="str">
        <v>TLHROC</v>
      </c>
      <c r="AM504" t="str">
        <v>533</v>
      </c>
      <c r="AN504" t="str">
        <v>-</v>
      </c>
    </row>
    <row r="505" spans="1:40" x14ac:dyDescent="0.25">
      <c r="A505" t="str">
        <v>376C-21FLTLHRG2TLHR0092</v>
      </c>
      <c r="B505" t="str">
        <f>_xlfn.XLOOKUP(A505,'2024'!L:L,'2024'!A:A)</f>
        <v>TLHROC</v>
      </c>
      <c r="C505" t="str">
        <f>_xlfn.XLOOKUP(A505,'2024'!L:L,'2024'!F:F)</f>
        <v>STREAM</v>
      </c>
      <c r="D505" t="str">
        <f>_xlfn.XLOOKUP(A505,'2024'!L:L,'2024'!G:G)</f>
        <v>1</v>
      </c>
      <c r="E505">
        <f>SUMIFS('2024'!$I:$I,'2024'!$L:$L,work!$A505,'2024'!$H:$H,work!E$1)</f>
        <v>6</v>
      </c>
      <c r="F505">
        <f>SUMIFS('2024'!$I:$I,'2024'!$L:$L,work!$A505,'2024'!$H:$H,work!F$1)</f>
        <v>0</v>
      </c>
      <c r="G505">
        <f>SUMIFS('2024'!$I:$I,'2024'!$L:$L,work!$A505,'2024'!$H:$H,work!G$1)</f>
        <v>0</v>
      </c>
      <c r="H505">
        <f>SUMIFS('2024'!$I:$I,'2024'!$L:$L,work!$A505,'2024'!$H:$H,work!H$1)</f>
        <v>0</v>
      </c>
      <c r="I505">
        <f>SUMIFS('2024'!$I:$I,'2024'!$L:$L,work!$A505,'2024'!$H:$H,work!I$1)</f>
        <v>6</v>
      </c>
      <c r="J505">
        <f>SUMIFS('2024'!$I:$I,'2024'!$L:$L,work!$A505,'2024'!$H:$H,work!J$1)</f>
        <v>0</v>
      </c>
      <c r="K505">
        <f>SUMIFS('2024'!$I:$I,'2024'!$L:$L,work!$A505,'2024'!$H:$H,work!K$1)</f>
        <v>6</v>
      </c>
      <c r="L505">
        <f>SUMIFS('2024'!$I:$I,'2024'!$L:$L,work!$A505,'2024'!$H:$H,work!L$1)</f>
        <v>6</v>
      </c>
      <c r="M505">
        <f>SUMIFS('2024'!$I:$I,'2024'!$L:$L,work!$A505,'2024'!$H:$H,work!M$1)</f>
        <v>6</v>
      </c>
      <c r="N505">
        <f>SUMIFS('2024'!$I:$I,'2024'!$L:$L,work!$A505,'2024'!$H:$H,work!N$1)</f>
        <v>6</v>
      </c>
      <c r="O505">
        <f>SUMIFS('2024'!$I:$I,'2024'!$L:$L,work!$A505,'2024'!$H:$H,work!O$1)</f>
        <v>6</v>
      </c>
      <c r="P505">
        <f>SUMIFS('2024'!$I:$I,'2024'!$L:$L,work!$A505,'2024'!$H:$H,work!P$1)</f>
        <v>6</v>
      </c>
      <c r="Q505">
        <f>SUMIFS('2024'!$I:$I,'2024'!$L:$L,work!$A505,'2024'!$H:$H,work!Q$1)</f>
        <v>0</v>
      </c>
      <c r="R505">
        <f>SUMIFS('2024'!$I:$I,'2024'!$L:$L,work!$A505,'2024'!$H:$H,work!R$1)</f>
        <v>0</v>
      </c>
      <c r="S505">
        <f>SUMIFS('2024'!$I:$I,'2024'!$L:$L,work!$A505,'2024'!$H:$H,work!S$1)</f>
        <v>0</v>
      </c>
      <c r="T505">
        <f>SUMIFS('2024'!$I:$I,'2024'!$L:$L,work!$A505,'2024'!$H:$H,work!T$1)</f>
        <v>0</v>
      </c>
      <c r="U505">
        <f>SUMIFS('2024'!$I:$I,'2024'!$L:$L,work!$A505,'2024'!$H:$H,work!U$1)</f>
        <v>0</v>
      </c>
      <c r="V505">
        <f>SUMIFS('2024'!$I:$I,'2024'!$L:$L,work!$A505,'2024'!$H:$H,work!V$1)</f>
        <v>0</v>
      </c>
      <c r="W505">
        <f>SUMIFS('2024'!$I:$I,'2024'!$L:$L,work!$A505,'2024'!$H:$H,work!W$1)</f>
        <v>0</v>
      </c>
      <c r="X505">
        <f>SUMIFS('2024'!$I:$I,'2024'!$L:$L,work!$A505,'2024'!$H:$H,work!X$1)</f>
        <v>0</v>
      </c>
      <c r="Y505">
        <f t="shared" si="11"/>
        <v>3</v>
      </c>
      <c r="AL505" t="str">
        <v>TLHROC</v>
      </c>
      <c r="AM505" t="str">
        <v>808</v>
      </c>
      <c r="AN505" t="str">
        <v>-</v>
      </c>
    </row>
    <row r="506" spans="1:40" x14ac:dyDescent="0.25">
      <c r="A506" t="str">
        <v>393-21FLTLHRG2TLHR0057</v>
      </c>
      <c r="B506" t="str">
        <f>_xlfn.XLOOKUP(A506,'2024'!L:L,'2024'!A:A)</f>
        <v>TLHROC</v>
      </c>
      <c r="C506" t="str">
        <f>_xlfn.XLOOKUP(A506,'2024'!L:L,'2024'!F:F)</f>
        <v>STREAM</v>
      </c>
      <c r="D506" t="str">
        <f>_xlfn.XLOOKUP(A506,'2024'!L:L,'2024'!G:G)</f>
        <v>3F</v>
      </c>
      <c r="E506">
        <f>SUMIFS('2024'!$I:$I,'2024'!$L:$L,work!$A506,'2024'!$H:$H,work!E$1)</f>
        <v>6</v>
      </c>
      <c r="F506">
        <f>SUMIFS('2024'!$I:$I,'2024'!$L:$L,work!$A506,'2024'!$H:$H,work!F$1)</f>
        <v>6</v>
      </c>
      <c r="G506">
        <f>SUMIFS('2024'!$I:$I,'2024'!$L:$L,work!$A506,'2024'!$H:$H,work!G$1)</f>
        <v>0</v>
      </c>
      <c r="H506">
        <f>SUMIFS('2024'!$I:$I,'2024'!$L:$L,work!$A506,'2024'!$H:$H,work!H$1)</f>
        <v>0</v>
      </c>
      <c r="I506">
        <f>SUMIFS('2024'!$I:$I,'2024'!$L:$L,work!$A506,'2024'!$H:$H,work!I$1)</f>
        <v>6</v>
      </c>
      <c r="J506">
        <f>SUMIFS('2024'!$I:$I,'2024'!$L:$L,work!$A506,'2024'!$H:$H,work!J$1)</f>
        <v>0</v>
      </c>
      <c r="K506">
        <f>SUMIFS('2024'!$I:$I,'2024'!$L:$L,work!$A506,'2024'!$H:$H,work!K$1)</f>
        <v>6</v>
      </c>
      <c r="L506">
        <f>SUMIFS('2024'!$I:$I,'2024'!$L:$L,work!$A506,'2024'!$H:$H,work!L$1)</f>
        <v>6</v>
      </c>
      <c r="M506">
        <f>SUMIFS('2024'!$I:$I,'2024'!$L:$L,work!$A506,'2024'!$H:$H,work!M$1)</f>
        <v>6</v>
      </c>
      <c r="N506">
        <f>SUMIFS('2024'!$I:$I,'2024'!$L:$L,work!$A506,'2024'!$H:$H,work!N$1)</f>
        <v>0</v>
      </c>
      <c r="O506">
        <f>SUMIFS('2024'!$I:$I,'2024'!$L:$L,work!$A506,'2024'!$H:$H,work!O$1)</f>
        <v>0</v>
      </c>
      <c r="P506">
        <f>SUMIFS('2024'!$I:$I,'2024'!$L:$L,work!$A506,'2024'!$H:$H,work!P$1)</f>
        <v>0</v>
      </c>
      <c r="Q506">
        <f>SUMIFS('2024'!$I:$I,'2024'!$L:$L,work!$A506,'2024'!$H:$H,work!Q$1)</f>
        <v>0</v>
      </c>
      <c r="R506">
        <f>SUMIFS('2024'!$I:$I,'2024'!$L:$L,work!$A506,'2024'!$H:$H,work!R$1)</f>
        <v>0</v>
      </c>
      <c r="S506">
        <f>SUMIFS('2024'!$I:$I,'2024'!$L:$L,work!$A506,'2024'!$H:$H,work!S$1)</f>
        <v>0</v>
      </c>
      <c r="T506">
        <f>SUMIFS('2024'!$I:$I,'2024'!$L:$L,work!$A506,'2024'!$H:$H,work!T$1)</f>
        <v>0</v>
      </c>
      <c r="U506">
        <f>SUMIFS('2024'!$I:$I,'2024'!$L:$L,work!$A506,'2024'!$H:$H,work!U$1)</f>
        <v>0</v>
      </c>
      <c r="V506">
        <f>SUMIFS('2024'!$I:$I,'2024'!$L:$L,work!$A506,'2024'!$H:$H,work!V$1)</f>
        <v>0</v>
      </c>
      <c r="W506">
        <f>SUMIFS('2024'!$I:$I,'2024'!$L:$L,work!$A506,'2024'!$H:$H,work!W$1)</f>
        <v>0</v>
      </c>
      <c r="X506">
        <f>SUMIFS('2024'!$I:$I,'2024'!$L:$L,work!$A506,'2024'!$H:$H,work!X$1)</f>
        <v>0</v>
      </c>
      <c r="Y506">
        <f t="shared" si="11"/>
        <v>3</v>
      </c>
      <c r="AL506" t="str">
        <v>TLHROC</v>
      </c>
      <c r="AM506" t="str">
        <v>820</v>
      </c>
      <c r="AN506" t="str">
        <v>-</v>
      </c>
    </row>
    <row r="507" spans="1:40" x14ac:dyDescent="0.25">
      <c r="A507" t="str">
        <v>420-21FLPNS G4NW0481</v>
      </c>
      <c r="B507" t="str">
        <f>_xlfn.XLOOKUP(A507,'2024'!L:L,'2024'!A:A)</f>
        <v>NWROC</v>
      </c>
      <c r="C507" t="str">
        <f>_xlfn.XLOOKUP(A507,'2024'!L:L,'2024'!F:F)</f>
        <v>STREAM</v>
      </c>
      <c r="D507" t="str">
        <f>_xlfn.XLOOKUP(A507,'2024'!L:L,'2024'!G:G)</f>
        <v>3F</v>
      </c>
      <c r="E507">
        <f>SUMIFS('2024'!$I:$I,'2024'!$L:$L,work!$A507,'2024'!$H:$H,work!E$1)</f>
        <v>6</v>
      </c>
      <c r="F507">
        <f>SUMIFS('2024'!$I:$I,'2024'!$L:$L,work!$A507,'2024'!$H:$H,work!F$1)</f>
        <v>0</v>
      </c>
      <c r="G507">
        <f>SUMIFS('2024'!$I:$I,'2024'!$L:$L,work!$A507,'2024'!$H:$H,work!G$1)</f>
        <v>0</v>
      </c>
      <c r="H507">
        <f>SUMIFS('2024'!$I:$I,'2024'!$L:$L,work!$A507,'2024'!$H:$H,work!H$1)</f>
        <v>0</v>
      </c>
      <c r="I507">
        <f>SUMIFS('2024'!$I:$I,'2024'!$L:$L,work!$A507,'2024'!$H:$H,work!I$1)</f>
        <v>6</v>
      </c>
      <c r="J507">
        <f>SUMIFS('2024'!$I:$I,'2024'!$L:$L,work!$A507,'2024'!$H:$H,work!J$1)</f>
        <v>0</v>
      </c>
      <c r="K507">
        <f>SUMIFS('2024'!$I:$I,'2024'!$L:$L,work!$A507,'2024'!$H:$H,work!K$1)</f>
        <v>0</v>
      </c>
      <c r="L507">
        <f>SUMIFS('2024'!$I:$I,'2024'!$L:$L,work!$A507,'2024'!$H:$H,work!L$1)</f>
        <v>0</v>
      </c>
      <c r="M507">
        <f>SUMIFS('2024'!$I:$I,'2024'!$L:$L,work!$A507,'2024'!$H:$H,work!M$1)</f>
        <v>0</v>
      </c>
      <c r="N507">
        <f>SUMIFS('2024'!$I:$I,'2024'!$L:$L,work!$A507,'2024'!$H:$H,work!N$1)</f>
        <v>0</v>
      </c>
      <c r="O507">
        <f>SUMIFS('2024'!$I:$I,'2024'!$L:$L,work!$A507,'2024'!$H:$H,work!O$1)</f>
        <v>0</v>
      </c>
      <c r="P507">
        <f>SUMIFS('2024'!$I:$I,'2024'!$L:$L,work!$A507,'2024'!$H:$H,work!P$1)</f>
        <v>0</v>
      </c>
      <c r="Q507">
        <f>SUMIFS('2024'!$I:$I,'2024'!$L:$L,work!$A507,'2024'!$H:$H,work!Q$1)</f>
        <v>0</v>
      </c>
      <c r="R507">
        <f>SUMIFS('2024'!$I:$I,'2024'!$L:$L,work!$A507,'2024'!$H:$H,work!R$1)</f>
        <v>0</v>
      </c>
      <c r="S507">
        <f>SUMIFS('2024'!$I:$I,'2024'!$L:$L,work!$A507,'2024'!$H:$H,work!S$1)</f>
        <v>0</v>
      </c>
      <c r="T507">
        <f>SUMIFS('2024'!$I:$I,'2024'!$L:$L,work!$A507,'2024'!$H:$H,work!T$1)</f>
        <v>0</v>
      </c>
      <c r="U507">
        <f>SUMIFS('2024'!$I:$I,'2024'!$L:$L,work!$A507,'2024'!$H:$H,work!U$1)</f>
        <v>0</v>
      </c>
      <c r="V507">
        <f>SUMIFS('2024'!$I:$I,'2024'!$L:$L,work!$A507,'2024'!$H:$H,work!V$1)</f>
        <v>0</v>
      </c>
      <c r="W507">
        <f>SUMIFS('2024'!$I:$I,'2024'!$L:$L,work!$A507,'2024'!$H:$H,work!W$1)</f>
        <v>0</v>
      </c>
      <c r="X507">
        <f>SUMIFS('2024'!$I:$I,'2024'!$L:$L,work!$A507,'2024'!$H:$H,work!X$1)</f>
        <v>0</v>
      </c>
      <c r="Y507">
        <f t="shared" si="11"/>
        <v>3</v>
      </c>
      <c r="AL507" t="str">
        <v>TLHROC</v>
      </c>
      <c r="AM507" t="str">
        <v>852</v>
      </c>
      <c r="AN507" t="str">
        <v>-</v>
      </c>
    </row>
    <row r="508" spans="1:40" x14ac:dyDescent="0.25">
      <c r="A508" t="str">
        <v>424-21FLTLHRG1TLHR0158</v>
      </c>
      <c r="B508" t="str">
        <f>_xlfn.XLOOKUP(A508,'2024'!L:L,'2024'!A:A)</f>
        <v>TLHROC</v>
      </c>
      <c r="C508" t="str">
        <f>_xlfn.XLOOKUP(A508,'2024'!L:L,'2024'!F:F)</f>
        <v>STREAM</v>
      </c>
      <c r="D508" t="str">
        <f>_xlfn.XLOOKUP(A508,'2024'!L:L,'2024'!G:G)</f>
        <v>3F</v>
      </c>
      <c r="E508">
        <f>SUMIFS('2024'!$I:$I,'2024'!$L:$L,work!$A508,'2024'!$H:$H,work!E$1)</f>
        <v>0</v>
      </c>
      <c r="F508">
        <f>SUMIFS('2024'!$I:$I,'2024'!$L:$L,work!$A508,'2024'!$H:$H,work!F$1)</f>
        <v>6</v>
      </c>
      <c r="G508">
        <f>SUMIFS('2024'!$I:$I,'2024'!$L:$L,work!$A508,'2024'!$H:$H,work!G$1)</f>
        <v>0</v>
      </c>
      <c r="H508">
        <f>SUMIFS('2024'!$I:$I,'2024'!$L:$L,work!$A508,'2024'!$H:$H,work!H$1)</f>
        <v>0</v>
      </c>
      <c r="I508">
        <f>SUMIFS('2024'!$I:$I,'2024'!$L:$L,work!$A508,'2024'!$H:$H,work!I$1)</f>
        <v>6</v>
      </c>
      <c r="J508">
        <f>SUMIFS('2024'!$I:$I,'2024'!$L:$L,work!$A508,'2024'!$H:$H,work!J$1)</f>
        <v>0</v>
      </c>
      <c r="K508">
        <f>SUMIFS('2024'!$I:$I,'2024'!$L:$L,work!$A508,'2024'!$H:$H,work!K$1)</f>
        <v>0</v>
      </c>
      <c r="L508">
        <f>SUMIFS('2024'!$I:$I,'2024'!$L:$L,work!$A508,'2024'!$H:$H,work!L$1)</f>
        <v>0</v>
      </c>
      <c r="M508">
        <f>SUMIFS('2024'!$I:$I,'2024'!$L:$L,work!$A508,'2024'!$H:$H,work!M$1)</f>
        <v>0</v>
      </c>
      <c r="N508">
        <f>SUMIFS('2024'!$I:$I,'2024'!$L:$L,work!$A508,'2024'!$H:$H,work!N$1)</f>
        <v>0</v>
      </c>
      <c r="O508">
        <f>SUMIFS('2024'!$I:$I,'2024'!$L:$L,work!$A508,'2024'!$H:$H,work!O$1)</f>
        <v>0</v>
      </c>
      <c r="P508">
        <f>SUMIFS('2024'!$I:$I,'2024'!$L:$L,work!$A508,'2024'!$H:$H,work!P$1)</f>
        <v>0</v>
      </c>
      <c r="Q508">
        <f>SUMIFS('2024'!$I:$I,'2024'!$L:$L,work!$A508,'2024'!$H:$H,work!Q$1)</f>
        <v>0</v>
      </c>
      <c r="R508">
        <f>SUMIFS('2024'!$I:$I,'2024'!$L:$L,work!$A508,'2024'!$H:$H,work!R$1)</f>
        <v>0</v>
      </c>
      <c r="S508">
        <f>SUMIFS('2024'!$I:$I,'2024'!$L:$L,work!$A508,'2024'!$H:$H,work!S$1)</f>
        <v>0</v>
      </c>
      <c r="T508">
        <f>SUMIFS('2024'!$I:$I,'2024'!$L:$L,work!$A508,'2024'!$H:$H,work!T$1)</f>
        <v>0</v>
      </c>
      <c r="U508">
        <f>SUMIFS('2024'!$I:$I,'2024'!$L:$L,work!$A508,'2024'!$H:$H,work!U$1)</f>
        <v>0</v>
      </c>
      <c r="V508">
        <f>SUMIFS('2024'!$I:$I,'2024'!$L:$L,work!$A508,'2024'!$H:$H,work!V$1)</f>
        <v>0</v>
      </c>
      <c r="W508">
        <f>SUMIFS('2024'!$I:$I,'2024'!$L:$L,work!$A508,'2024'!$H:$H,work!W$1)</f>
        <v>0</v>
      </c>
      <c r="X508">
        <f>SUMIFS('2024'!$I:$I,'2024'!$L:$L,work!$A508,'2024'!$H:$H,work!X$1)</f>
        <v>0</v>
      </c>
      <c r="Y508">
        <f t="shared" si="11"/>
        <v>3</v>
      </c>
      <c r="AL508" t="str">
        <v>TLHROC</v>
      </c>
      <c r="AM508" t="str">
        <v>684</v>
      </c>
      <c r="AN508" t="str">
        <v>-</v>
      </c>
    </row>
    <row r="509" spans="1:40" x14ac:dyDescent="0.25">
      <c r="A509" t="str">
        <v>427-21FLTLHRG1TLHR0175</v>
      </c>
      <c r="B509" t="str">
        <f>_xlfn.XLOOKUP(A509,'2024'!L:L,'2024'!A:A)</f>
        <v>TLHROC</v>
      </c>
      <c r="C509" t="str">
        <f>_xlfn.XLOOKUP(A509,'2024'!L:L,'2024'!F:F)</f>
        <v>STREAM</v>
      </c>
      <c r="D509" t="str">
        <f>_xlfn.XLOOKUP(A509,'2024'!L:L,'2024'!G:G)</f>
        <v>3F</v>
      </c>
      <c r="E509">
        <f>SUMIFS('2024'!$I:$I,'2024'!$L:$L,work!$A509,'2024'!$H:$H,work!E$1)</f>
        <v>0</v>
      </c>
      <c r="F509">
        <f>SUMIFS('2024'!$I:$I,'2024'!$L:$L,work!$A509,'2024'!$H:$H,work!F$1)</f>
        <v>6</v>
      </c>
      <c r="G509">
        <f>SUMIFS('2024'!$I:$I,'2024'!$L:$L,work!$A509,'2024'!$H:$H,work!G$1)</f>
        <v>0</v>
      </c>
      <c r="H509">
        <f>SUMIFS('2024'!$I:$I,'2024'!$L:$L,work!$A509,'2024'!$H:$H,work!H$1)</f>
        <v>0</v>
      </c>
      <c r="I509">
        <f>SUMIFS('2024'!$I:$I,'2024'!$L:$L,work!$A509,'2024'!$H:$H,work!I$1)</f>
        <v>6</v>
      </c>
      <c r="J509">
        <f>SUMIFS('2024'!$I:$I,'2024'!$L:$L,work!$A509,'2024'!$H:$H,work!J$1)</f>
        <v>0</v>
      </c>
      <c r="K509">
        <f>SUMIFS('2024'!$I:$I,'2024'!$L:$L,work!$A509,'2024'!$H:$H,work!K$1)</f>
        <v>6</v>
      </c>
      <c r="L509">
        <f>SUMIFS('2024'!$I:$I,'2024'!$L:$L,work!$A509,'2024'!$H:$H,work!L$1)</f>
        <v>6</v>
      </c>
      <c r="M509">
        <f>SUMIFS('2024'!$I:$I,'2024'!$L:$L,work!$A509,'2024'!$H:$H,work!M$1)</f>
        <v>6</v>
      </c>
      <c r="N509">
        <f>SUMIFS('2024'!$I:$I,'2024'!$L:$L,work!$A509,'2024'!$H:$H,work!N$1)</f>
        <v>6</v>
      </c>
      <c r="O509">
        <f>SUMIFS('2024'!$I:$I,'2024'!$L:$L,work!$A509,'2024'!$H:$H,work!O$1)</f>
        <v>6</v>
      </c>
      <c r="P509">
        <f>SUMIFS('2024'!$I:$I,'2024'!$L:$L,work!$A509,'2024'!$H:$H,work!P$1)</f>
        <v>6</v>
      </c>
      <c r="Q509">
        <f>SUMIFS('2024'!$I:$I,'2024'!$L:$L,work!$A509,'2024'!$H:$H,work!Q$1)</f>
        <v>6</v>
      </c>
      <c r="R509">
        <f>SUMIFS('2024'!$I:$I,'2024'!$L:$L,work!$A509,'2024'!$H:$H,work!R$1)</f>
        <v>0</v>
      </c>
      <c r="S509">
        <f>SUMIFS('2024'!$I:$I,'2024'!$L:$L,work!$A509,'2024'!$H:$H,work!S$1)</f>
        <v>0</v>
      </c>
      <c r="T509">
        <f>SUMIFS('2024'!$I:$I,'2024'!$L:$L,work!$A509,'2024'!$H:$H,work!T$1)</f>
        <v>0</v>
      </c>
      <c r="U509">
        <f>SUMIFS('2024'!$I:$I,'2024'!$L:$L,work!$A509,'2024'!$H:$H,work!U$1)</f>
        <v>0</v>
      </c>
      <c r="V509">
        <f>SUMIFS('2024'!$I:$I,'2024'!$L:$L,work!$A509,'2024'!$H:$H,work!V$1)</f>
        <v>0</v>
      </c>
      <c r="W509">
        <f>SUMIFS('2024'!$I:$I,'2024'!$L:$L,work!$A509,'2024'!$H:$H,work!W$1)</f>
        <v>0</v>
      </c>
      <c r="X509">
        <f>SUMIFS('2024'!$I:$I,'2024'!$L:$L,work!$A509,'2024'!$H:$H,work!X$1)</f>
        <v>0</v>
      </c>
      <c r="Y509">
        <f t="shared" si="11"/>
        <v>3</v>
      </c>
      <c r="AL509" t="str">
        <v>TLHROC</v>
      </c>
      <c r="AM509" t="str">
        <v>728</v>
      </c>
      <c r="AN509" t="str">
        <v>-</v>
      </c>
    </row>
    <row r="510" spans="1:40" x14ac:dyDescent="0.25">
      <c r="A510" t="str">
        <v>429-21FLPNS G4NW0408</v>
      </c>
      <c r="B510" t="str">
        <f>_xlfn.XLOOKUP(A510,'2024'!L:L,'2024'!A:A)</f>
        <v>NWROC</v>
      </c>
      <c r="C510" t="str">
        <f>_xlfn.XLOOKUP(A510,'2024'!L:L,'2024'!F:F)</f>
        <v>STREAM</v>
      </c>
      <c r="D510" t="str">
        <f>_xlfn.XLOOKUP(A510,'2024'!L:L,'2024'!G:G)</f>
        <v>3F</v>
      </c>
      <c r="E510">
        <f>SUMIFS('2024'!$I:$I,'2024'!$L:$L,work!$A510,'2024'!$H:$H,work!E$1)</f>
        <v>0</v>
      </c>
      <c r="F510">
        <f>SUMIFS('2024'!$I:$I,'2024'!$L:$L,work!$A510,'2024'!$H:$H,work!F$1)</f>
        <v>0</v>
      </c>
      <c r="G510">
        <f>SUMIFS('2024'!$I:$I,'2024'!$L:$L,work!$A510,'2024'!$H:$H,work!G$1)</f>
        <v>0</v>
      </c>
      <c r="H510">
        <f>SUMIFS('2024'!$I:$I,'2024'!$L:$L,work!$A510,'2024'!$H:$H,work!H$1)</f>
        <v>0</v>
      </c>
      <c r="I510">
        <f>SUMIFS('2024'!$I:$I,'2024'!$L:$L,work!$A510,'2024'!$H:$H,work!I$1)</f>
        <v>6</v>
      </c>
      <c r="J510">
        <f>SUMIFS('2024'!$I:$I,'2024'!$L:$L,work!$A510,'2024'!$H:$H,work!J$1)</f>
        <v>0</v>
      </c>
      <c r="K510">
        <f>SUMIFS('2024'!$I:$I,'2024'!$L:$L,work!$A510,'2024'!$H:$H,work!K$1)</f>
        <v>0</v>
      </c>
      <c r="L510">
        <f>SUMIFS('2024'!$I:$I,'2024'!$L:$L,work!$A510,'2024'!$H:$H,work!L$1)</f>
        <v>0</v>
      </c>
      <c r="M510">
        <f>SUMIFS('2024'!$I:$I,'2024'!$L:$L,work!$A510,'2024'!$H:$H,work!M$1)</f>
        <v>0</v>
      </c>
      <c r="N510">
        <f>SUMIFS('2024'!$I:$I,'2024'!$L:$L,work!$A510,'2024'!$H:$H,work!N$1)</f>
        <v>0</v>
      </c>
      <c r="O510">
        <f>SUMIFS('2024'!$I:$I,'2024'!$L:$L,work!$A510,'2024'!$H:$H,work!O$1)</f>
        <v>0</v>
      </c>
      <c r="P510">
        <f>SUMIFS('2024'!$I:$I,'2024'!$L:$L,work!$A510,'2024'!$H:$H,work!P$1)</f>
        <v>0</v>
      </c>
      <c r="Q510">
        <f>SUMIFS('2024'!$I:$I,'2024'!$L:$L,work!$A510,'2024'!$H:$H,work!Q$1)</f>
        <v>0</v>
      </c>
      <c r="R510">
        <f>SUMIFS('2024'!$I:$I,'2024'!$L:$L,work!$A510,'2024'!$H:$H,work!R$1)</f>
        <v>0</v>
      </c>
      <c r="S510">
        <f>SUMIFS('2024'!$I:$I,'2024'!$L:$L,work!$A510,'2024'!$H:$H,work!S$1)</f>
        <v>0</v>
      </c>
      <c r="T510">
        <f>SUMIFS('2024'!$I:$I,'2024'!$L:$L,work!$A510,'2024'!$H:$H,work!T$1)</f>
        <v>0</v>
      </c>
      <c r="U510">
        <f>SUMIFS('2024'!$I:$I,'2024'!$L:$L,work!$A510,'2024'!$H:$H,work!U$1)</f>
        <v>0</v>
      </c>
      <c r="V510">
        <f>SUMIFS('2024'!$I:$I,'2024'!$L:$L,work!$A510,'2024'!$H:$H,work!V$1)</f>
        <v>0</v>
      </c>
      <c r="W510">
        <f>SUMIFS('2024'!$I:$I,'2024'!$L:$L,work!$A510,'2024'!$H:$H,work!W$1)</f>
        <v>0</v>
      </c>
      <c r="X510">
        <f>SUMIFS('2024'!$I:$I,'2024'!$L:$L,work!$A510,'2024'!$H:$H,work!X$1)</f>
        <v>0</v>
      </c>
      <c r="Y510">
        <f t="shared" si="11"/>
        <v>3</v>
      </c>
      <c r="AL510" t="str">
        <v>TLHROC</v>
      </c>
      <c r="AM510" t="str">
        <v>3318</v>
      </c>
      <c r="AN510" t="str">
        <v>-</v>
      </c>
    </row>
    <row r="511" spans="1:40" x14ac:dyDescent="0.25">
      <c r="A511" t="str">
        <v>440-21FLTLHRG1TLHR0159</v>
      </c>
      <c r="B511" t="str">
        <f>_xlfn.XLOOKUP(A511,'2024'!L:L,'2024'!A:A)</f>
        <v>TLHROC</v>
      </c>
      <c r="C511" t="str">
        <f>_xlfn.XLOOKUP(A511,'2024'!L:L,'2024'!F:F)</f>
        <v>STREAM</v>
      </c>
      <c r="D511" t="str">
        <f>_xlfn.XLOOKUP(A511,'2024'!L:L,'2024'!G:G)</f>
        <v>3F</v>
      </c>
      <c r="E511">
        <f>SUMIFS('2024'!$I:$I,'2024'!$L:$L,work!$A511,'2024'!$H:$H,work!E$1)</f>
        <v>0</v>
      </c>
      <c r="F511">
        <f>SUMIFS('2024'!$I:$I,'2024'!$L:$L,work!$A511,'2024'!$H:$H,work!F$1)</f>
        <v>6</v>
      </c>
      <c r="G511">
        <f>SUMIFS('2024'!$I:$I,'2024'!$L:$L,work!$A511,'2024'!$H:$H,work!G$1)</f>
        <v>0</v>
      </c>
      <c r="H511">
        <f>SUMIFS('2024'!$I:$I,'2024'!$L:$L,work!$A511,'2024'!$H:$H,work!H$1)</f>
        <v>0</v>
      </c>
      <c r="I511">
        <f>SUMIFS('2024'!$I:$I,'2024'!$L:$L,work!$A511,'2024'!$H:$H,work!I$1)</f>
        <v>6</v>
      </c>
      <c r="J511">
        <f>SUMIFS('2024'!$I:$I,'2024'!$L:$L,work!$A511,'2024'!$H:$H,work!J$1)</f>
        <v>0</v>
      </c>
      <c r="K511">
        <f>SUMIFS('2024'!$I:$I,'2024'!$L:$L,work!$A511,'2024'!$H:$H,work!K$1)</f>
        <v>0</v>
      </c>
      <c r="L511">
        <f>SUMIFS('2024'!$I:$I,'2024'!$L:$L,work!$A511,'2024'!$H:$H,work!L$1)</f>
        <v>0</v>
      </c>
      <c r="M511">
        <f>SUMIFS('2024'!$I:$I,'2024'!$L:$L,work!$A511,'2024'!$H:$H,work!M$1)</f>
        <v>0</v>
      </c>
      <c r="N511">
        <f>SUMIFS('2024'!$I:$I,'2024'!$L:$L,work!$A511,'2024'!$H:$H,work!N$1)</f>
        <v>0</v>
      </c>
      <c r="O511">
        <f>SUMIFS('2024'!$I:$I,'2024'!$L:$L,work!$A511,'2024'!$H:$H,work!O$1)</f>
        <v>0</v>
      </c>
      <c r="P511">
        <f>SUMIFS('2024'!$I:$I,'2024'!$L:$L,work!$A511,'2024'!$H:$H,work!P$1)</f>
        <v>0</v>
      </c>
      <c r="Q511">
        <f>SUMIFS('2024'!$I:$I,'2024'!$L:$L,work!$A511,'2024'!$H:$H,work!Q$1)</f>
        <v>0</v>
      </c>
      <c r="R511">
        <f>SUMIFS('2024'!$I:$I,'2024'!$L:$L,work!$A511,'2024'!$H:$H,work!R$1)</f>
        <v>0</v>
      </c>
      <c r="S511">
        <f>SUMIFS('2024'!$I:$I,'2024'!$L:$L,work!$A511,'2024'!$H:$H,work!S$1)</f>
        <v>0</v>
      </c>
      <c r="T511">
        <f>SUMIFS('2024'!$I:$I,'2024'!$L:$L,work!$A511,'2024'!$H:$H,work!T$1)</f>
        <v>0</v>
      </c>
      <c r="U511">
        <f>SUMIFS('2024'!$I:$I,'2024'!$L:$L,work!$A511,'2024'!$H:$H,work!U$1)</f>
        <v>0</v>
      </c>
      <c r="V511">
        <f>SUMIFS('2024'!$I:$I,'2024'!$L:$L,work!$A511,'2024'!$H:$H,work!V$1)</f>
        <v>0</v>
      </c>
      <c r="W511">
        <f>SUMIFS('2024'!$I:$I,'2024'!$L:$L,work!$A511,'2024'!$H:$H,work!W$1)</f>
        <v>0</v>
      </c>
      <c r="X511">
        <f>SUMIFS('2024'!$I:$I,'2024'!$L:$L,work!$A511,'2024'!$H:$H,work!X$1)</f>
        <v>0</v>
      </c>
      <c r="Y511">
        <f t="shared" si="11"/>
        <v>3</v>
      </c>
      <c r="AL511" t="str">
        <v>TLHROC</v>
      </c>
      <c r="AM511" t="str">
        <v>3314</v>
      </c>
      <c r="AN511" t="str">
        <v>-</v>
      </c>
    </row>
    <row r="512" spans="1:40" x14ac:dyDescent="0.25">
      <c r="A512" t="str">
        <v>459-21FLTLHRG1TLHR0186</v>
      </c>
      <c r="B512" t="str">
        <f>_xlfn.XLOOKUP(A512,'2024'!L:L,'2024'!A:A)</f>
        <v>TLHROC</v>
      </c>
      <c r="C512" t="str">
        <f>_xlfn.XLOOKUP(A512,'2024'!L:L,'2024'!F:F)</f>
        <v>STREAM</v>
      </c>
      <c r="D512" t="str">
        <f>_xlfn.XLOOKUP(A512,'2024'!L:L,'2024'!G:G)</f>
        <v>3F</v>
      </c>
      <c r="E512">
        <f>SUMIFS('2024'!$I:$I,'2024'!$L:$L,work!$A512,'2024'!$H:$H,work!E$1)</f>
        <v>6</v>
      </c>
      <c r="F512">
        <f>SUMIFS('2024'!$I:$I,'2024'!$L:$L,work!$A512,'2024'!$H:$H,work!F$1)</f>
        <v>0</v>
      </c>
      <c r="G512">
        <f>SUMIFS('2024'!$I:$I,'2024'!$L:$L,work!$A512,'2024'!$H:$H,work!G$1)</f>
        <v>0</v>
      </c>
      <c r="H512">
        <f>SUMIFS('2024'!$I:$I,'2024'!$L:$L,work!$A512,'2024'!$H:$H,work!H$1)</f>
        <v>0</v>
      </c>
      <c r="I512">
        <f>SUMIFS('2024'!$I:$I,'2024'!$L:$L,work!$A512,'2024'!$H:$H,work!I$1)</f>
        <v>6</v>
      </c>
      <c r="J512">
        <f>SUMIFS('2024'!$I:$I,'2024'!$L:$L,work!$A512,'2024'!$H:$H,work!J$1)</f>
        <v>0</v>
      </c>
      <c r="K512">
        <f>SUMIFS('2024'!$I:$I,'2024'!$L:$L,work!$A512,'2024'!$H:$H,work!K$1)</f>
        <v>0</v>
      </c>
      <c r="L512">
        <f>SUMIFS('2024'!$I:$I,'2024'!$L:$L,work!$A512,'2024'!$H:$H,work!L$1)</f>
        <v>0</v>
      </c>
      <c r="M512">
        <f>SUMIFS('2024'!$I:$I,'2024'!$L:$L,work!$A512,'2024'!$H:$H,work!M$1)</f>
        <v>0</v>
      </c>
      <c r="N512">
        <f>SUMIFS('2024'!$I:$I,'2024'!$L:$L,work!$A512,'2024'!$H:$H,work!N$1)</f>
        <v>0</v>
      </c>
      <c r="O512">
        <f>SUMIFS('2024'!$I:$I,'2024'!$L:$L,work!$A512,'2024'!$H:$H,work!O$1)</f>
        <v>0</v>
      </c>
      <c r="P512">
        <f>SUMIFS('2024'!$I:$I,'2024'!$L:$L,work!$A512,'2024'!$H:$H,work!P$1)</f>
        <v>0</v>
      </c>
      <c r="Q512">
        <f>SUMIFS('2024'!$I:$I,'2024'!$L:$L,work!$A512,'2024'!$H:$H,work!Q$1)</f>
        <v>0</v>
      </c>
      <c r="R512">
        <f>SUMIFS('2024'!$I:$I,'2024'!$L:$L,work!$A512,'2024'!$H:$H,work!R$1)</f>
        <v>0</v>
      </c>
      <c r="S512">
        <f>SUMIFS('2024'!$I:$I,'2024'!$L:$L,work!$A512,'2024'!$H:$H,work!S$1)</f>
        <v>0</v>
      </c>
      <c r="T512">
        <f>SUMIFS('2024'!$I:$I,'2024'!$L:$L,work!$A512,'2024'!$H:$H,work!T$1)</f>
        <v>0</v>
      </c>
      <c r="U512">
        <f>SUMIFS('2024'!$I:$I,'2024'!$L:$L,work!$A512,'2024'!$H:$H,work!U$1)</f>
        <v>0</v>
      </c>
      <c r="V512">
        <f>SUMIFS('2024'!$I:$I,'2024'!$L:$L,work!$A512,'2024'!$H:$H,work!V$1)</f>
        <v>0</v>
      </c>
      <c r="W512">
        <f>SUMIFS('2024'!$I:$I,'2024'!$L:$L,work!$A512,'2024'!$H:$H,work!W$1)</f>
        <v>0</v>
      </c>
      <c r="X512">
        <f>SUMIFS('2024'!$I:$I,'2024'!$L:$L,work!$A512,'2024'!$H:$H,work!X$1)</f>
        <v>0</v>
      </c>
      <c r="Y512">
        <f t="shared" si="11"/>
        <v>3</v>
      </c>
      <c r="AL512" t="str">
        <v>TLHROC</v>
      </c>
      <c r="AM512" t="str">
        <v>3366</v>
      </c>
      <c r="AN512" t="str">
        <v>-</v>
      </c>
    </row>
    <row r="513" spans="1:40" x14ac:dyDescent="0.25">
      <c r="A513" t="str">
        <v>459-21FLTLHRG1TLHR0187</v>
      </c>
      <c r="B513" t="str">
        <f>_xlfn.XLOOKUP(A513,'2024'!L:L,'2024'!A:A)</f>
        <v>TLHROC</v>
      </c>
      <c r="C513" t="str">
        <f>_xlfn.XLOOKUP(A513,'2024'!L:L,'2024'!F:F)</f>
        <v>STREAM</v>
      </c>
      <c r="D513" t="str">
        <f>_xlfn.XLOOKUP(A513,'2024'!L:L,'2024'!G:G)</f>
        <v>3F</v>
      </c>
      <c r="E513">
        <f>SUMIFS('2024'!$I:$I,'2024'!$L:$L,work!$A513,'2024'!$H:$H,work!E$1)</f>
        <v>0</v>
      </c>
      <c r="F513">
        <f>SUMIFS('2024'!$I:$I,'2024'!$L:$L,work!$A513,'2024'!$H:$H,work!F$1)</f>
        <v>0</v>
      </c>
      <c r="G513">
        <f>SUMIFS('2024'!$I:$I,'2024'!$L:$L,work!$A513,'2024'!$H:$H,work!G$1)</f>
        <v>0</v>
      </c>
      <c r="H513">
        <f>SUMIFS('2024'!$I:$I,'2024'!$L:$L,work!$A513,'2024'!$H:$H,work!H$1)</f>
        <v>0</v>
      </c>
      <c r="I513">
        <f>SUMIFS('2024'!$I:$I,'2024'!$L:$L,work!$A513,'2024'!$H:$H,work!I$1)</f>
        <v>6</v>
      </c>
      <c r="J513">
        <f>SUMIFS('2024'!$I:$I,'2024'!$L:$L,work!$A513,'2024'!$H:$H,work!J$1)</f>
        <v>0</v>
      </c>
      <c r="K513">
        <f>SUMIFS('2024'!$I:$I,'2024'!$L:$L,work!$A513,'2024'!$H:$H,work!K$1)</f>
        <v>0</v>
      </c>
      <c r="L513">
        <f>SUMIFS('2024'!$I:$I,'2024'!$L:$L,work!$A513,'2024'!$H:$H,work!L$1)</f>
        <v>0</v>
      </c>
      <c r="M513">
        <f>SUMIFS('2024'!$I:$I,'2024'!$L:$L,work!$A513,'2024'!$H:$H,work!M$1)</f>
        <v>0</v>
      </c>
      <c r="N513">
        <f>SUMIFS('2024'!$I:$I,'2024'!$L:$L,work!$A513,'2024'!$H:$H,work!N$1)</f>
        <v>0</v>
      </c>
      <c r="O513">
        <f>SUMIFS('2024'!$I:$I,'2024'!$L:$L,work!$A513,'2024'!$H:$H,work!O$1)</f>
        <v>0</v>
      </c>
      <c r="P513">
        <f>SUMIFS('2024'!$I:$I,'2024'!$L:$L,work!$A513,'2024'!$H:$H,work!P$1)</f>
        <v>0</v>
      </c>
      <c r="Q513">
        <f>SUMIFS('2024'!$I:$I,'2024'!$L:$L,work!$A513,'2024'!$H:$H,work!Q$1)</f>
        <v>0</v>
      </c>
      <c r="R513">
        <f>SUMIFS('2024'!$I:$I,'2024'!$L:$L,work!$A513,'2024'!$H:$H,work!R$1)</f>
        <v>0</v>
      </c>
      <c r="S513">
        <f>SUMIFS('2024'!$I:$I,'2024'!$L:$L,work!$A513,'2024'!$H:$H,work!S$1)</f>
        <v>0</v>
      </c>
      <c r="T513">
        <f>SUMIFS('2024'!$I:$I,'2024'!$L:$L,work!$A513,'2024'!$H:$H,work!T$1)</f>
        <v>0</v>
      </c>
      <c r="U513">
        <f>SUMIFS('2024'!$I:$I,'2024'!$L:$L,work!$A513,'2024'!$H:$H,work!U$1)</f>
        <v>0</v>
      </c>
      <c r="V513">
        <f>SUMIFS('2024'!$I:$I,'2024'!$L:$L,work!$A513,'2024'!$H:$H,work!V$1)</f>
        <v>0</v>
      </c>
      <c r="W513">
        <f>SUMIFS('2024'!$I:$I,'2024'!$L:$L,work!$A513,'2024'!$H:$H,work!W$1)</f>
        <v>0</v>
      </c>
      <c r="X513">
        <f>SUMIFS('2024'!$I:$I,'2024'!$L:$L,work!$A513,'2024'!$H:$H,work!X$1)</f>
        <v>0</v>
      </c>
      <c r="Y513">
        <f t="shared" si="11"/>
        <v>3</v>
      </c>
      <c r="AL513" t="str">
        <v>TLHROC</v>
      </c>
      <c r="AM513" t="str">
        <v>3512</v>
      </c>
      <c r="AN513" t="str">
        <v>-</v>
      </c>
    </row>
    <row r="514" spans="1:40" x14ac:dyDescent="0.25">
      <c r="A514" t="str">
        <v>459-21FLTLHRG1TLHR0188</v>
      </c>
      <c r="B514" t="str">
        <f>_xlfn.XLOOKUP(A514,'2024'!L:L,'2024'!A:A)</f>
        <v>TLHROC</v>
      </c>
      <c r="C514" t="str">
        <f>_xlfn.XLOOKUP(A514,'2024'!L:L,'2024'!F:F)</f>
        <v>STREAM</v>
      </c>
      <c r="D514" t="str">
        <f>_xlfn.XLOOKUP(A514,'2024'!L:L,'2024'!G:G)</f>
        <v>3F</v>
      </c>
      <c r="E514">
        <f>SUMIFS('2024'!$I:$I,'2024'!$L:$L,work!$A514,'2024'!$H:$H,work!E$1)</f>
        <v>0</v>
      </c>
      <c r="F514">
        <f>SUMIFS('2024'!$I:$I,'2024'!$L:$L,work!$A514,'2024'!$H:$H,work!F$1)</f>
        <v>6</v>
      </c>
      <c r="G514">
        <f>SUMIFS('2024'!$I:$I,'2024'!$L:$L,work!$A514,'2024'!$H:$H,work!G$1)</f>
        <v>0</v>
      </c>
      <c r="H514">
        <f>SUMIFS('2024'!$I:$I,'2024'!$L:$L,work!$A514,'2024'!$H:$H,work!H$1)</f>
        <v>0</v>
      </c>
      <c r="I514">
        <f>SUMIFS('2024'!$I:$I,'2024'!$L:$L,work!$A514,'2024'!$H:$H,work!I$1)</f>
        <v>6</v>
      </c>
      <c r="J514">
        <f>SUMIFS('2024'!$I:$I,'2024'!$L:$L,work!$A514,'2024'!$H:$H,work!J$1)</f>
        <v>0</v>
      </c>
      <c r="K514">
        <f>SUMIFS('2024'!$I:$I,'2024'!$L:$L,work!$A514,'2024'!$H:$H,work!K$1)</f>
        <v>0</v>
      </c>
      <c r="L514">
        <f>SUMIFS('2024'!$I:$I,'2024'!$L:$L,work!$A514,'2024'!$H:$H,work!L$1)</f>
        <v>0</v>
      </c>
      <c r="M514">
        <f>SUMIFS('2024'!$I:$I,'2024'!$L:$L,work!$A514,'2024'!$H:$H,work!M$1)</f>
        <v>0</v>
      </c>
      <c r="N514">
        <f>SUMIFS('2024'!$I:$I,'2024'!$L:$L,work!$A514,'2024'!$H:$H,work!N$1)</f>
        <v>0</v>
      </c>
      <c r="O514">
        <f>SUMIFS('2024'!$I:$I,'2024'!$L:$L,work!$A514,'2024'!$H:$H,work!O$1)</f>
        <v>0</v>
      </c>
      <c r="P514">
        <f>SUMIFS('2024'!$I:$I,'2024'!$L:$L,work!$A514,'2024'!$H:$H,work!P$1)</f>
        <v>0</v>
      </c>
      <c r="Q514">
        <f>SUMIFS('2024'!$I:$I,'2024'!$L:$L,work!$A514,'2024'!$H:$H,work!Q$1)</f>
        <v>0</v>
      </c>
      <c r="R514">
        <f>SUMIFS('2024'!$I:$I,'2024'!$L:$L,work!$A514,'2024'!$H:$H,work!R$1)</f>
        <v>0</v>
      </c>
      <c r="S514">
        <f>SUMIFS('2024'!$I:$I,'2024'!$L:$L,work!$A514,'2024'!$H:$H,work!S$1)</f>
        <v>0</v>
      </c>
      <c r="T514">
        <f>SUMIFS('2024'!$I:$I,'2024'!$L:$L,work!$A514,'2024'!$H:$H,work!T$1)</f>
        <v>0</v>
      </c>
      <c r="U514">
        <f>SUMIFS('2024'!$I:$I,'2024'!$L:$L,work!$A514,'2024'!$H:$H,work!U$1)</f>
        <v>0</v>
      </c>
      <c r="V514">
        <f>SUMIFS('2024'!$I:$I,'2024'!$L:$L,work!$A514,'2024'!$H:$H,work!V$1)</f>
        <v>0</v>
      </c>
      <c r="W514">
        <f>SUMIFS('2024'!$I:$I,'2024'!$L:$L,work!$A514,'2024'!$H:$H,work!W$1)</f>
        <v>0</v>
      </c>
      <c r="X514">
        <f>SUMIFS('2024'!$I:$I,'2024'!$L:$L,work!$A514,'2024'!$H:$H,work!X$1)</f>
        <v>0</v>
      </c>
      <c r="Y514">
        <f t="shared" si="11"/>
        <v>3</v>
      </c>
      <c r="AL514" t="str">
        <v>NWROC</v>
      </c>
      <c r="AM514" t="str">
        <v>239</v>
      </c>
      <c r="AN514" t="str">
        <v>-</v>
      </c>
    </row>
    <row r="515" spans="1:40" x14ac:dyDescent="0.25">
      <c r="A515" t="str">
        <v>459-21FLTLHRG1TLHR0189</v>
      </c>
      <c r="B515" t="str">
        <f>_xlfn.XLOOKUP(A515,'2024'!L:L,'2024'!A:A)</f>
        <v>TLHROC</v>
      </c>
      <c r="C515" t="str">
        <f>_xlfn.XLOOKUP(A515,'2024'!L:L,'2024'!F:F)</f>
        <v>STREAM</v>
      </c>
      <c r="D515" t="str">
        <f>_xlfn.XLOOKUP(A515,'2024'!L:L,'2024'!G:G)</f>
        <v>3F</v>
      </c>
      <c r="E515">
        <f>SUMIFS('2024'!$I:$I,'2024'!$L:$L,work!$A515,'2024'!$H:$H,work!E$1)</f>
        <v>0</v>
      </c>
      <c r="F515">
        <f>SUMIFS('2024'!$I:$I,'2024'!$L:$L,work!$A515,'2024'!$H:$H,work!F$1)</f>
        <v>0</v>
      </c>
      <c r="G515">
        <f>SUMIFS('2024'!$I:$I,'2024'!$L:$L,work!$A515,'2024'!$H:$H,work!G$1)</f>
        <v>0</v>
      </c>
      <c r="H515">
        <f>SUMIFS('2024'!$I:$I,'2024'!$L:$L,work!$A515,'2024'!$H:$H,work!H$1)</f>
        <v>0</v>
      </c>
      <c r="I515">
        <f>SUMIFS('2024'!$I:$I,'2024'!$L:$L,work!$A515,'2024'!$H:$H,work!I$1)</f>
        <v>6</v>
      </c>
      <c r="J515">
        <f>SUMIFS('2024'!$I:$I,'2024'!$L:$L,work!$A515,'2024'!$H:$H,work!J$1)</f>
        <v>0</v>
      </c>
      <c r="K515">
        <f>SUMIFS('2024'!$I:$I,'2024'!$L:$L,work!$A515,'2024'!$H:$H,work!K$1)</f>
        <v>0</v>
      </c>
      <c r="L515">
        <f>SUMIFS('2024'!$I:$I,'2024'!$L:$L,work!$A515,'2024'!$H:$H,work!L$1)</f>
        <v>0</v>
      </c>
      <c r="M515">
        <f>SUMIFS('2024'!$I:$I,'2024'!$L:$L,work!$A515,'2024'!$H:$H,work!M$1)</f>
        <v>0</v>
      </c>
      <c r="N515">
        <f>SUMIFS('2024'!$I:$I,'2024'!$L:$L,work!$A515,'2024'!$H:$H,work!N$1)</f>
        <v>0</v>
      </c>
      <c r="O515">
        <f>SUMIFS('2024'!$I:$I,'2024'!$L:$L,work!$A515,'2024'!$H:$H,work!O$1)</f>
        <v>0</v>
      </c>
      <c r="P515">
        <f>SUMIFS('2024'!$I:$I,'2024'!$L:$L,work!$A515,'2024'!$H:$H,work!P$1)</f>
        <v>0</v>
      </c>
      <c r="Q515">
        <f>SUMIFS('2024'!$I:$I,'2024'!$L:$L,work!$A515,'2024'!$H:$H,work!Q$1)</f>
        <v>0</v>
      </c>
      <c r="R515">
        <f>SUMIFS('2024'!$I:$I,'2024'!$L:$L,work!$A515,'2024'!$H:$H,work!R$1)</f>
        <v>0</v>
      </c>
      <c r="S515">
        <f>SUMIFS('2024'!$I:$I,'2024'!$L:$L,work!$A515,'2024'!$H:$H,work!S$1)</f>
        <v>0</v>
      </c>
      <c r="T515">
        <f>SUMIFS('2024'!$I:$I,'2024'!$L:$L,work!$A515,'2024'!$H:$H,work!T$1)</f>
        <v>0</v>
      </c>
      <c r="U515">
        <f>SUMIFS('2024'!$I:$I,'2024'!$L:$L,work!$A515,'2024'!$H:$H,work!U$1)</f>
        <v>0</v>
      </c>
      <c r="V515">
        <f>SUMIFS('2024'!$I:$I,'2024'!$L:$L,work!$A515,'2024'!$H:$H,work!V$1)</f>
        <v>0</v>
      </c>
      <c r="W515">
        <f>SUMIFS('2024'!$I:$I,'2024'!$L:$L,work!$A515,'2024'!$H:$H,work!W$1)</f>
        <v>0</v>
      </c>
      <c r="X515">
        <f>SUMIFS('2024'!$I:$I,'2024'!$L:$L,work!$A515,'2024'!$H:$H,work!X$1)</f>
        <v>0</v>
      </c>
      <c r="Y515">
        <f t="shared" ref="Y515:Y578" si="12">(MAX(E515:Q515,S515)*0.5)+(R515*2.5)+(MAX(T515:W515)*0.5)+(X515*1)</f>
        <v>3</v>
      </c>
      <c r="AL515" t="str">
        <v>TLHROC</v>
      </c>
      <c r="AM515" t="str">
        <v>337</v>
      </c>
      <c r="AN515" t="str">
        <v>-</v>
      </c>
    </row>
    <row r="516" spans="1:40" x14ac:dyDescent="0.25">
      <c r="A516" t="str">
        <v>462AENRK221FLPNS G5NW0070</v>
      </c>
      <c r="B516" t="str">
        <f>_xlfn.XLOOKUP(A516,'2024'!L:L,'2024'!A:A)</f>
        <v>NWROC</v>
      </c>
      <c r="C516" t="str">
        <f>_xlfn.XLOOKUP(A516,'2024'!L:L,'2024'!F:F)</f>
        <v>ESTUARY</v>
      </c>
      <c r="D516" t="str">
        <f>_xlfn.XLOOKUP(A516,'2024'!L:L,'2024'!G:G)</f>
        <v>3M</v>
      </c>
      <c r="E516">
        <f>SUMIFS('2024'!$I:$I,'2024'!$L:$L,work!$A516,'2024'!$H:$H,work!E$1)</f>
        <v>6</v>
      </c>
      <c r="F516">
        <f>SUMIFS('2024'!$I:$I,'2024'!$L:$L,work!$A516,'2024'!$H:$H,work!F$1)</f>
        <v>6</v>
      </c>
      <c r="G516">
        <f>SUMIFS('2024'!$I:$I,'2024'!$L:$L,work!$A516,'2024'!$H:$H,work!G$1)</f>
        <v>0</v>
      </c>
      <c r="H516">
        <f>SUMIFS('2024'!$I:$I,'2024'!$L:$L,work!$A516,'2024'!$H:$H,work!H$1)</f>
        <v>6</v>
      </c>
      <c r="I516">
        <f>SUMIFS('2024'!$I:$I,'2024'!$L:$L,work!$A516,'2024'!$H:$H,work!I$1)</f>
        <v>0</v>
      </c>
      <c r="J516">
        <f>SUMIFS('2024'!$I:$I,'2024'!$L:$L,work!$A516,'2024'!$H:$H,work!J$1)</f>
        <v>0</v>
      </c>
      <c r="K516">
        <f>SUMIFS('2024'!$I:$I,'2024'!$L:$L,work!$A516,'2024'!$H:$H,work!K$1)</f>
        <v>0</v>
      </c>
      <c r="L516">
        <f>SUMIFS('2024'!$I:$I,'2024'!$L:$L,work!$A516,'2024'!$H:$H,work!L$1)</f>
        <v>0</v>
      </c>
      <c r="M516">
        <f>SUMIFS('2024'!$I:$I,'2024'!$L:$L,work!$A516,'2024'!$H:$H,work!M$1)</f>
        <v>0</v>
      </c>
      <c r="N516">
        <f>SUMIFS('2024'!$I:$I,'2024'!$L:$L,work!$A516,'2024'!$H:$H,work!N$1)</f>
        <v>0</v>
      </c>
      <c r="O516">
        <f>SUMIFS('2024'!$I:$I,'2024'!$L:$L,work!$A516,'2024'!$H:$H,work!O$1)</f>
        <v>0</v>
      </c>
      <c r="P516">
        <f>SUMIFS('2024'!$I:$I,'2024'!$L:$L,work!$A516,'2024'!$H:$H,work!P$1)</f>
        <v>0</v>
      </c>
      <c r="Q516">
        <f>SUMIFS('2024'!$I:$I,'2024'!$L:$L,work!$A516,'2024'!$H:$H,work!Q$1)</f>
        <v>0</v>
      </c>
      <c r="R516">
        <f>SUMIFS('2024'!$I:$I,'2024'!$L:$L,work!$A516,'2024'!$H:$H,work!R$1)</f>
        <v>0</v>
      </c>
      <c r="S516">
        <f>SUMIFS('2024'!$I:$I,'2024'!$L:$L,work!$A516,'2024'!$H:$H,work!S$1)</f>
        <v>0</v>
      </c>
      <c r="T516">
        <f>SUMIFS('2024'!$I:$I,'2024'!$L:$L,work!$A516,'2024'!$H:$H,work!T$1)</f>
        <v>0</v>
      </c>
      <c r="U516">
        <f>SUMIFS('2024'!$I:$I,'2024'!$L:$L,work!$A516,'2024'!$H:$H,work!U$1)</f>
        <v>0</v>
      </c>
      <c r="V516">
        <f>SUMIFS('2024'!$I:$I,'2024'!$L:$L,work!$A516,'2024'!$H:$H,work!V$1)</f>
        <v>0</v>
      </c>
      <c r="W516">
        <f>SUMIFS('2024'!$I:$I,'2024'!$L:$L,work!$A516,'2024'!$H:$H,work!W$1)</f>
        <v>0</v>
      </c>
      <c r="X516">
        <f>SUMIFS('2024'!$I:$I,'2024'!$L:$L,work!$A516,'2024'!$H:$H,work!X$1)</f>
        <v>0</v>
      </c>
      <c r="Y516">
        <f t="shared" si="12"/>
        <v>3</v>
      </c>
      <c r="AL516" t="str">
        <v>NWROC</v>
      </c>
      <c r="AM516" t="str">
        <v>Lake</v>
      </c>
      <c r="AN516" t="str">
        <v>-</v>
      </c>
    </row>
    <row r="517" spans="1:40" x14ac:dyDescent="0.25">
      <c r="A517" t="str">
        <v>462B-21FLPNS G5NW0034</v>
      </c>
      <c r="B517" t="str">
        <f>_xlfn.XLOOKUP(A517,'2024'!L:L,'2024'!A:A)</f>
        <v>NWROC</v>
      </c>
      <c r="C517" t="str">
        <f>_xlfn.XLOOKUP(A517,'2024'!L:L,'2024'!F:F)</f>
        <v>ESTUARY11</v>
      </c>
      <c r="D517" t="str">
        <f>_xlfn.XLOOKUP(A517,'2024'!L:L,'2024'!G:G)</f>
        <v>3M</v>
      </c>
      <c r="E517">
        <f>SUMIFS('2024'!$I:$I,'2024'!$L:$L,work!$A517,'2024'!$H:$H,work!E$1)</f>
        <v>0</v>
      </c>
      <c r="F517">
        <f>SUMIFS('2024'!$I:$I,'2024'!$L:$L,work!$A517,'2024'!$H:$H,work!F$1)</f>
        <v>0</v>
      </c>
      <c r="G517">
        <f>SUMIFS('2024'!$I:$I,'2024'!$L:$L,work!$A517,'2024'!$H:$H,work!G$1)</f>
        <v>0</v>
      </c>
      <c r="H517">
        <f>SUMIFS('2024'!$I:$I,'2024'!$L:$L,work!$A517,'2024'!$H:$H,work!H$1)</f>
        <v>6</v>
      </c>
      <c r="I517">
        <f>SUMIFS('2024'!$I:$I,'2024'!$L:$L,work!$A517,'2024'!$H:$H,work!I$1)</f>
        <v>0</v>
      </c>
      <c r="J517">
        <f>SUMIFS('2024'!$I:$I,'2024'!$L:$L,work!$A517,'2024'!$H:$H,work!J$1)</f>
        <v>0</v>
      </c>
      <c r="K517">
        <f>SUMIFS('2024'!$I:$I,'2024'!$L:$L,work!$A517,'2024'!$H:$H,work!K$1)</f>
        <v>0</v>
      </c>
      <c r="L517">
        <f>SUMIFS('2024'!$I:$I,'2024'!$L:$L,work!$A517,'2024'!$H:$H,work!L$1)</f>
        <v>0</v>
      </c>
      <c r="M517">
        <f>SUMIFS('2024'!$I:$I,'2024'!$L:$L,work!$A517,'2024'!$H:$H,work!M$1)</f>
        <v>0</v>
      </c>
      <c r="N517">
        <f>SUMIFS('2024'!$I:$I,'2024'!$L:$L,work!$A517,'2024'!$H:$H,work!N$1)</f>
        <v>0</v>
      </c>
      <c r="O517">
        <f>SUMIFS('2024'!$I:$I,'2024'!$L:$L,work!$A517,'2024'!$H:$H,work!O$1)</f>
        <v>0</v>
      </c>
      <c r="P517">
        <f>SUMIFS('2024'!$I:$I,'2024'!$L:$L,work!$A517,'2024'!$H:$H,work!P$1)</f>
        <v>0</v>
      </c>
      <c r="Q517">
        <f>SUMIFS('2024'!$I:$I,'2024'!$L:$L,work!$A517,'2024'!$H:$H,work!Q$1)</f>
        <v>0</v>
      </c>
      <c r="R517">
        <f>SUMIFS('2024'!$I:$I,'2024'!$L:$L,work!$A517,'2024'!$H:$H,work!R$1)</f>
        <v>0</v>
      </c>
      <c r="S517">
        <f>SUMIFS('2024'!$I:$I,'2024'!$L:$L,work!$A517,'2024'!$H:$H,work!S$1)</f>
        <v>0</v>
      </c>
      <c r="T517">
        <f>SUMIFS('2024'!$I:$I,'2024'!$L:$L,work!$A517,'2024'!$H:$H,work!T$1)</f>
        <v>0</v>
      </c>
      <c r="U517">
        <f>SUMIFS('2024'!$I:$I,'2024'!$L:$L,work!$A517,'2024'!$H:$H,work!U$1)</f>
        <v>0</v>
      </c>
      <c r="V517">
        <f>SUMIFS('2024'!$I:$I,'2024'!$L:$L,work!$A517,'2024'!$H:$H,work!V$1)</f>
        <v>0</v>
      </c>
      <c r="W517">
        <f>SUMIFS('2024'!$I:$I,'2024'!$L:$L,work!$A517,'2024'!$H:$H,work!W$1)</f>
        <v>0</v>
      </c>
      <c r="X517">
        <f>SUMIFS('2024'!$I:$I,'2024'!$L:$L,work!$A517,'2024'!$H:$H,work!X$1)</f>
        <v>0</v>
      </c>
      <c r="Y517">
        <f t="shared" si="12"/>
        <v>3</v>
      </c>
      <c r="AL517" t="str">
        <v>TLHROC</v>
      </c>
      <c r="AM517" t="str">
        <v>Lake</v>
      </c>
      <c r="AN517" t="str">
        <v>-</v>
      </c>
    </row>
    <row r="518" spans="1:40" x14ac:dyDescent="0.25">
      <c r="A518" t="str">
        <v>462C-21FLPNS G5NW0033</v>
      </c>
      <c r="B518" t="str">
        <f>_xlfn.XLOOKUP(A518,'2024'!L:L,'2024'!A:A)</f>
        <v>NWROC</v>
      </c>
      <c r="C518" t="str">
        <f>_xlfn.XLOOKUP(A518,'2024'!L:L,'2024'!F:F)</f>
        <v>STREAM</v>
      </c>
      <c r="D518" t="str">
        <f>_xlfn.XLOOKUP(A518,'2024'!L:L,'2024'!G:G)</f>
        <v>3F</v>
      </c>
      <c r="E518">
        <f>SUMIFS('2024'!$I:$I,'2024'!$L:$L,work!$A518,'2024'!$H:$H,work!E$1)</f>
        <v>0</v>
      </c>
      <c r="F518">
        <f>SUMIFS('2024'!$I:$I,'2024'!$L:$L,work!$A518,'2024'!$H:$H,work!F$1)</f>
        <v>0</v>
      </c>
      <c r="G518">
        <f>SUMIFS('2024'!$I:$I,'2024'!$L:$L,work!$A518,'2024'!$H:$H,work!G$1)</f>
        <v>0</v>
      </c>
      <c r="H518">
        <f>SUMIFS('2024'!$I:$I,'2024'!$L:$L,work!$A518,'2024'!$H:$H,work!H$1)</f>
        <v>0</v>
      </c>
      <c r="I518">
        <f>SUMIFS('2024'!$I:$I,'2024'!$L:$L,work!$A518,'2024'!$H:$H,work!I$1)</f>
        <v>6</v>
      </c>
      <c r="J518">
        <f>SUMIFS('2024'!$I:$I,'2024'!$L:$L,work!$A518,'2024'!$H:$H,work!J$1)</f>
        <v>0</v>
      </c>
      <c r="K518">
        <f>SUMIFS('2024'!$I:$I,'2024'!$L:$L,work!$A518,'2024'!$H:$H,work!K$1)</f>
        <v>0</v>
      </c>
      <c r="L518">
        <f>SUMIFS('2024'!$I:$I,'2024'!$L:$L,work!$A518,'2024'!$H:$H,work!L$1)</f>
        <v>0</v>
      </c>
      <c r="M518">
        <f>SUMIFS('2024'!$I:$I,'2024'!$L:$L,work!$A518,'2024'!$H:$H,work!M$1)</f>
        <v>0</v>
      </c>
      <c r="N518">
        <f>SUMIFS('2024'!$I:$I,'2024'!$L:$L,work!$A518,'2024'!$H:$H,work!N$1)</f>
        <v>0</v>
      </c>
      <c r="O518">
        <f>SUMIFS('2024'!$I:$I,'2024'!$L:$L,work!$A518,'2024'!$H:$H,work!O$1)</f>
        <v>0</v>
      </c>
      <c r="P518">
        <f>SUMIFS('2024'!$I:$I,'2024'!$L:$L,work!$A518,'2024'!$H:$H,work!P$1)</f>
        <v>0</v>
      </c>
      <c r="Q518">
        <f>SUMIFS('2024'!$I:$I,'2024'!$L:$L,work!$A518,'2024'!$H:$H,work!Q$1)</f>
        <v>0</v>
      </c>
      <c r="R518">
        <f>SUMIFS('2024'!$I:$I,'2024'!$L:$L,work!$A518,'2024'!$H:$H,work!R$1)</f>
        <v>0</v>
      </c>
      <c r="S518">
        <f>SUMIFS('2024'!$I:$I,'2024'!$L:$L,work!$A518,'2024'!$H:$H,work!S$1)</f>
        <v>0</v>
      </c>
      <c r="T518">
        <f>SUMIFS('2024'!$I:$I,'2024'!$L:$L,work!$A518,'2024'!$H:$H,work!T$1)</f>
        <v>0</v>
      </c>
      <c r="U518">
        <f>SUMIFS('2024'!$I:$I,'2024'!$L:$L,work!$A518,'2024'!$H:$H,work!U$1)</f>
        <v>0</v>
      </c>
      <c r="V518">
        <f>SUMIFS('2024'!$I:$I,'2024'!$L:$L,work!$A518,'2024'!$H:$H,work!V$1)</f>
        <v>0</v>
      </c>
      <c r="W518">
        <f>SUMIFS('2024'!$I:$I,'2024'!$L:$L,work!$A518,'2024'!$H:$H,work!W$1)</f>
        <v>0</v>
      </c>
      <c r="X518">
        <f>SUMIFS('2024'!$I:$I,'2024'!$L:$L,work!$A518,'2024'!$H:$H,work!X$1)</f>
        <v>0</v>
      </c>
      <c r="Y518">
        <f t="shared" si="12"/>
        <v>3</v>
      </c>
      <c r="AL518" t="str">
        <v>NEROC</v>
      </c>
      <c r="AM518" t="str">
        <v>Lake</v>
      </c>
      <c r="AN518" t="str">
        <v>-</v>
      </c>
    </row>
    <row r="519" spans="1:40" x14ac:dyDescent="0.25">
      <c r="A519" t="str">
        <v>462C-21FLPNS G5NW0069</v>
      </c>
      <c r="B519" t="str">
        <f>_xlfn.XLOOKUP(A519,'2024'!L:L,'2024'!A:A)</f>
        <v>NWROC</v>
      </c>
      <c r="C519" t="str">
        <f>_xlfn.XLOOKUP(A519,'2024'!L:L,'2024'!F:F)</f>
        <v>STREAM</v>
      </c>
      <c r="D519" t="str">
        <f>_xlfn.XLOOKUP(A519,'2024'!L:L,'2024'!G:G)</f>
        <v>3F</v>
      </c>
      <c r="E519">
        <f>SUMIFS('2024'!$I:$I,'2024'!$L:$L,work!$A519,'2024'!$H:$H,work!E$1)</f>
        <v>0</v>
      </c>
      <c r="F519">
        <f>SUMIFS('2024'!$I:$I,'2024'!$L:$L,work!$A519,'2024'!$H:$H,work!F$1)</f>
        <v>0</v>
      </c>
      <c r="G519">
        <f>SUMIFS('2024'!$I:$I,'2024'!$L:$L,work!$A519,'2024'!$H:$H,work!G$1)</f>
        <v>0</v>
      </c>
      <c r="H519">
        <f>SUMIFS('2024'!$I:$I,'2024'!$L:$L,work!$A519,'2024'!$H:$H,work!H$1)</f>
        <v>0</v>
      </c>
      <c r="I519">
        <f>SUMIFS('2024'!$I:$I,'2024'!$L:$L,work!$A519,'2024'!$H:$H,work!I$1)</f>
        <v>6</v>
      </c>
      <c r="J519">
        <f>SUMIFS('2024'!$I:$I,'2024'!$L:$L,work!$A519,'2024'!$H:$H,work!J$1)</f>
        <v>0</v>
      </c>
      <c r="K519">
        <f>SUMIFS('2024'!$I:$I,'2024'!$L:$L,work!$A519,'2024'!$H:$H,work!K$1)</f>
        <v>0</v>
      </c>
      <c r="L519">
        <f>SUMIFS('2024'!$I:$I,'2024'!$L:$L,work!$A519,'2024'!$H:$H,work!L$1)</f>
        <v>0</v>
      </c>
      <c r="M519">
        <f>SUMIFS('2024'!$I:$I,'2024'!$L:$L,work!$A519,'2024'!$H:$H,work!M$1)</f>
        <v>0</v>
      </c>
      <c r="N519">
        <f>SUMIFS('2024'!$I:$I,'2024'!$L:$L,work!$A519,'2024'!$H:$H,work!N$1)</f>
        <v>0</v>
      </c>
      <c r="O519">
        <f>SUMIFS('2024'!$I:$I,'2024'!$L:$L,work!$A519,'2024'!$H:$H,work!O$1)</f>
        <v>0</v>
      </c>
      <c r="P519">
        <f>SUMIFS('2024'!$I:$I,'2024'!$L:$L,work!$A519,'2024'!$H:$H,work!P$1)</f>
        <v>0</v>
      </c>
      <c r="Q519">
        <f>SUMIFS('2024'!$I:$I,'2024'!$L:$L,work!$A519,'2024'!$H:$H,work!Q$1)</f>
        <v>0</v>
      </c>
      <c r="R519">
        <f>SUMIFS('2024'!$I:$I,'2024'!$L:$L,work!$A519,'2024'!$H:$H,work!R$1)</f>
        <v>0</v>
      </c>
      <c r="S519">
        <f>SUMIFS('2024'!$I:$I,'2024'!$L:$L,work!$A519,'2024'!$H:$H,work!S$1)</f>
        <v>0</v>
      </c>
      <c r="T519">
        <f>SUMIFS('2024'!$I:$I,'2024'!$L:$L,work!$A519,'2024'!$H:$H,work!T$1)</f>
        <v>0</v>
      </c>
      <c r="U519">
        <f>SUMIFS('2024'!$I:$I,'2024'!$L:$L,work!$A519,'2024'!$H:$H,work!U$1)</f>
        <v>0</v>
      </c>
      <c r="V519">
        <f>SUMIFS('2024'!$I:$I,'2024'!$L:$L,work!$A519,'2024'!$H:$H,work!V$1)</f>
        <v>0</v>
      </c>
      <c r="W519">
        <f>SUMIFS('2024'!$I:$I,'2024'!$L:$L,work!$A519,'2024'!$H:$H,work!W$1)</f>
        <v>0</v>
      </c>
      <c r="X519">
        <f>SUMIFS('2024'!$I:$I,'2024'!$L:$L,work!$A519,'2024'!$H:$H,work!X$1)</f>
        <v>0</v>
      </c>
      <c r="Y519">
        <f t="shared" si="12"/>
        <v>3</v>
      </c>
      <c r="AL519" t="str">
        <v>SWROC</v>
      </c>
      <c r="AM519" t="str">
        <v>Lake</v>
      </c>
      <c r="AN519" t="str">
        <v>-</v>
      </c>
    </row>
    <row r="520" spans="1:40" x14ac:dyDescent="0.25">
      <c r="A520" t="str">
        <v>468-21FLPNS G3NW0170</v>
      </c>
      <c r="B520" t="str">
        <f>_xlfn.XLOOKUP(A520,'2024'!L:L,'2024'!A:A)</f>
        <v>NWROC</v>
      </c>
      <c r="C520" t="str">
        <f>_xlfn.XLOOKUP(A520,'2024'!L:L,'2024'!F:F)</f>
        <v>STREAM</v>
      </c>
      <c r="D520" t="str">
        <f>_xlfn.XLOOKUP(A520,'2024'!L:L,'2024'!G:G)</f>
        <v>3F</v>
      </c>
      <c r="E520">
        <f>SUMIFS('2024'!$I:$I,'2024'!$L:$L,work!$A520,'2024'!$H:$H,work!E$1)</f>
        <v>0</v>
      </c>
      <c r="F520">
        <f>SUMIFS('2024'!$I:$I,'2024'!$L:$L,work!$A520,'2024'!$H:$H,work!F$1)</f>
        <v>0</v>
      </c>
      <c r="G520">
        <f>SUMIFS('2024'!$I:$I,'2024'!$L:$L,work!$A520,'2024'!$H:$H,work!G$1)</f>
        <v>0</v>
      </c>
      <c r="H520">
        <f>SUMIFS('2024'!$I:$I,'2024'!$L:$L,work!$A520,'2024'!$H:$H,work!H$1)</f>
        <v>0</v>
      </c>
      <c r="I520">
        <f>SUMIFS('2024'!$I:$I,'2024'!$L:$L,work!$A520,'2024'!$H:$H,work!I$1)</f>
        <v>6</v>
      </c>
      <c r="J520">
        <f>SUMIFS('2024'!$I:$I,'2024'!$L:$L,work!$A520,'2024'!$H:$H,work!J$1)</f>
        <v>0</v>
      </c>
      <c r="K520">
        <f>SUMIFS('2024'!$I:$I,'2024'!$L:$L,work!$A520,'2024'!$H:$H,work!K$1)</f>
        <v>0</v>
      </c>
      <c r="L520">
        <f>SUMIFS('2024'!$I:$I,'2024'!$L:$L,work!$A520,'2024'!$H:$H,work!L$1)</f>
        <v>0</v>
      </c>
      <c r="M520">
        <f>SUMIFS('2024'!$I:$I,'2024'!$L:$L,work!$A520,'2024'!$H:$H,work!M$1)</f>
        <v>0</v>
      </c>
      <c r="N520">
        <f>SUMIFS('2024'!$I:$I,'2024'!$L:$L,work!$A520,'2024'!$H:$H,work!N$1)</f>
        <v>0</v>
      </c>
      <c r="O520">
        <f>SUMIFS('2024'!$I:$I,'2024'!$L:$L,work!$A520,'2024'!$H:$H,work!O$1)</f>
        <v>0</v>
      </c>
      <c r="P520">
        <f>SUMIFS('2024'!$I:$I,'2024'!$L:$L,work!$A520,'2024'!$H:$H,work!P$1)</f>
        <v>0</v>
      </c>
      <c r="Q520">
        <f>SUMIFS('2024'!$I:$I,'2024'!$L:$L,work!$A520,'2024'!$H:$H,work!Q$1)</f>
        <v>0</v>
      </c>
      <c r="R520">
        <f>SUMIFS('2024'!$I:$I,'2024'!$L:$L,work!$A520,'2024'!$H:$H,work!R$1)</f>
        <v>0</v>
      </c>
      <c r="S520">
        <f>SUMIFS('2024'!$I:$I,'2024'!$L:$L,work!$A520,'2024'!$H:$H,work!S$1)</f>
        <v>0</v>
      </c>
      <c r="T520">
        <f>SUMIFS('2024'!$I:$I,'2024'!$L:$L,work!$A520,'2024'!$H:$H,work!T$1)</f>
        <v>0</v>
      </c>
      <c r="U520">
        <f>SUMIFS('2024'!$I:$I,'2024'!$L:$L,work!$A520,'2024'!$H:$H,work!U$1)</f>
        <v>0</v>
      </c>
      <c r="V520">
        <f>SUMIFS('2024'!$I:$I,'2024'!$L:$L,work!$A520,'2024'!$H:$H,work!V$1)</f>
        <v>0</v>
      </c>
      <c r="W520">
        <f>SUMIFS('2024'!$I:$I,'2024'!$L:$L,work!$A520,'2024'!$H:$H,work!W$1)</f>
        <v>0</v>
      </c>
      <c r="X520">
        <f>SUMIFS('2024'!$I:$I,'2024'!$L:$L,work!$A520,'2024'!$H:$H,work!X$1)</f>
        <v>0</v>
      </c>
      <c r="Y520">
        <f t="shared" si="12"/>
        <v>3</v>
      </c>
      <c r="AL520" t="str">
        <v>CEROC</v>
      </c>
      <c r="AM520" t="str">
        <v>Lake</v>
      </c>
      <c r="AN520" t="str">
        <v>-</v>
      </c>
    </row>
    <row r="521" spans="1:40" x14ac:dyDescent="0.25">
      <c r="A521" t="str">
        <v>480-21FLTLHRG1TLHR0176</v>
      </c>
      <c r="B521" t="str">
        <f>_xlfn.XLOOKUP(A521,'2024'!L:L,'2024'!A:A)</f>
        <v>TLHROC</v>
      </c>
      <c r="C521" t="str">
        <f>_xlfn.XLOOKUP(A521,'2024'!L:L,'2024'!F:F)</f>
        <v>STREAM</v>
      </c>
      <c r="D521" t="str">
        <f>_xlfn.XLOOKUP(A521,'2024'!L:L,'2024'!G:G)</f>
        <v>3F</v>
      </c>
      <c r="E521">
        <f>SUMIFS('2024'!$I:$I,'2024'!$L:$L,work!$A521,'2024'!$H:$H,work!E$1)</f>
        <v>6</v>
      </c>
      <c r="F521">
        <f>SUMIFS('2024'!$I:$I,'2024'!$L:$L,work!$A521,'2024'!$H:$H,work!F$1)</f>
        <v>0</v>
      </c>
      <c r="G521">
        <f>SUMIFS('2024'!$I:$I,'2024'!$L:$L,work!$A521,'2024'!$H:$H,work!G$1)</f>
        <v>0</v>
      </c>
      <c r="H521">
        <f>SUMIFS('2024'!$I:$I,'2024'!$L:$L,work!$A521,'2024'!$H:$H,work!H$1)</f>
        <v>0</v>
      </c>
      <c r="I521">
        <f>SUMIFS('2024'!$I:$I,'2024'!$L:$L,work!$A521,'2024'!$H:$H,work!I$1)</f>
        <v>6</v>
      </c>
      <c r="J521">
        <f>SUMIFS('2024'!$I:$I,'2024'!$L:$L,work!$A521,'2024'!$H:$H,work!J$1)</f>
        <v>0</v>
      </c>
      <c r="K521">
        <f>SUMIFS('2024'!$I:$I,'2024'!$L:$L,work!$A521,'2024'!$H:$H,work!K$1)</f>
        <v>6</v>
      </c>
      <c r="L521">
        <f>SUMIFS('2024'!$I:$I,'2024'!$L:$L,work!$A521,'2024'!$H:$H,work!L$1)</f>
        <v>6</v>
      </c>
      <c r="M521">
        <f>SUMIFS('2024'!$I:$I,'2024'!$L:$L,work!$A521,'2024'!$H:$H,work!M$1)</f>
        <v>6</v>
      </c>
      <c r="N521">
        <f>SUMIFS('2024'!$I:$I,'2024'!$L:$L,work!$A521,'2024'!$H:$H,work!N$1)</f>
        <v>6</v>
      </c>
      <c r="O521">
        <f>SUMIFS('2024'!$I:$I,'2024'!$L:$L,work!$A521,'2024'!$H:$H,work!O$1)</f>
        <v>6</v>
      </c>
      <c r="P521">
        <f>SUMIFS('2024'!$I:$I,'2024'!$L:$L,work!$A521,'2024'!$H:$H,work!P$1)</f>
        <v>6</v>
      </c>
      <c r="Q521">
        <f>SUMIFS('2024'!$I:$I,'2024'!$L:$L,work!$A521,'2024'!$H:$H,work!Q$1)</f>
        <v>6</v>
      </c>
      <c r="R521">
        <f>SUMIFS('2024'!$I:$I,'2024'!$L:$L,work!$A521,'2024'!$H:$H,work!R$1)</f>
        <v>0</v>
      </c>
      <c r="S521">
        <f>SUMIFS('2024'!$I:$I,'2024'!$L:$L,work!$A521,'2024'!$H:$H,work!S$1)</f>
        <v>0</v>
      </c>
      <c r="T521">
        <f>SUMIFS('2024'!$I:$I,'2024'!$L:$L,work!$A521,'2024'!$H:$H,work!T$1)</f>
        <v>0</v>
      </c>
      <c r="U521">
        <f>SUMIFS('2024'!$I:$I,'2024'!$L:$L,work!$A521,'2024'!$H:$H,work!U$1)</f>
        <v>0</v>
      </c>
      <c r="V521">
        <f>SUMIFS('2024'!$I:$I,'2024'!$L:$L,work!$A521,'2024'!$H:$H,work!V$1)</f>
        <v>0</v>
      </c>
      <c r="W521">
        <f>SUMIFS('2024'!$I:$I,'2024'!$L:$L,work!$A521,'2024'!$H:$H,work!W$1)</f>
        <v>0</v>
      </c>
      <c r="X521">
        <f>SUMIFS('2024'!$I:$I,'2024'!$L:$L,work!$A521,'2024'!$H:$H,work!X$1)</f>
        <v>0</v>
      </c>
      <c r="Y521">
        <f t="shared" si="12"/>
        <v>3</v>
      </c>
      <c r="AL521" t="str">
        <v>SROC</v>
      </c>
      <c r="AM521" t="str">
        <v>Lake</v>
      </c>
      <c r="AN521" t="str">
        <v>-</v>
      </c>
    </row>
    <row r="522" spans="1:40" x14ac:dyDescent="0.25">
      <c r="A522" t="str">
        <v>487-21FLTLHRG2TLHR0020</v>
      </c>
      <c r="B522" t="str">
        <f>_xlfn.XLOOKUP(A522,'2024'!L:L,'2024'!A:A)</f>
        <v>TLHROC</v>
      </c>
      <c r="C522" t="str">
        <f>_xlfn.XLOOKUP(A522,'2024'!L:L,'2024'!F:F)</f>
        <v>STREAM</v>
      </c>
      <c r="D522" t="str">
        <f>_xlfn.XLOOKUP(A522,'2024'!L:L,'2024'!G:G)</f>
        <v>3F</v>
      </c>
      <c r="E522">
        <f>SUMIFS('2024'!$I:$I,'2024'!$L:$L,work!$A522,'2024'!$H:$H,work!E$1)</f>
        <v>6</v>
      </c>
      <c r="F522">
        <f>SUMIFS('2024'!$I:$I,'2024'!$L:$L,work!$A522,'2024'!$H:$H,work!F$1)</f>
        <v>6</v>
      </c>
      <c r="G522">
        <f>SUMIFS('2024'!$I:$I,'2024'!$L:$L,work!$A522,'2024'!$H:$H,work!G$1)</f>
        <v>0</v>
      </c>
      <c r="H522">
        <f>SUMIFS('2024'!$I:$I,'2024'!$L:$L,work!$A522,'2024'!$H:$H,work!H$1)</f>
        <v>0</v>
      </c>
      <c r="I522">
        <f>SUMIFS('2024'!$I:$I,'2024'!$L:$L,work!$A522,'2024'!$H:$H,work!I$1)</f>
        <v>6</v>
      </c>
      <c r="J522">
        <f>SUMIFS('2024'!$I:$I,'2024'!$L:$L,work!$A522,'2024'!$H:$H,work!J$1)</f>
        <v>0</v>
      </c>
      <c r="K522">
        <f>SUMIFS('2024'!$I:$I,'2024'!$L:$L,work!$A522,'2024'!$H:$H,work!K$1)</f>
        <v>6</v>
      </c>
      <c r="L522">
        <f>SUMIFS('2024'!$I:$I,'2024'!$L:$L,work!$A522,'2024'!$H:$H,work!L$1)</f>
        <v>6</v>
      </c>
      <c r="M522">
        <f>SUMIFS('2024'!$I:$I,'2024'!$L:$L,work!$A522,'2024'!$H:$H,work!M$1)</f>
        <v>6</v>
      </c>
      <c r="N522">
        <f>SUMIFS('2024'!$I:$I,'2024'!$L:$L,work!$A522,'2024'!$H:$H,work!N$1)</f>
        <v>6</v>
      </c>
      <c r="O522">
        <f>SUMIFS('2024'!$I:$I,'2024'!$L:$L,work!$A522,'2024'!$H:$H,work!O$1)</f>
        <v>6</v>
      </c>
      <c r="P522">
        <f>SUMIFS('2024'!$I:$I,'2024'!$L:$L,work!$A522,'2024'!$H:$H,work!P$1)</f>
        <v>6</v>
      </c>
      <c r="Q522">
        <f>SUMIFS('2024'!$I:$I,'2024'!$L:$L,work!$A522,'2024'!$H:$H,work!Q$1)</f>
        <v>0</v>
      </c>
      <c r="R522">
        <f>SUMIFS('2024'!$I:$I,'2024'!$L:$L,work!$A522,'2024'!$H:$H,work!R$1)</f>
        <v>0</v>
      </c>
      <c r="S522">
        <f>SUMIFS('2024'!$I:$I,'2024'!$L:$L,work!$A522,'2024'!$H:$H,work!S$1)</f>
        <v>0</v>
      </c>
      <c r="T522">
        <f>SUMIFS('2024'!$I:$I,'2024'!$L:$L,work!$A522,'2024'!$H:$H,work!T$1)</f>
        <v>0</v>
      </c>
      <c r="U522">
        <f>SUMIFS('2024'!$I:$I,'2024'!$L:$L,work!$A522,'2024'!$H:$H,work!U$1)</f>
        <v>0</v>
      </c>
      <c r="V522">
        <f>SUMIFS('2024'!$I:$I,'2024'!$L:$L,work!$A522,'2024'!$H:$H,work!V$1)</f>
        <v>0</v>
      </c>
      <c r="W522">
        <f>SUMIFS('2024'!$I:$I,'2024'!$L:$L,work!$A522,'2024'!$H:$H,work!W$1)</f>
        <v>0</v>
      </c>
      <c r="X522">
        <f>SUMIFS('2024'!$I:$I,'2024'!$L:$L,work!$A522,'2024'!$H:$H,work!X$1)</f>
        <v>0</v>
      </c>
      <c r="Y522">
        <f t="shared" si="12"/>
        <v>3</v>
      </c>
      <c r="AL522" t="str">
        <v>SEROC</v>
      </c>
      <c r="AM522" t="str">
        <v>Lake</v>
      </c>
      <c r="AN522" t="str">
        <v>-</v>
      </c>
    </row>
    <row r="523" spans="1:40" x14ac:dyDescent="0.25">
      <c r="A523" t="str">
        <v>488-21FLTLHRG2TLHR0041</v>
      </c>
      <c r="B523" t="str">
        <f>_xlfn.XLOOKUP(A523,'2024'!L:L,'2024'!A:A)</f>
        <v>TLHROC</v>
      </c>
      <c r="C523" t="str">
        <f>_xlfn.XLOOKUP(A523,'2024'!L:L,'2024'!F:F)</f>
        <v>STREAM</v>
      </c>
      <c r="D523" t="str">
        <f>_xlfn.XLOOKUP(A523,'2024'!L:L,'2024'!G:G)</f>
        <v>3F</v>
      </c>
      <c r="E523">
        <f>SUMIFS('2024'!$I:$I,'2024'!$L:$L,work!$A523,'2024'!$H:$H,work!E$1)</f>
        <v>0</v>
      </c>
      <c r="F523">
        <f>SUMIFS('2024'!$I:$I,'2024'!$L:$L,work!$A523,'2024'!$H:$H,work!F$1)</f>
        <v>6</v>
      </c>
      <c r="G523">
        <f>SUMIFS('2024'!$I:$I,'2024'!$L:$L,work!$A523,'2024'!$H:$H,work!G$1)</f>
        <v>0</v>
      </c>
      <c r="H523">
        <f>SUMIFS('2024'!$I:$I,'2024'!$L:$L,work!$A523,'2024'!$H:$H,work!H$1)</f>
        <v>0</v>
      </c>
      <c r="I523">
        <f>SUMIFS('2024'!$I:$I,'2024'!$L:$L,work!$A523,'2024'!$H:$H,work!I$1)</f>
        <v>6</v>
      </c>
      <c r="J523">
        <f>SUMIFS('2024'!$I:$I,'2024'!$L:$L,work!$A523,'2024'!$H:$H,work!J$1)</f>
        <v>0</v>
      </c>
      <c r="K523">
        <f>SUMIFS('2024'!$I:$I,'2024'!$L:$L,work!$A523,'2024'!$H:$H,work!K$1)</f>
        <v>6</v>
      </c>
      <c r="L523">
        <f>SUMIFS('2024'!$I:$I,'2024'!$L:$L,work!$A523,'2024'!$H:$H,work!L$1)</f>
        <v>6</v>
      </c>
      <c r="M523">
        <f>SUMIFS('2024'!$I:$I,'2024'!$L:$L,work!$A523,'2024'!$H:$H,work!M$1)</f>
        <v>6</v>
      </c>
      <c r="N523">
        <f>SUMIFS('2024'!$I:$I,'2024'!$L:$L,work!$A523,'2024'!$H:$H,work!N$1)</f>
        <v>0</v>
      </c>
      <c r="O523">
        <f>SUMIFS('2024'!$I:$I,'2024'!$L:$L,work!$A523,'2024'!$H:$H,work!O$1)</f>
        <v>0</v>
      </c>
      <c r="P523">
        <f>SUMIFS('2024'!$I:$I,'2024'!$L:$L,work!$A523,'2024'!$H:$H,work!P$1)</f>
        <v>0</v>
      </c>
      <c r="Q523">
        <f>SUMIFS('2024'!$I:$I,'2024'!$L:$L,work!$A523,'2024'!$H:$H,work!Q$1)</f>
        <v>0</v>
      </c>
      <c r="R523">
        <f>SUMIFS('2024'!$I:$I,'2024'!$L:$L,work!$A523,'2024'!$H:$H,work!R$1)</f>
        <v>0</v>
      </c>
      <c r="S523">
        <f>SUMIFS('2024'!$I:$I,'2024'!$L:$L,work!$A523,'2024'!$H:$H,work!S$1)</f>
        <v>0</v>
      </c>
      <c r="T523">
        <f>SUMIFS('2024'!$I:$I,'2024'!$L:$L,work!$A523,'2024'!$H:$H,work!T$1)</f>
        <v>0</v>
      </c>
      <c r="U523">
        <f>SUMIFS('2024'!$I:$I,'2024'!$L:$L,work!$A523,'2024'!$H:$H,work!U$1)</f>
        <v>0</v>
      </c>
      <c r="V523">
        <f>SUMIFS('2024'!$I:$I,'2024'!$L:$L,work!$A523,'2024'!$H:$H,work!V$1)</f>
        <v>0</v>
      </c>
      <c r="W523">
        <f>SUMIFS('2024'!$I:$I,'2024'!$L:$L,work!$A523,'2024'!$H:$H,work!W$1)</f>
        <v>0</v>
      </c>
      <c r="X523">
        <f>SUMIFS('2024'!$I:$I,'2024'!$L:$L,work!$A523,'2024'!$H:$H,work!X$1)</f>
        <v>0</v>
      </c>
      <c r="Y523">
        <f t="shared" si="12"/>
        <v>3</v>
      </c>
      <c r="AL523" t="str">
        <v>NWROC</v>
      </c>
      <c r="AM523" t="str">
        <v>Stream</v>
      </c>
      <c r="AN523" t="str">
        <v>-</v>
      </c>
    </row>
    <row r="524" spans="1:40" x14ac:dyDescent="0.25">
      <c r="A524" t="str">
        <v>489A-21FLPNS G5NW0051</v>
      </c>
      <c r="B524" t="str">
        <f>_xlfn.XLOOKUP(A524,'2024'!L:L,'2024'!A:A)</f>
        <v>NWROC</v>
      </c>
      <c r="C524" t="str">
        <f>_xlfn.XLOOKUP(A524,'2024'!L:L,'2024'!F:F)</f>
        <v>STREAM</v>
      </c>
      <c r="D524" t="str">
        <f>_xlfn.XLOOKUP(A524,'2024'!L:L,'2024'!G:G)</f>
        <v>3F</v>
      </c>
      <c r="E524">
        <f>SUMIFS('2024'!$I:$I,'2024'!$L:$L,work!$A524,'2024'!$H:$H,work!E$1)</f>
        <v>0</v>
      </c>
      <c r="F524">
        <f>SUMIFS('2024'!$I:$I,'2024'!$L:$L,work!$A524,'2024'!$H:$H,work!F$1)</f>
        <v>12</v>
      </c>
      <c r="G524">
        <f>SUMIFS('2024'!$I:$I,'2024'!$L:$L,work!$A524,'2024'!$H:$H,work!G$1)</f>
        <v>0</v>
      </c>
      <c r="H524">
        <f>SUMIFS('2024'!$I:$I,'2024'!$L:$L,work!$A524,'2024'!$H:$H,work!H$1)</f>
        <v>0</v>
      </c>
      <c r="I524">
        <f>SUMIFS('2024'!$I:$I,'2024'!$L:$L,work!$A524,'2024'!$H:$H,work!I$1)</f>
        <v>0</v>
      </c>
      <c r="J524">
        <f>SUMIFS('2024'!$I:$I,'2024'!$L:$L,work!$A524,'2024'!$H:$H,work!J$1)</f>
        <v>0</v>
      </c>
      <c r="K524">
        <f>SUMIFS('2024'!$I:$I,'2024'!$L:$L,work!$A524,'2024'!$H:$H,work!K$1)</f>
        <v>0</v>
      </c>
      <c r="L524">
        <f>SUMIFS('2024'!$I:$I,'2024'!$L:$L,work!$A524,'2024'!$H:$H,work!L$1)</f>
        <v>0</v>
      </c>
      <c r="M524">
        <f>SUMIFS('2024'!$I:$I,'2024'!$L:$L,work!$A524,'2024'!$H:$H,work!M$1)</f>
        <v>0</v>
      </c>
      <c r="N524">
        <f>SUMIFS('2024'!$I:$I,'2024'!$L:$L,work!$A524,'2024'!$H:$H,work!N$1)</f>
        <v>0</v>
      </c>
      <c r="O524">
        <f>SUMIFS('2024'!$I:$I,'2024'!$L:$L,work!$A524,'2024'!$H:$H,work!O$1)</f>
        <v>0</v>
      </c>
      <c r="P524">
        <f>SUMIFS('2024'!$I:$I,'2024'!$L:$L,work!$A524,'2024'!$H:$H,work!P$1)</f>
        <v>0</v>
      </c>
      <c r="Q524">
        <f>SUMIFS('2024'!$I:$I,'2024'!$L:$L,work!$A524,'2024'!$H:$H,work!Q$1)</f>
        <v>0</v>
      </c>
      <c r="R524">
        <f>SUMIFS('2024'!$I:$I,'2024'!$L:$L,work!$A524,'2024'!$H:$H,work!R$1)</f>
        <v>0</v>
      </c>
      <c r="S524">
        <f>SUMIFS('2024'!$I:$I,'2024'!$L:$L,work!$A524,'2024'!$H:$H,work!S$1)</f>
        <v>0</v>
      </c>
      <c r="T524">
        <f>SUMIFS('2024'!$I:$I,'2024'!$L:$L,work!$A524,'2024'!$H:$H,work!T$1)</f>
        <v>0</v>
      </c>
      <c r="U524">
        <f>SUMIFS('2024'!$I:$I,'2024'!$L:$L,work!$A524,'2024'!$H:$H,work!U$1)</f>
        <v>0</v>
      </c>
      <c r="V524">
        <f>SUMIFS('2024'!$I:$I,'2024'!$L:$L,work!$A524,'2024'!$H:$H,work!V$1)</f>
        <v>0</v>
      </c>
      <c r="W524">
        <f>SUMIFS('2024'!$I:$I,'2024'!$L:$L,work!$A524,'2024'!$H:$H,work!W$1)</f>
        <v>0</v>
      </c>
      <c r="X524">
        <f>SUMIFS('2024'!$I:$I,'2024'!$L:$L,work!$A524,'2024'!$H:$H,work!X$1)</f>
        <v>0</v>
      </c>
      <c r="Y524">
        <f t="shared" si="12"/>
        <v>6</v>
      </c>
      <c r="AL524" t="str">
        <v>TLHROC</v>
      </c>
      <c r="AM524" t="str">
        <v>Stream</v>
      </c>
      <c r="AN524" t="str">
        <v>-</v>
      </c>
    </row>
    <row r="525" spans="1:40" x14ac:dyDescent="0.25">
      <c r="A525" t="str">
        <v>489D-21FLPNS G5NW0007</v>
      </c>
      <c r="B525" t="str">
        <f>_xlfn.XLOOKUP(A525,'2024'!L:L,'2024'!A:A)</f>
        <v>NWROC</v>
      </c>
      <c r="C525" t="str">
        <f>_xlfn.XLOOKUP(A525,'2024'!L:L,'2024'!F:F)</f>
        <v>ESTUARY11</v>
      </c>
      <c r="D525" t="str">
        <f>_xlfn.XLOOKUP(A525,'2024'!L:L,'2024'!G:G)</f>
        <v>3M</v>
      </c>
      <c r="E525">
        <f>SUMIFS('2024'!$I:$I,'2024'!$L:$L,work!$A525,'2024'!$H:$H,work!E$1)</f>
        <v>6</v>
      </c>
      <c r="F525">
        <f>SUMIFS('2024'!$I:$I,'2024'!$L:$L,work!$A525,'2024'!$H:$H,work!F$1)</f>
        <v>0</v>
      </c>
      <c r="G525">
        <f>SUMIFS('2024'!$I:$I,'2024'!$L:$L,work!$A525,'2024'!$H:$H,work!G$1)</f>
        <v>0</v>
      </c>
      <c r="H525">
        <f>SUMIFS('2024'!$I:$I,'2024'!$L:$L,work!$A525,'2024'!$H:$H,work!H$1)</f>
        <v>6</v>
      </c>
      <c r="I525">
        <f>SUMIFS('2024'!$I:$I,'2024'!$L:$L,work!$A525,'2024'!$H:$H,work!I$1)</f>
        <v>0</v>
      </c>
      <c r="J525">
        <f>SUMIFS('2024'!$I:$I,'2024'!$L:$L,work!$A525,'2024'!$H:$H,work!J$1)</f>
        <v>0</v>
      </c>
      <c r="K525">
        <f>SUMIFS('2024'!$I:$I,'2024'!$L:$L,work!$A525,'2024'!$H:$H,work!K$1)</f>
        <v>0</v>
      </c>
      <c r="L525">
        <f>SUMIFS('2024'!$I:$I,'2024'!$L:$L,work!$A525,'2024'!$H:$H,work!L$1)</f>
        <v>0</v>
      </c>
      <c r="M525">
        <f>SUMIFS('2024'!$I:$I,'2024'!$L:$L,work!$A525,'2024'!$H:$H,work!M$1)</f>
        <v>0</v>
      </c>
      <c r="N525">
        <f>SUMIFS('2024'!$I:$I,'2024'!$L:$L,work!$A525,'2024'!$H:$H,work!N$1)</f>
        <v>0</v>
      </c>
      <c r="O525">
        <f>SUMIFS('2024'!$I:$I,'2024'!$L:$L,work!$A525,'2024'!$H:$H,work!O$1)</f>
        <v>0</v>
      </c>
      <c r="P525">
        <f>SUMIFS('2024'!$I:$I,'2024'!$L:$L,work!$A525,'2024'!$H:$H,work!P$1)</f>
        <v>6</v>
      </c>
      <c r="Q525">
        <f>SUMIFS('2024'!$I:$I,'2024'!$L:$L,work!$A525,'2024'!$H:$H,work!Q$1)</f>
        <v>0</v>
      </c>
      <c r="R525">
        <f>SUMIFS('2024'!$I:$I,'2024'!$L:$L,work!$A525,'2024'!$H:$H,work!R$1)</f>
        <v>0</v>
      </c>
      <c r="S525">
        <f>SUMIFS('2024'!$I:$I,'2024'!$L:$L,work!$A525,'2024'!$H:$H,work!S$1)</f>
        <v>0</v>
      </c>
      <c r="T525">
        <f>SUMIFS('2024'!$I:$I,'2024'!$L:$L,work!$A525,'2024'!$H:$H,work!T$1)</f>
        <v>0</v>
      </c>
      <c r="U525">
        <f>SUMIFS('2024'!$I:$I,'2024'!$L:$L,work!$A525,'2024'!$H:$H,work!U$1)</f>
        <v>0</v>
      </c>
      <c r="V525">
        <f>SUMIFS('2024'!$I:$I,'2024'!$L:$L,work!$A525,'2024'!$H:$H,work!V$1)</f>
        <v>0</v>
      </c>
      <c r="W525">
        <f>SUMIFS('2024'!$I:$I,'2024'!$L:$L,work!$A525,'2024'!$H:$H,work!W$1)</f>
        <v>0</v>
      </c>
      <c r="X525">
        <f>SUMIFS('2024'!$I:$I,'2024'!$L:$L,work!$A525,'2024'!$H:$H,work!X$1)</f>
        <v>0</v>
      </c>
      <c r="Y525">
        <f t="shared" si="12"/>
        <v>3</v>
      </c>
      <c r="AL525" t="str">
        <v>NEROC</v>
      </c>
      <c r="AM525" t="str">
        <v>Stream</v>
      </c>
      <c r="AN525" t="str">
        <v>-</v>
      </c>
    </row>
    <row r="526" spans="1:40" x14ac:dyDescent="0.25">
      <c r="A526" t="str">
        <v>489D-21FLPNS G5NW0008</v>
      </c>
      <c r="B526" t="str">
        <f>_xlfn.XLOOKUP(A526,'2024'!L:L,'2024'!A:A)</f>
        <v>NWROC</v>
      </c>
      <c r="C526" t="str">
        <f>_xlfn.XLOOKUP(A526,'2024'!L:L,'2024'!F:F)</f>
        <v>ESTUARY11</v>
      </c>
      <c r="D526" t="str">
        <f>_xlfn.XLOOKUP(A526,'2024'!L:L,'2024'!G:G)</f>
        <v>3M</v>
      </c>
      <c r="E526">
        <f>SUMIFS('2024'!$I:$I,'2024'!$L:$L,work!$A526,'2024'!$H:$H,work!E$1)</f>
        <v>0</v>
      </c>
      <c r="F526">
        <f>SUMIFS('2024'!$I:$I,'2024'!$L:$L,work!$A526,'2024'!$H:$H,work!F$1)</f>
        <v>0</v>
      </c>
      <c r="G526">
        <f>SUMIFS('2024'!$I:$I,'2024'!$L:$L,work!$A526,'2024'!$H:$H,work!G$1)</f>
        <v>0</v>
      </c>
      <c r="H526">
        <f>SUMIFS('2024'!$I:$I,'2024'!$L:$L,work!$A526,'2024'!$H:$H,work!H$1)</f>
        <v>6</v>
      </c>
      <c r="I526">
        <f>SUMIFS('2024'!$I:$I,'2024'!$L:$L,work!$A526,'2024'!$H:$H,work!I$1)</f>
        <v>0</v>
      </c>
      <c r="J526">
        <f>SUMIFS('2024'!$I:$I,'2024'!$L:$L,work!$A526,'2024'!$H:$H,work!J$1)</f>
        <v>0</v>
      </c>
      <c r="K526">
        <f>SUMIFS('2024'!$I:$I,'2024'!$L:$L,work!$A526,'2024'!$H:$H,work!K$1)</f>
        <v>0</v>
      </c>
      <c r="L526">
        <f>SUMIFS('2024'!$I:$I,'2024'!$L:$L,work!$A526,'2024'!$H:$H,work!L$1)</f>
        <v>0</v>
      </c>
      <c r="M526">
        <f>SUMIFS('2024'!$I:$I,'2024'!$L:$L,work!$A526,'2024'!$H:$H,work!M$1)</f>
        <v>0</v>
      </c>
      <c r="N526">
        <f>SUMIFS('2024'!$I:$I,'2024'!$L:$L,work!$A526,'2024'!$H:$H,work!N$1)</f>
        <v>0</v>
      </c>
      <c r="O526">
        <f>SUMIFS('2024'!$I:$I,'2024'!$L:$L,work!$A526,'2024'!$H:$H,work!O$1)</f>
        <v>0</v>
      </c>
      <c r="P526">
        <f>SUMIFS('2024'!$I:$I,'2024'!$L:$L,work!$A526,'2024'!$H:$H,work!P$1)</f>
        <v>0</v>
      </c>
      <c r="Q526">
        <f>SUMIFS('2024'!$I:$I,'2024'!$L:$L,work!$A526,'2024'!$H:$H,work!Q$1)</f>
        <v>0</v>
      </c>
      <c r="R526">
        <f>SUMIFS('2024'!$I:$I,'2024'!$L:$L,work!$A526,'2024'!$H:$H,work!R$1)</f>
        <v>0</v>
      </c>
      <c r="S526">
        <f>SUMIFS('2024'!$I:$I,'2024'!$L:$L,work!$A526,'2024'!$H:$H,work!S$1)</f>
        <v>0</v>
      </c>
      <c r="T526">
        <f>SUMIFS('2024'!$I:$I,'2024'!$L:$L,work!$A526,'2024'!$H:$H,work!T$1)</f>
        <v>0</v>
      </c>
      <c r="U526">
        <f>SUMIFS('2024'!$I:$I,'2024'!$L:$L,work!$A526,'2024'!$H:$H,work!U$1)</f>
        <v>0</v>
      </c>
      <c r="V526">
        <f>SUMIFS('2024'!$I:$I,'2024'!$L:$L,work!$A526,'2024'!$H:$H,work!V$1)</f>
        <v>0</v>
      </c>
      <c r="W526">
        <f>SUMIFS('2024'!$I:$I,'2024'!$L:$L,work!$A526,'2024'!$H:$H,work!W$1)</f>
        <v>0</v>
      </c>
      <c r="X526">
        <f>SUMIFS('2024'!$I:$I,'2024'!$L:$L,work!$A526,'2024'!$H:$H,work!X$1)</f>
        <v>0</v>
      </c>
      <c r="Y526">
        <f t="shared" si="12"/>
        <v>3</v>
      </c>
      <c r="AL526" t="str">
        <v>SWROC</v>
      </c>
      <c r="AM526" t="str">
        <v>Stream</v>
      </c>
      <c r="AN526" t="str">
        <v>-</v>
      </c>
    </row>
    <row r="527" spans="1:40" x14ac:dyDescent="0.25">
      <c r="A527" t="str">
        <v>494-21FLPNS G5NW0162</v>
      </c>
      <c r="B527" t="str">
        <f>_xlfn.XLOOKUP(A527,'2024'!L:L,'2024'!A:A)</f>
        <v>NWROC</v>
      </c>
      <c r="C527" t="str">
        <f>_xlfn.XLOOKUP(A527,'2024'!L:L,'2024'!F:F)</f>
        <v>STREAM</v>
      </c>
      <c r="D527" t="str">
        <f>_xlfn.XLOOKUP(A527,'2024'!L:L,'2024'!G:G)</f>
        <v>3F</v>
      </c>
      <c r="E527">
        <f>SUMIFS('2024'!$I:$I,'2024'!$L:$L,work!$A527,'2024'!$H:$H,work!E$1)</f>
        <v>0</v>
      </c>
      <c r="F527">
        <f>SUMIFS('2024'!$I:$I,'2024'!$L:$L,work!$A527,'2024'!$H:$H,work!F$1)</f>
        <v>0</v>
      </c>
      <c r="G527">
        <f>SUMIFS('2024'!$I:$I,'2024'!$L:$L,work!$A527,'2024'!$H:$H,work!G$1)</f>
        <v>0</v>
      </c>
      <c r="H527">
        <f>SUMIFS('2024'!$I:$I,'2024'!$L:$L,work!$A527,'2024'!$H:$H,work!H$1)</f>
        <v>0</v>
      </c>
      <c r="I527">
        <f>SUMIFS('2024'!$I:$I,'2024'!$L:$L,work!$A527,'2024'!$H:$H,work!I$1)</f>
        <v>6</v>
      </c>
      <c r="J527">
        <f>SUMIFS('2024'!$I:$I,'2024'!$L:$L,work!$A527,'2024'!$H:$H,work!J$1)</f>
        <v>0</v>
      </c>
      <c r="K527">
        <f>SUMIFS('2024'!$I:$I,'2024'!$L:$L,work!$A527,'2024'!$H:$H,work!K$1)</f>
        <v>0</v>
      </c>
      <c r="L527">
        <f>SUMIFS('2024'!$I:$I,'2024'!$L:$L,work!$A527,'2024'!$H:$H,work!L$1)</f>
        <v>0</v>
      </c>
      <c r="M527">
        <f>SUMIFS('2024'!$I:$I,'2024'!$L:$L,work!$A527,'2024'!$H:$H,work!M$1)</f>
        <v>0</v>
      </c>
      <c r="N527">
        <f>SUMIFS('2024'!$I:$I,'2024'!$L:$L,work!$A527,'2024'!$H:$H,work!N$1)</f>
        <v>0</v>
      </c>
      <c r="O527">
        <f>SUMIFS('2024'!$I:$I,'2024'!$L:$L,work!$A527,'2024'!$H:$H,work!O$1)</f>
        <v>0</v>
      </c>
      <c r="P527">
        <f>SUMIFS('2024'!$I:$I,'2024'!$L:$L,work!$A527,'2024'!$H:$H,work!P$1)</f>
        <v>0</v>
      </c>
      <c r="Q527">
        <f>SUMIFS('2024'!$I:$I,'2024'!$L:$L,work!$A527,'2024'!$H:$H,work!Q$1)</f>
        <v>0</v>
      </c>
      <c r="R527">
        <f>SUMIFS('2024'!$I:$I,'2024'!$L:$L,work!$A527,'2024'!$H:$H,work!R$1)</f>
        <v>0</v>
      </c>
      <c r="S527">
        <f>SUMIFS('2024'!$I:$I,'2024'!$L:$L,work!$A527,'2024'!$H:$H,work!S$1)</f>
        <v>0</v>
      </c>
      <c r="T527">
        <f>SUMIFS('2024'!$I:$I,'2024'!$L:$L,work!$A527,'2024'!$H:$H,work!T$1)</f>
        <v>0</v>
      </c>
      <c r="U527">
        <f>SUMIFS('2024'!$I:$I,'2024'!$L:$L,work!$A527,'2024'!$H:$H,work!U$1)</f>
        <v>0</v>
      </c>
      <c r="V527">
        <f>SUMIFS('2024'!$I:$I,'2024'!$L:$L,work!$A527,'2024'!$H:$H,work!V$1)</f>
        <v>0</v>
      </c>
      <c r="W527">
        <f>SUMIFS('2024'!$I:$I,'2024'!$L:$L,work!$A527,'2024'!$H:$H,work!W$1)</f>
        <v>0</v>
      </c>
      <c r="X527">
        <f>SUMIFS('2024'!$I:$I,'2024'!$L:$L,work!$A527,'2024'!$H:$H,work!X$1)</f>
        <v>0</v>
      </c>
      <c r="Y527">
        <f t="shared" si="12"/>
        <v>3</v>
      </c>
      <c r="AL527" t="str">
        <v>CEROC</v>
      </c>
      <c r="AM527" t="str">
        <v>Stream</v>
      </c>
      <c r="AN527" t="str">
        <v>-</v>
      </c>
    </row>
    <row r="528" spans="1:40" x14ac:dyDescent="0.25">
      <c r="A528" t="str">
        <v>495-21FLPNS G3NW0093</v>
      </c>
      <c r="B528" t="str">
        <f>_xlfn.XLOOKUP(A528,'2024'!L:L,'2024'!A:A)</f>
        <v>NWROC</v>
      </c>
      <c r="C528" t="str">
        <f>_xlfn.XLOOKUP(A528,'2024'!L:L,'2024'!F:F)</f>
        <v>STREAM</v>
      </c>
      <c r="D528" t="str">
        <f>_xlfn.XLOOKUP(A528,'2024'!L:L,'2024'!G:G)</f>
        <v>3F</v>
      </c>
      <c r="E528">
        <f>SUMIFS('2024'!$I:$I,'2024'!$L:$L,work!$A528,'2024'!$H:$H,work!E$1)</f>
        <v>0</v>
      </c>
      <c r="F528">
        <f>SUMIFS('2024'!$I:$I,'2024'!$L:$L,work!$A528,'2024'!$H:$H,work!F$1)</f>
        <v>0</v>
      </c>
      <c r="G528">
        <f>SUMIFS('2024'!$I:$I,'2024'!$L:$L,work!$A528,'2024'!$H:$H,work!G$1)</f>
        <v>0</v>
      </c>
      <c r="H528">
        <f>SUMIFS('2024'!$I:$I,'2024'!$L:$L,work!$A528,'2024'!$H:$H,work!H$1)</f>
        <v>0</v>
      </c>
      <c r="I528">
        <f>SUMIFS('2024'!$I:$I,'2024'!$L:$L,work!$A528,'2024'!$H:$H,work!I$1)</f>
        <v>6</v>
      </c>
      <c r="J528">
        <f>SUMIFS('2024'!$I:$I,'2024'!$L:$L,work!$A528,'2024'!$H:$H,work!J$1)</f>
        <v>0</v>
      </c>
      <c r="K528">
        <f>SUMIFS('2024'!$I:$I,'2024'!$L:$L,work!$A528,'2024'!$H:$H,work!K$1)</f>
        <v>0</v>
      </c>
      <c r="L528">
        <f>SUMIFS('2024'!$I:$I,'2024'!$L:$L,work!$A528,'2024'!$H:$H,work!L$1)</f>
        <v>0</v>
      </c>
      <c r="M528">
        <f>SUMIFS('2024'!$I:$I,'2024'!$L:$L,work!$A528,'2024'!$H:$H,work!M$1)</f>
        <v>0</v>
      </c>
      <c r="N528">
        <f>SUMIFS('2024'!$I:$I,'2024'!$L:$L,work!$A528,'2024'!$H:$H,work!N$1)</f>
        <v>0</v>
      </c>
      <c r="O528">
        <f>SUMIFS('2024'!$I:$I,'2024'!$L:$L,work!$A528,'2024'!$H:$H,work!O$1)</f>
        <v>0</v>
      </c>
      <c r="P528">
        <f>SUMIFS('2024'!$I:$I,'2024'!$L:$L,work!$A528,'2024'!$H:$H,work!P$1)</f>
        <v>0</v>
      </c>
      <c r="Q528">
        <f>SUMIFS('2024'!$I:$I,'2024'!$L:$L,work!$A528,'2024'!$H:$H,work!Q$1)</f>
        <v>0</v>
      </c>
      <c r="R528">
        <f>SUMIFS('2024'!$I:$I,'2024'!$L:$L,work!$A528,'2024'!$H:$H,work!R$1)</f>
        <v>0</v>
      </c>
      <c r="S528">
        <f>SUMIFS('2024'!$I:$I,'2024'!$L:$L,work!$A528,'2024'!$H:$H,work!S$1)</f>
        <v>0</v>
      </c>
      <c r="T528">
        <f>SUMIFS('2024'!$I:$I,'2024'!$L:$L,work!$A528,'2024'!$H:$H,work!T$1)</f>
        <v>0</v>
      </c>
      <c r="U528">
        <f>SUMIFS('2024'!$I:$I,'2024'!$L:$L,work!$A528,'2024'!$H:$H,work!U$1)</f>
        <v>0</v>
      </c>
      <c r="V528">
        <f>SUMIFS('2024'!$I:$I,'2024'!$L:$L,work!$A528,'2024'!$H:$H,work!V$1)</f>
        <v>0</v>
      </c>
      <c r="W528">
        <f>SUMIFS('2024'!$I:$I,'2024'!$L:$L,work!$A528,'2024'!$H:$H,work!W$1)</f>
        <v>0</v>
      </c>
      <c r="X528">
        <f>SUMIFS('2024'!$I:$I,'2024'!$L:$L,work!$A528,'2024'!$H:$H,work!X$1)</f>
        <v>0</v>
      </c>
      <c r="Y528">
        <f t="shared" si="12"/>
        <v>3</v>
      </c>
      <c r="AL528" t="str">
        <v>SROC</v>
      </c>
      <c r="AM528" t="str">
        <v>Stream</v>
      </c>
      <c r="AN528" t="str">
        <v>-</v>
      </c>
    </row>
    <row r="529" spans="1:40" x14ac:dyDescent="0.25">
      <c r="A529" t="str">
        <v>495A-21FLPNS 32020124</v>
      </c>
      <c r="B529" t="str">
        <f>_xlfn.XLOOKUP(A529,'2024'!L:L,'2024'!A:A)</f>
        <v>NWROC</v>
      </c>
      <c r="C529" t="str">
        <f>_xlfn.XLOOKUP(A529,'2024'!L:L,'2024'!F:F)</f>
        <v>STREAM</v>
      </c>
      <c r="D529" t="str">
        <f>_xlfn.XLOOKUP(A529,'2024'!L:L,'2024'!G:G)</f>
        <v>3F</v>
      </c>
      <c r="E529">
        <f>SUMIFS('2024'!$I:$I,'2024'!$L:$L,work!$A529,'2024'!$H:$H,work!E$1)</f>
        <v>0</v>
      </c>
      <c r="F529">
        <f>SUMIFS('2024'!$I:$I,'2024'!$L:$L,work!$A529,'2024'!$H:$H,work!F$1)</f>
        <v>6</v>
      </c>
      <c r="G529">
        <f>SUMIFS('2024'!$I:$I,'2024'!$L:$L,work!$A529,'2024'!$H:$H,work!G$1)</f>
        <v>0</v>
      </c>
      <c r="H529">
        <f>SUMIFS('2024'!$I:$I,'2024'!$L:$L,work!$A529,'2024'!$H:$H,work!H$1)</f>
        <v>0</v>
      </c>
      <c r="I529">
        <f>SUMIFS('2024'!$I:$I,'2024'!$L:$L,work!$A529,'2024'!$H:$H,work!I$1)</f>
        <v>6</v>
      </c>
      <c r="J529">
        <f>SUMIFS('2024'!$I:$I,'2024'!$L:$L,work!$A529,'2024'!$H:$H,work!J$1)</f>
        <v>0</v>
      </c>
      <c r="K529">
        <f>SUMIFS('2024'!$I:$I,'2024'!$L:$L,work!$A529,'2024'!$H:$H,work!K$1)</f>
        <v>0</v>
      </c>
      <c r="L529">
        <f>SUMIFS('2024'!$I:$I,'2024'!$L:$L,work!$A529,'2024'!$H:$H,work!L$1)</f>
        <v>0</v>
      </c>
      <c r="M529">
        <f>SUMIFS('2024'!$I:$I,'2024'!$L:$L,work!$A529,'2024'!$H:$H,work!M$1)</f>
        <v>0</v>
      </c>
      <c r="N529">
        <f>SUMIFS('2024'!$I:$I,'2024'!$L:$L,work!$A529,'2024'!$H:$H,work!N$1)</f>
        <v>0</v>
      </c>
      <c r="O529">
        <f>SUMIFS('2024'!$I:$I,'2024'!$L:$L,work!$A529,'2024'!$H:$H,work!O$1)</f>
        <v>0</v>
      </c>
      <c r="P529">
        <f>SUMIFS('2024'!$I:$I,'2024'!$L:$L,work!$A529,'2024'!$H:$H,work!P$1)</f>
        <v>0</v>
      </c>
      <c r="Q529">
        <f>SUMIFS('2024'!$I:$I,'2024'!$L:$L,work!$A529,'2024'!$H:$H,work!Q$1)</f>
        <v>0</v>
      </c>
      <c r="R529">
        <f>SUMIFS('2024'!$I:$I,'2024'!$L:$L,work!$A529,'2024'!$H:$H,work!R$1)</f>
        <v>0</v>
      </c>
      <c r="S529">
        <f>SUMIFS('2024'!$I:$I,'2024'!$L:$L,work!$A529,'2024'!$H:$H,work!S$1)</f>
        <v>0</v>
      </c>
      <c r="T529">
        <f>SUMIFS('2024'!$I:$I,'2024'!$L:$L,work!$A529,'2024'!$H:$H,work!T$1)</f>
        <v>0</v>
      </c>
      <c r="U529">
        <f>SUMIFS('2024'!$I:$I,'2024'!$L:$L,work!$A529,'2024'!$H:$H,work!U$1)</f>
        <v>0</v>
      </c>
      <c r="V529">
        <f>SUMIFS('2024'!$I:$I,'2024'!$L:$L,work!$A529,'2024'!$H:$H,work!V$1)</f>
        <v>0</v>
      </c>
      <c r="W529">
        <f>SUMIFS('2024'!$I:$I,'2024'!$L:$L,work!$A529,'2024'!$H:$H,work!W$1)</f>
        <v>0</v>
      </c>
      <c r="X529">
        <f>SUMIFS('2024'!$I:$I,'2024'!$L:$L,work!$A529,'2024'!$H:$H,work!X$1)</f>
        <v>0</v>
      </c>
      <c r="Y529">
        <f t="shared" si="12"/>
        <v>3</v>
      </c>
      <c r="AL529" t="str">
        <v>SEROC</v>
      </c>
      <c r="AM529" t="str">
        <v>Stream</v>
      </c>
      <c r="AN529" t="str">
        <v>-</v>
      </c>
    </row>
    <row r="530" spans="1:40" x14ac:dyDescent="0.25">
      <c r="A530" t="str">
        <v>49A-21FLPNS G3NW0073</v>
      </c>
      <c r="B530" t="str">
        <f>_xlfn.XLOOKUP(A530,'2024'!L:L,'2024'!A:A)</f>
        <v>NWROC</v>
      </c>
      <c r="C530" t="str">
        <f>_xlfn.XLOOKUP(A530,'2024'!L:L,'2024'!F:F)</f>
        <v>STREAM</v>
      </c>
      <c r="D530" t="str">
        <f>_xlfn.XLOOKUP(A530,'2024'!L:L,'2024'!G:G)</f>
        <v>3F</v>
      </c>
      <c r="E530">
        <f>SUMIFS('2024'!$I:$I,'2024'!$L:$L,work!$A530,'2024'!$H:$H,work!E$1)</f>
        <v>0</v>
      </c>
      <c r="F530">
        <f>SUMIFS('2024'!$I:$I,'2024'!$L:$L,work!$A530,'2024'!$H:$H,work!F$1)</f>
        <v>0</v>
      </c>
      <c r="G530">
        <f>SUMIFS('2024'!$I:$I,'2024'!$L:$L,work!$A530,'2024'!$H:$H,work!G$1)</f>
        <v>0</v>
      </c>
      <c r="H530">
        <f>SUMIFS('2024'!$I:$I,'2024'!$L:$L,work!$A530,'2024'!$H:$H,work!H$1)</f>
        <v>0</v>
      </c>
      <c r="I530">
        <f>SUMIFS('2024'!$I:$I,'2024'!$L:$L,work!$A530,'2024'!$H:$H,work!I$1)</f>
        <v>6</v>
      </c>
      <c r="J530">
        <f>SUMIFS('2024'!$I:$I,'2024'!$L:$L,work!$A530,'2024'!$H:$H,work!J$1)</f>
        <v>0</v>
      </c>
      <c r="K530">
        <f>SUMIFS('2024'!$I:$I,'2024'!$L:$L,work!$A530,'2024'!$H:$H,work!K$1)</f>
        <v>0</v>
      </c>
      <c r="L530">
        <f>SUMIFS('2024'!$I:$I,'2024'!$L:$L,work!$A530,'2024'!$H:$H,work!L$1)</f>
        <v>0</v>
      </c>
      <c r="M530">
        <f>SUMIFS('2024'!$I:$I,'2024'!$L:$L,work!$A530,'2024'!$H:$H,work!M$1)</f>
        <v>0</v>
      </c>
      <c r="N530">
        <f>SUMIFS('2024'!$I:$I,'2024'!$L:$L,work!$A530,'2024'!$H:$H,work!N$1)</f>
        <v>0</v>
      </c>
      <c r="O530">
        <f>SUMIFS('2024'!$I:$I,'2024'!$L:$L,work!$A530,'2024'!$H:$H,work!O$1)</f>
        <v>0</v>
      </c>
      <c r="P530">
        <f>SUMIFS('2024'!$I:$I,'2024'!$L:$L,work!$A530,'2024'!$H:$H,work!P$1)</f>
        <v>0</v>
      </c>
      <c r="Q530">
        <f>SUMIFS('2024'!$I:$I,'2024'!$L:$L,work!$A530,'2024'!$H:$H,work!Q$1)</f>
        <v>0</v>
      </c>
      <c r="R530">
        <f>SUMIFS('2024'!$I:$I,'2024'!$L:$L,work!$A530,'2024'!$H:$H,work!R$1)</f>
        <v>0</v>
      </c>
      <c r="S530">
        <f>SUMIFS('2024'!$I:$I,'2024'!$L:$L,work!$A530,'2024'!$H:$H,work!S$1)</f>
        <v>0</v>
      </c>
      <c r="T530">
        <f>SUMIFS('2024'!$I:$I,'2024'!$L:$L,work!$A530,'2024'!$H:$H,work!T$1)</f>
        <v>0</v>
      </c>
      <c r="U530">
        <f>SUMIFS('2024'!$I:$I,'2024'!$L:$L,work!$A530,'2024'!$H:$H,work!U$1)</f>
        <v>0</v>
      </c>
      <c r="V530">
        <f>SUMIFS('2024'!$I:$I,'2024'!$L:$L,work!$A530,'2024'!$H:$H,work!V$1)</f>
        <v>0</v>
      </c>
      <c r="W530">
        <f>SUMIFS('2024'!$I:$I,'2024'!$L:$L,work!$A530,'2024'!$H:$H,work!W$1)</f>
        <v>0</v>
      </c>
      <c r="X530">
        <f>SUMIFS('2024'!$I:$I,'2024'!$L:$L,work!$A530,'2024'!$H:$H,work!X$1)</f>
        <v>0</v>
      </c>
      <c r="Y530">
        <f t="shared" si="12"/>
        <v>3</v>
      </c>
      <c r="AL530" t="str">
        <v>NWROC</v>
      </c>
      <c r="AM530" t="str">
        <v>539</v>
      </c>
      <c r="AN530" t="str">
        <v>-</v>
      </c>
    </row>
    <row r="531" spans="1:40" x14ac:dyDescent="0.25">
      <c r="A531" t="str">
        <v>49E-21FLPNS G3NW0130</v>
      </c>
      <c r="B531" t="str">
        <f>_xlfn.XLOOKUP(A531,'2024'!L:L,'2024'!A:A)</f>
        <v>NWROC</v>
      </c>
      <c r="C531" t="str">
        <f>_xlfn.XLOOKUP(A531,'2024'!L:L,'2024'!F:F)</f>
        <v>STREAM</v>
      </c>
      <c r="D531" t="str">
        <f>_xlfn.XLOOKUP(A531,'2024'!L:L,'2024'!G:G)</f>
        <v>3F</v>
      </c>
      <c r="E531">
        <f>SUMIFS('2024'!$I:$I,'2024'!$L:$L,work!$A531,'2024'!$H:$H,work!E$1)</f>
        <v>0</v>
      </c>
      <c r="F531">
        <f>SUMIFS('2024'!$I:$I,'2024'!$L:$L,work!$A531,'2024'!$H:$H,work!F$1)</f>
        <v>6</v>
      </c>
      <c r="G531">
        <f>SUMIFS('2024'!$I:$I,'2024'!$L:$L,work!$A531,'2024'!$H:$H,work!G$1)</f>
        <v>0</v>
      </c>
      <c r="H531">
        <f>SUMIFS('2024'!$I:$I,'2024'!$L:$L,work!$A531,'2024'!$H:$H,work!H$1)</f>
        <v>0</v>
      </c>
      <c r="I531">
        <f>SUMIFS('2024'!$I:$I,'2024'!$L:$L,work!$A531,'2024'!$H:$H,work!I$1)</f>
        <v>6</v>
      </c>
      <c r="J531">
        <f>SUMIFS('2024'!$I:$I,'2024'!$L:$L,work!$A531,'2024'!$H:$H,work!J$1)</f>
        <v>0</v>
      </c>
      <c r="K531">
        <f>SUMIFS('2024'!$I:$I,'2024'!$L:$L,work!$A531,'2024'!$H:$H,work!K$1)</f>
        <v>0</v>
      </c>
      <c r="L531">
        <f>SUMIFS('2024'!$I:$I,'2024'!$L:$L,work!$A531,'2024'!$H:$H,work!L$1)</f>
        <v>0</v>
      </c>
      <c r="M531">
        <f>SUMIFS('2024'!$I:$I,'2024'!$L:$L,work!$A531,'2024'!$H:$H,work!M$1)</f>
        <v>0</v>
      </c>
      <c r="N531">
        <f>SUMIFS('2024'!$I:$I,'2024'!$L:$L,work!$A531,'2024'!$H:$H,work!N$1)</f>
        <v>0</v>
      </c>
      <c r="O531">
        <f>SUMIFS('2024'!$I:$I,'2024'!$L:$L,work!$A531,'2024'!$H:$H,work!O$1)</f>
        <v>0</v>
      </c>
      <c r="P531">
        <f>SUMIFS('2024'!$I:$I,'2024'!$L:$L,work!$A531,'2024'!$H:$H,work!P$1)</f>
        <v>0</v>
      </c>
      <c r="Q531">
        <f>SUMIFS('2024'!$I:$I,'2024'!$L:$L,work!$A531,'2024'!$H:$H,work!Q$1)</f>
        <v>0</v>
      </c>
      <c r="R531">
        <f>SUMIFS('2024'!$I:$I,'2024'!$L:$L,work!$A531,'2024'!$H:$H,work!R$1)</f>
        <v>0</v>
      </c>
      <c r="S531">
        <f>SUMIFS('2024'!$I:$I,'2024'!$L:$L,work!$A531,'2024'!$H:$H,work!S$1)</f>
        <v>0</v>
      </c>
      <c r="T531">
        <f>SUMIFS('2024'!$I:$I,'2024'!$L:$L,work!$A531,'2024'!$H:$H,work!T$1)</f>
        <v>0</v>
      </c>
      <c r="U531">
        <f>SUMIFS('2024'!$I:$I,'2024'!$L:$L,work!$A531,'2024'!$H:$H,work!U$1)</f>
        <v>0</v>
      </c>
      <c r="V531">
        <f>SUMIFS('2024'!$I:$I,'2024'!$L:$L,work!$A531,'2024'!$H:$H,work!V$1)</f>
        <v>0</v>
      </c>
      <c r="W531">
        <f>SUMIFS('2024'!$I:$I,'2024'!$L:$L,work!$A531,'2024'!$H:$H,work!W$1)</f>
        <v>0</v>
      </c>
      <c r="X531">
        <f>SUMIFS('2024'!$I:$I,'2024'!$L:$L,work!$A531,'2024'!$H:$H,work!X$1)</f>
        <v>0</v>
      </c>
      <c r="Y531">
        <f t="shared" si="12"/>
        <v>3</v>
      </c>
      <c r="AL531" t="str">
        <v>NWROC</v>
      </c>
      <c r="AM531" t="str">
        <v>754</v>
      </c>
      <c r="AN531" t="str">
        <v>ENRM5</v>
      </c>
    </row>
    <row r="532" spans="1:40" x14ac:dyDescent="0.25">
      <c r="A532" t="str">
        <v>5003C1ENRAA521FLWPB G5SE0088</v>
      </c>
      <c r="B532" t="str">
        <f>_xlfn.XLOOKUP(A532,'2024'!L:L,'2024'!A:A)</f>
        <v>SEROC</v>
      </c>
      <c r="C532" t="str">
        <f>_xlfn.XLOOKUP(A532,'2024'!L:L,'2024'!F:F)</f>
        <v>ESTUARY</v>
      </c>
      <c r="D532" t="str">
        <f>_xlfn.XLOOKUP(A532,'2024'!L:L,'2024'!G:G)</f>
        <v>2</v>
      </c>
      <c r="E532">
        <f>SUMIFS('2024'!$I:$I,'2024'!$L:$L,work!$A532,'2024'!$H:$H,work!E$1)</f>
        <v>0</v>
      </c>
      <c r="F532">
        <f>SUMIFS('2024'!$I:$I,'2024'!$L:$L,work!$A532,'2024'!$H:$H,work!F$1)</f>
        <v>0</v>
      </c>
      <c r="G532">
        <f>SUMIFS('2024'!$I:$I,'2024'!$L:$L,work!$A532,'2024'!$H:$H,work!G$1)</f>
        <v>0</v>
      </c>
      <c r="H532">
        <f>SUMIFS('2024'!$I:$I,'2024'!$L:$L,work!$A532,'2024'!$H:$H,work!H$1)</f>
        <v>6</v>
      </c>
      <c r="I532">
        <f>SUMIFS('2024'!$I:$I,'2024'!$L:$L,work!$A532,'2024'!$H:$H,work!I$1)</f>
        <v>0</v>
      </c>
      <c r="J532">
        <f>SUMIFS('2024'!$I:$I,'2024'!$L:$L,work!$A532,'2024'!$H:$H,work!J$1)</f>
        <v>6</v>
      </c>
      <c r="K532">
        <f>SUMIFS('2024'!$I:$I,'2024'!$L:$L,work!$A532,'2024'!$H:$H,work!K$1)</f>
        <v>0</v>
      </c>
      <c r="L532">
        <f>SUMIFS('2024'!$I:$I,'2024'!$L:$L,work!$A532,'2024'!$H:$H,work!L$1)</f>
        <v>0</v>
      </c>
      <c r="M532">
        <f>SUMIFS('2024'!$I:$I,'2024'!$L:$L,work!$A532,'2024'!$H:$H,work!M$1)</f>
        <v>0</v>
      </c>
      <c r="N532">
        <f>SUMIFS('2024'!$I:$I,'2024'!$L:$L,work!$A532,'2024'!$H:$H,work!N$1)</f>
        <v>0</v>
      </c>
      <c r="O532">
        <f>SUMIFS('2024'!$I:$I,'2024'!$L:$L,work!$A532,'2024'!$H:$H,work!O$1)</f>
        <v>0</v>
      </c>
      <c r="P532">
        <f>SUMIFS('2024'!$I:$I,'2024'!$L:$L,work!$A532,'2024'!$H:$H,work!P$1)</f>
        <v>6</v>
      </c>
      <c r="Q532">
        <f>SUMIFS('2024'!$I:$I,'2024'!$L:$L,work!$A532,'2024'!$H:$H,work!Q$1)</f>
        <v>0</v>
      </c>
      <c r="R532">
        <f>SUMIFS('2024'!$I:$I,'2024'!$L:$L,work!$A532,'2024'!$H:$H,work!R$1)</f>
        <v>0</v>
      </c>
      <c r="S532">
        <f>SUMIFS('2024'!$I:$I,'2024'!$L:$L,work!$A532,'2024'!$H:$H,work!S$1)</f>
        <v>0</v>
      </c>
      <c r="T532">
        <f>SUMIFS('2024'!$I:$I,'2024'!$L:$L,work!$A532,'2024'!$H:$H,work!T$1)</f>
        <v>0</v>
      </c>
      <c r="U532">
        <f>SUMIFS('2024'!$I:$I,'2024'!$L:$L,work!$A532,'2024'!$H:$H,work!U$1)</f>
        <v>0</v>
      </c>
      <c r="V532">
        <f>SUMIFS('2024'!$I:$I,'2024'!$L:$L,work!$A532,'2024'!$H:$H,work!V$1)</f>
        <v>0</v>
      </c>
      <c r="W532">
        <f>SUMIFS('2024'!$I:$I,'2024'!$L:$L,work!$A532,'2024'!$H:$H,work!W$1)</f>
        <v>0</v>
      </c>
      <c r="X532">
        <f>SUMIFS('2024'!$I:$I,'2024'!$L:$L,work!$A532,'2024'!$H:$H,work!X$1)</f>
        <v>0</v>
      </c>
      <c r="Y532">
        <f t="shared" si="12"/>
        <v>3</v>
      </c>
      <c r="AL532" t="str">
        <v>NWROC</v>
      </c>
      <c r="AM532" t="str">
        <v>789</v>
      </c>
      <c r="AN532" t="str">
        <v>ENRM6</v>
      </c>
    </row>
    <row r="533" spans="1:40" x14ac:dyDescent="0.25">
      <c r="A533" t="str">
        <v>5003C1ENRAA521FLWPB G5SE0089</v>
      </c>
      <c r="B533" t="str">
        <f>_xlfn.XLOOKUP(A533,'2024'!L:L,'2024'!A:A)</f>
        <v>SEROC</v>
      </c>
      <c r="C533" t="str">
        <f>_xlfn.XLOOKUP(A533,'2024'!L:L,'2024'!F:F)</f>
        <v>ESTUARY</v>
      </c>
      <c r="D533" t="str">
        <f>_xlfn.XLOOKUP(A533,'2024'!L:L,'2024'!G:G)</f>
        <v>2</v>
      </c>
      <c r="E533">
        <f>SUMIFS('2024'!$I:$I,'2024'!$L:$L,work!$A533,'2024'!$H:$H,work!E$1)</f>
        <v>0</v>
      </c>
      <c r="F533">
        <f>SUMIFS('2024'!$I:$I,'2024'!$L:$L,work!$A533,'2024'!$H:$H,work!F$1)</f>
        <v>0</v>
      </c>
      <c r="G533">
        <f>SUMIFS('2024'!$I:$I,'2024'!$L:$L,work!$A533,'2024'!$H:$H,work!G$1)</f>
        <v>0</v>
      </c>
      <c r="H533">
        <f>SUMIFS('2024'!$I:$I,'2024'!$L:$L,work!$A533,'2024'!$H:$H,work!H$1)</f>
        <v>6</v>
      </c>
      <c r="I533">
        <f>SUMIFS('2024'!$I:$I,'2024'!$L:$L,work!$A533,'2024'!$H:$H,work!I$1)</f>
        <v>0</v>
      </c>
      <c r="J533">
        <f>SUMIFS('2024'!$I:$I,'2024'!$L:$L,work!$A533,'2024'!$H:$H,work!J$1)</f>
        <v>6</v>
      </c>
      <c r="K533">
        <f>SUMIFS('2024'!$I:$I,'2024'!$L:$L,work!$A533,'2024'!$H:$H,work!K$1)</f>
        <v>0</v>
      </c>
      <c r="L533">
        <f>SUMIFS('2024'!$I:$I,'2024'!$L:$L,work!$A533,'2024'!$H:$H,work!L$1)</f>
        <v>0</v>
      </c>
      <c r="M533">
        <f>SUMIFS('2024'!$I:$I,'2024'!$L:$L,work!$A533,'2024'!$H:$H,work!M$1)</f>
        <v>0</v>
      </c>
      <c r="N533">
        <f>SUMIFS('2024'!$I:$I,'2024'!$L:$L,work!$A533,'2024'!$H:$H,work!N$1)</f>
        <v>0</v>
      </c>
      <c r="O533">
        <f>SUMIFS('2024'!$I:$I,'2024'!$L:$L,work!$A533,'2024'!$H:$H,work!O$1)</f>
        <v>0</v>
      </c>
      <c r="P533">
        <f>SUMIFS('2024'!$I:$I,'2024'!$L:$L,work!$A533,'2024'!$H:$H,work!P$1)</f>
        <v>0</v>
      </c>
      <c r="Q533">
        <f>SUMIFS('2024'!$I:$I,'2024'!$L:$L,work!$A533,'2024'!$H:$H,work!Q$1)</f>
        <v>0</v>
      </c>
      <c r="R533">
        <f>SUMIFS('2024'!$I:$I,'2024'!$L:$L,work!$A533,'2024'!$H:$H,work!R$1)</f>
        <v>0</v>
      </c>
      <c r="S533">
        <f>SUMIFS('2024'!$I:$I,'2024'!$L:$L,work!$A533,'2024'!$H:$H,work!S$1)</f>
        <v>0</v>
      </c>
      <c r="T533">
        <f>SUMIFS('2024'!$I:$I,'2024'!$L:$L,work!$A533,'2024'!$H:$H,work!T$1)</f>
        <v>0</v>
      </c>
      <c r="U533">
        <f>SUMIFS('2024'!$I:$I,'2024'!$L:$L,work!$A533,'2024'!$H:$H,work!U$1)</f>
        <v>0</v>
      </c>
      <c r="V533">
        <f>SUMIFS('2024'!$I:$I,'2024'!$L:$L,work!$A533,'2024'!$H:$H,work!V$1)</f>
        <v>0</v>
      </c>
      <c r="W533">
        <f>SUMIFS('2024'!$I:$I,'2024'!$L:$L,work!$A533,'2024'!$H:$H,work!W$1)</f>
        <v>0</v>
      </c>
      <c r="X533">
        <f>SUMIFS('2024'!$I:$I,'2024'!$L:$L,work!$A533,'2024'!$H:$H,work!X$1)</f>
        <v>0</v>
      </c>
      <c r="Y533">
        <f t="shared" si="12"/>
        <v>3</v>
      </c>
      <c r="AL533" t="str">
        <v>NWROC</v>
      </c>
      <c r="AM533" t="str">
        <v>843</v>
      </c>
      <c r="AN533" t="str">
        <v>ENRM9</v>
      </c>
    </row>
    <row r="534" spans="1:40" x14ac:dyDescent="0.25">
      <c r="A534" t="str">
        <v>50-21FLPNS G4NW0161</v>
      </c>
      <c r="B534" t="str">
        <f>_xlfn.XLOOKUP(A534,'2024'!L:L,'2024'!A:A)</f>
        <v>NWROC</v>
      </c>
      <c r="C534" t="str">
        <f>_xlfn.XLOOKUP(A534,'2024'!L:L,'2024'!F:F)</f>
        <v>STREAM</v>
      </c>
      <c r="D534" t="str">
        <f>_xlfn.XLOOKUP(A534,'2024'!L:L,'2024'!G:G)</f>
        <v>3F</v>
      </c>
      <c r="E534">
        <f>SUMIFS('2024'!$I:$I,'2024'!$L:$L,work!$A534,'2024'!$H:$H,work!E$1)</f>
        <v>0</v>
      </c>
      <c r="F534">
        <f>SUMIFS('2024'!$I:$I,'2024'!$L:$L,work!$A534,'2024'!$H:$H,work!F$1)</f>
        <v>6</v>
      </c>
      <c r="G534">
        <f>SUMIFS('2024'!$I:$I,'2024'!$L:$L,work!$A534,'2024'!$H:$H,work!G$1)</f>
        <v>0</v>
      </c>
      <c r="H534">
        <f>SUMIFS('2024'!$I:$I,'2024'!$L:$L,work!$A534,'2024'!$H:$H,work!H$1)</f>
        <v>0</v>
      </c>
      <c r="I534">
        <f>SUMIFS('2024'!$I:$I,'2024'!$L:$L,work!$A534,'2024'!$H:$H,work!I$1)</f>
        <v>6</v>
      </c>
      <c r="J534">
        <f>SUMIFS('2024'!$I:$I,'2024'!$L:$L,work!$A534,'2024'!$H:$H,work!J$1)</f>
        <v>0</v>
      </c>
      <c r="K534">
        <f>SUMIFS('2024'!$I:$I,'2024'!$L:$L,work!$A534,'2024'!$H:$H,work!K$1)</f>
        <v>0</v>
      </c>
      <c r="L534">
        <f>SUMIFS('2024'!$I:$I,'2024'!$L:$L,work!$A534,'2024'!$H:$H,work!L$1)</f>
        <v>0</v>
      </c>
      <c r="M534">
        <f>SUMIFS('2024'!$I:$I,'2024'!$L:$L,work!$A534,'2024'!$H:$H,work!M$1)</f>
        <v>0</v>
      </c>
      <c r="N534">
        <f>SUMIFS('2024'!$I:$I,'2024'!$L:$L,work!$A534,'2024'!$H:$H,work!N$1)</f>
        <v>0</v>
      </c>
      <c r="O534">
        <f>SUMIFS('2024'!$I:$I,'2024'!$L:$L,work!$A534,'2024'!$H:$H,work!O$1)</f>
        <v>0</v>
      </c>
      <c r="P534">
        <f>SUMIFS('2024'!$I:$I,'2024'!$L:$L,work!$A534,'2024'!$H:$H,work!P$1)</f>
        <v>0</v>
      </c>
      <c r="Q534">
        <f>SUMIFS('2024'!$I:$I,'2024'!$L:$L,work!$A534,'2024'!$H:$H,work!Q$1)</f>
        <v>0</v>
      </c>
      <c r="R534">
        <f>SUMIFS('2024'!$I:$I,'2024'!$L:$L,work!$A534,'2024'!$H:$H,work!R$1)</f>
        <v>0</v>
      </c>
      <c r="S534">
        <f>SUMIFS('2024'!$I:$I,'2024'!$L:$L,work!$A534,'2024'!$H:$H,work!S$1)</f>
        <v>0</v>
      </c>
      <c r="T534">
        <f>SUMIFS('2024'!$I:$I,'2024'!$L:$L,work!$A534,'2024'!$H:$H,work!T$1)</f>
        <v>0</v>
      </c>
      <c r="U534">
        <f>SUMIFS('2024'!$I:$I,'2024'!$L:$L,work!$A534,'2024'!$H:$H,work!U$1)</f>
        <v>0</v>
      </c>
      <c r="V534">
        <f>SUMIFS('2024'!$I:$I,'2024'!$L:$L,work!$A534,'2024'!$H:$H,work!V$1)</f>
        <v>0</v>
      </c>
      <c r="W534">
        <f>SUMIFS('2024'!$I:$I,'2024'!$L:$L,work!$A534,'2024'!$H:$H,work!W$1)</f>
        <v>0</v>
      </c>
      <c r="X534">
        <f>SUMIFS('2024'!$I:$I,'2024'!$L:$L,work!$A534,'2024'!$H:$H,work!X$1)</f>
        <v>0</v>
      </c>
      <c r="Y534">
        <f t="shared" si="12"/>
        <v>3</v>
      </c>
      <c r="AL534" t="str">
        <v>NWROC</v>
      </c>
      <c r="AM534" t="str">
        <v>973</v>
      </c>
      <c r="AN534" t="str">
        <v>-</v>
      </c>
    </row>
    <row r="535" spans="1:40" x14ac:dyDescent="0.25">
      <c r="A535" t="str">
        <v>5-21FLPNS G4NW0218</v>
      </c>
      <c r="B535" t="str">
        <f>_xlfn.XLOOKUP(A535,'2024'!L:L,'2024'!A:A)</f>
        <v>NWROC</v>
      </c>
      <c r="C535" t="str">
        <f>_xlfn.XLOOKUP(A535,'2024'!L:L,'2024'!F:F)</f>
        <v>STREAM</v>
      </c>
      <c r="D535" t="str">
        <f>_xlfn.XLOOKUP(A535,'2024'!L:L,'2024'!G:G)</f>
        <v>3F</v>
      </c>
      <c r="E535">
        <f>SUMIFS('2024'!$I:$I,'2024'!$L:$L,work!$A535,'2024'!$H:$H,work!E$1)</f>
        <v>0</v>
      </c>
      <c r="F535">
        <f>SUMIFS('2024'!$I:$I,'2024'!$L:$L,work!$A535,'2024'!$H:$H,work!F$1)</f>
        <v>0</v>
      </c>
      <c r="G535">
        <f>SUMIFS('2024'!$I:$I,'2024'!$L:$L,work!$A535,'2024'!$H:$H,work!G$1)</f>
        <v>0</v>
      </c>
      <c r="H535">
        <f>SUMIFS('2024'!$I:$I,'2024'!$L:$L,work!$A535,'2024'!$H:$H,work!H$1)</f>
        <v>0</v>
      </c>
      <c r="I535">
        <f>SUMIFS('2024'!$I:$I,'2024'!$L:$L,work!$A535,'2024'!$H:$H,work!I$1)</f>
        <v>6</v>
      </c>
      <c r="J535">
        <f>SUMIFS('2024'!$I:$I,'2024'!$L:$L,work!$A535,'2024'!$H:$H,work!J$1)</f>
        <v>0</v>
      </c>
      <c r="K535">
        <f>SUMIFS('2024'!$I:$I,'2024'!$L:$L,work!$A535,'2024'!$H:$H,work!K$1)</f>
        <v>0</v>
      </c>
      <c r="L535">
        <f>SUMIFS('2024'!$I:$I,'2024'!$L:$L,work!$A535,'2024'!$H:$H,work!L$1)</f>
        <v>0</v>
      </c>
      <c r="M535">
        <f>SUMIFS('2024'!$I:$I,'2024'!$L:$L,work!$A535,'2024'!$H:$H,work!M$1)</f>
        <v>0</v>
      </c>
      <c r="N535">
        <f>SUMIFS('2024'!$I:$I,'2024'!$L:$L,work!$A535,'2024'!$H:$H,work!N$1)</f>
        <v>0</v>
      </c>
      <c r="O535">
        <f>SUMIFS('2024'!$I:$I,'2024'!$L:$L,work!$A535,'2024'!$H:$H,work!O$1)</f>
        <v>0</v>
      </c>
      <c r="P535">
        <f>SUMIFS('2024'!$I:$I,'2024'!$L:$L,work!$A535,'2024'!$H:$H,work!P$1)</f>
        <v>0</v>
      </c>
      <c r="Q535">
        <f>SUMIFS('2024'!$I:$I,'2024'!$L:$L,work!$A535,'2024'!$H:$H,work!Q$1)</f>
        <v>0</v>
      </c>
      <c r="R535">
        <f>SUMIFS('2024'!$I:$I,'2024'!$L:$L,work!$A535,'2024'!$H:$H,work!R$1)</f>
        <v>0</v>
      </c>
      <c r="S535">
        <f>SUMIFS('2024'!$I:$I,'2024'!$L:$L,work!$A535,'2024'!$H:$H,work!S$1)</f>
        <v>0</v>
      </c>
      <c r="T535">
        <f>SUMIFS('2024'!$I:$I,'2024'!$L:$L,work!$A535,'2024'!$H:$H,work!T$1)</f>
        <v>0</v>
      </c>
      <c r="U535">
        <f>SUMIFS('2024'!$I:$I,'2024'!$L:$L,work!$A535,'2024'!$H:$H,work!U$1)</f>
        <v>0</v>
      </c>
      <c r="V535">
        <f>SUMIFS('2024'!$I:$I,'2024'!$L:$L,work!$A535,'2024'!$H:$H,work!V$1)</f>
        <v>0</v>
      </c>
      <c r="W535">
        <f>SUMIFS('2024'!$I:$I,'2024'!$L:$L,work!$A535,'2024'!$H:$H,work!W$1)</f>
        <v>0</v>
      </c>
      <c r="X535">
        <f>SUMIFS('2024'!$I:$I,'2024'!$L:$L,work!$A535,'2024'!$H:$H,work!X$1)</f>
        <v>0</v>
      </c>
      <c r="Y535">
        <f t="shared" si="12"/>
        <v>3</v>
      </c>
      <c r="AL535" t="str">
        <v>NWROC</v>
      </c>
      <c r="AM535" t="str">
        <v>548GA</v>
      </c>
      <c r="AN535" t="str">
        <v>ENRL6</v>
      </c>
    </row>
    <row r="536" spans="1:40" x14ac:dyDescent="0.25">
      <c r="A536" t="str">
        <v>533-21FLWQA G1WA0102</v>
      </c>
      <c r="B536" t="str">
        <f>_xlfn.XLOOKUP(A536,'2024'!L:L,'2024'!A:A)</f>
        <v>TLHROC</v>
      </c>
      <c r="C536" t="str">
        <f>_xlfn.XLOOKUP(A536,'2024'!L:L,'2024'!F:F)</f>
        <v>STREAM</v>
      </c>
      <c r="D536" t="str">
        <f>_xlfn.XLOOKUP(A536,'2024'!L:L,'2024'!G:G)</f>
        <v>3f</v>
      </c>
      <c r="E536">
        <f>SUMIFS('2024'!$I:$I,'2024'!$L:$L,work!$A536,'2024'!$H:$H,work!E$1)</f>
        <v>6</v>
      </c>
      <c r="F536">
        <f>SUMIFS('2024'!$I:$I,'2024'!$L:$L,work!$A536,'2024'!$H:$H,work!F$1)</f>
        <v>0</v>
      </c>
      <c r="G536">
        <f>SUMIFS('2024'!$I:$I,'2024'!$L:$L,work!$A536,'2024'!$H:$H,work!G$1)</f>
        <v>0</v>
      </c>
      <c r="H536">
        <f>SUMIFS('2024'!$I:$I,'2024'!$L:$L,work!$A536,'2024'!$H:$H,work!H$1)</f>
        <v>0</v>
      </c>
      <c r="I536">
        <f>SUMIFS('2024'!$I:$I,'2024'!$L:$L,work!$A536,'2024'!$H:$H,work!I$1)</f>
        <v>6</v>
      </c>
      <c r="J536">
        <f>SUMIFS('2024'!$I:$I,'2024'!$L:$L,work!$A536,'2024'!$H:$H,work!J$1)</f>
        <v>0</v>
      </c>
      <c r="K536">
        <f>SUMIFS('2024'!$I:$I,'2024'!$L:$L,work!$A536,'2024'!$H:$H,work!K$1)</f>
        <v>0</v>
      </c>
      <c r="L536">
        <f>SUMIFS('2024'!$I:$I,'2024'!$L:$L,work!$A536,'2024'!$H:$H,work!L$1)</f>
        <v>0</v>
      </c>
      <c r="M536">
        <f>SUMIFS('2024'!$I:$I,'2024'!$L:$L,work!$A536,'2024'!$H:$H,work!M$1)</f>
        <v>0</v>
      </c>
      <c r="N536">
        <f>SUMIFS('2024'!$I:$I,'2024'!$L:$L,work!$A536,'2024'!$H:$H,work!N$1)</f>
        <v>0</v>
      </c>
      <c r="O536">
        <f>SUMIFS('2024'!$I:$I,'2024'!$L:$L,work!$A536,'2024'!$H:$H,work!O$1)</f>
        <v>0</v>
      </c>
      <c r="P536">
        <f>SUMIFS('2024'!$I:$I,'2024'!$L:$L,work!$A536,'2024'!$H:$H,work!P$1)</f>
        <v>0</v>
      </c>
      <c r="Q536">
        <f>SUMIFS('2024'!$I:$I,'2024'!$L:$L,work!$A536,'2024'!$H:$H,work!Q$1)</f>
        <v>0</v>
      </c>
      <c r="R536">
        <f>SUMIFS('2024'!$I:$I,'2024'!$L:$L,work!$A536,'2024'!$H:$H,work!R$1)</f>
        <v>0</v>
      </c>
      <c r="S536">
        <f>SUMIFS('2024'!$I:$I,'2024'!$L:$L,work!$A536,'2024'!$H:$H,work!S$1)</f>
        <v>0</v>
      </c>
      <c r="T536">
        <f>SUMIFS('2024'!$I:$I,'2024'!$L:$L,work!$A536,'2024'!$H:$H,work!T$1)</f>
        <v>0</v>
      </c>
      <c r="U536">
        <f>SUMIFS('2024'!$I:$I,'2024'!$L:$L,work!$A536,'2024'!$H:$H,work!U$1)</f>
        <v>0</v>
      </c>
      <c r="V536">
        <f>SUMIFS('2024'!$I:$I,'2024'!$L:$L,work!$A536,'2024'!$H:$H,work!V$1)</f>
        <v>0</v>
      </c>
      <c r="W536">
        <f>SUMIFS('2024'!$I:$I,'2024'!$L:$L,work!$A536,'2024'!$H:$H,work!W$1)</f>
        <v>0</v>
      </c>
      <c r="X536">
        <f>SUMIFS('2024'!$I:$I,'2024'!$L:$L,work!$A536,'2024'!$H:$H,work!X$1)</f>
        <v>0</v>
      </c>
      <c r="Y536">
        <f t="shared" si="12"/>
        <v>3</v>
      </c>
      <c r="AL536" t="str">
        <v>NWROC</v>
      </c>
      <c r="AM536" t="str">
        <v>740</v>
      </c>
      <c r="AN536" t="str">
        <v>-</v>
      </c>
    </row>
    <row r="537" spans="1:40" x14ac:dyDescent="0.25">
      <c r="A537" t="str">
        <v>534-21FLPNS G4NW0080</v>
      </c>
      <c r="B537" t="str">
        <f>_xlfn.XLOOKUP(A537,'2024'!L:L,'2024'!A:A)</f>
        <v>NWROC</v>
      </c>
      <c r="C537" t="str">
        <f>_xlfn.XLOOKUP(A537,'2024'!L:L,'2024'!F:F)</f>
        <v>STREAM</v>
      </c>
      <c r="D537" t="str">
        <f>_xlfn.XLOOKUP(A537,'2024'!L:L,'2024'!G:G)</f>
        <v>3F</v>
      </c>
      <c r="E537">
        <f>SUMIFS('2024'!$I:$I,'2024'!$L:$L,work!$A537,'2024'!$H:$H,work!E$1)</f>
        <v>0</v>
      </c>
      <c r="F537">
        <f>SUMIFS('2024'!$I:$I,'2024'!$L:$L,work!$A537,'2024'!$H:$H,work!F$1)</f>
        <v>6</v>
      </c>
      <c r="G537">
        <f>SUMIFS('2024'!$I:$I,'2024'!$L:$L,work!$A537,'2024'!$H:$H,work!G$1)</f>
        <v>0</v>
      </c>
      <c r="H537">
        <f>SUMIFS('2024'!$I:$I,'2024'!$L:$L,work!$A537,'2024'!$H:$H,work!H$1)</f>
        <v>0</v>
      </c>
      <c r="I537">
        <f>SUMIFS('2024'!$I:$I,'2024'!$L:$L,work!$A537,'2024'!$H:$H,work!I$1)</f>
        <v>6</v>
      </c>
      <c r="J537">
        <f>SUMIFS('2024'!$I:$I,'2024'!$L:$L,work!$A537,'2024'!$H:$H,work!J$1)</f>
        <v>0</v>
      </c>
      <c r="K537">
        <f>SUMIFS('2024'!$I:$I,'2024'!$L:$L,work!$A537,'2024'!$H:$H,work!K$1)</f>
        <v>0</v>
      </c>
      <c r="L537">
        <f>SUMIFS('2024'!$I:$I,'2024'!$L:$L,work!$A537,'2024'!$H:$H,work!L$1)</f>
        <v>0</v>
      </c>
      <c r="M537">
        <f>SUMIFS('2024'!$I:$I,'2024'!$L:$L,work!$A537,'2024'!$H:$H,work!M$1)</f>
        <v>0</v>
      </c>
      <c r="N537">
        <f>SUMIFS('2024'!$I:$I,'2024'!$L:$L,work!$A537,'2024'!$H:$H,work!N$1)</f>
        <v>0</v>
      </c>
      <c r="O537">
        <f>SUMIFS('2024'!$I:$I,'2024'!$L:$L,work!$A537,'2024'!$H:$H,work!O$1)</f>
        <v>0</v>
      </c>
      <c r="P537">
        <f>SUMIFS('2024'!$I:$I,'2024'!$L:$L,work!$A537,'2024'!$H:$H,work!P$1)</f>
        <v>0</v>
      </c>
      <c r="Q537">
        <f>SUMIFS('2024'!$I:$I,'2024'!$L:$L,work!$A537,'2024'!$H:$H,work!Q$1)</f>
        <v>0</v>
      </c>
      <c r="R537">
        <f>SUMIFS('2024'!$I:$I,'2024'!$L:$L,work!$A537,'2024'!$H:$H,work!R$1)</f>
        <v>0</v>
      </c>
      <c r="S537">
        <f>SUMIFS('2024'!$I:$I,'2024'!$L:$L,work!$A537,'2024'!$H:$H,work!S$1)</f>
        <v>0</v>
      </c>
      <c r="T537">
        <f>SUMIFS('2024'!$I:$I,'2024'!$L:$L,work!$A537,'2024'!$H:$H,work!T$1)</f>
        <v>0</v>
      </c>
      <c r="U537">
        <f>SUMIFS('2024'!$I:$I,'2024'!$L:$L,work!$A537,'2024'!$H:$H,work!U$1)</f>
        <v>0</v>
      </c>
      <c r="V537">
        <f>SUMIFS('2024'!$I:$I,'2024'!$L:$L,work!$A537,'2024'!$H:$H,work!V$1)</f>
        <v>0</v>
      </c>
      <c r="W537">
        <f>SUMIFS('2024'!$I:$I,'2024'!$L:$L,work!$A537,'2024'!$H:$H,work!W$1)</f>
        <v>0</v>
      </c>
      <c r="X537">
        <f>SUMIFS('2024'!$I:$I,'2024'!$L:$L,work!$A537,'2024'!$H:$H,work!X$1)</f>
        <v>0</v>
      </c>
      <c r="Y537">
        <f t="shared" si="12"/>
        <v>3</v>
      </c>
      <c r="AL537" t="str">
        <v>NWROC</v>
      </c>
      <c r="AM537" t="str">
        <v>462B</v>
      </c>
      <c r="AN537" t="str">
        <v>-</v>
      </c>
    </row>
    <row r="538" spans="1:40" x14ac:dyDescent="0.25">
      <c r="A538" t="str">
        <v>539-21FLPNS 3302C5394</v>
      </c>
      <c r="B538" t="str">
        <f>_xlfn.XLOOKUP(A538,'2024'!L:L,'2024'!A:A)</f>
        <v>NWROC</v>
      </c>
      <c r="C538" t="str">
        <f>_xlfn.XLOOKUP(A538,'2024'!L:L,'2024'!F:F)</f>
        <v>ESTUARY</v>
      </c>
      <c r="D538" t="str">
        <f>_xlfn.XLOOKUP(A538,'2024'!L:L,'2024'!G:G)</f>
        <v>3M</v>
      </c>
      <c r="E538">
        <f>SUMIFS('2024'!$I:$I,'2024'!$L:$L,work!$A538,'2024'!$H:$H,work!E$1)</f>
        <v>0</v>
      </c>
      <c r="F538">
        <f>SUMIFS('2024'!$I:$I,'2024'!$L:$L,work!$A538,'2024'!$H:$H,work!F$1)</f>
        <v>0</v>
      </c>
      <c r="G538">
        <f>SUMIFS('2024'!$I:$I,'2024'!$L:$L,work!$A538,'2024'!$H:$H,work!G$1)</f>
        <v>0</v>
      </c>
      <c r="H538">
        <f>SUMIFS('2024'!$I:$I,'2024'!$L:$L,work!$A538,'2024'!$H:$H,work!H$1)</f>
        <v>6</v>
      </c>
      <c r="I538">
        <f>SUMIFS('2024'!$I:$I,'2024'!$L:$L,work!$A538,'2024'!$H:$H,work!I$1)</f>
        <v>0</v>
      </c>
      <c r="J538">
        <f>SUMIFS('2024'!$I:$I,'2024'!$L:$L,work!$A538,'2024'!$H:$H,work!J$1)</f>
        <v>0</v>
      </c>
      <c r="K538">
        <f>SUMIFS('2024'!$I:$I,'2024'!$L:$L,work!$A538,'2024'!$H:$H,work!K$1)</f>
        <v>0</v>
      </c>
      <c r="L538">
        <f>SUMIFS('2024'!$I:$I,'2024'!$L:$L,work!$A538,'2024'!$H:$H,work!L$1)</f>
        <v>0</v>
      </c>
      <c r="M538">
        <f>SUMIFS('2024'!$I:$I,'2024'!$L:$L,work!$A538,'2024'!$H:$H,work!M$1)</f>
        <v>0</v>
      </c>
      <c r="N538">
        <f>SUMIFS('2024'!$I:$I,'2024'!$L:$L,work!$A538,'2024'!$H:$H,work!N$1)</f>
        <v>0</v>
      </c>
      <c r="O538">
        <f>SUMIFS('2024'!$I:$I,'2024'!$L:$L,work!$A538,'2024'!$H:$H,work!O$1)</f>
        <v>0</v>
      </c>
      <c r="P538">
        <f>SUMIFS('2024'!$I:$I,'2024'!$L:$L,work!$A538,'2024'!$H:$H,work!P$1)</f>
        <v>0</v>
      </c>
      <c r="Q538">
        <f>SUMIFS('2024'!$I:$I,'2024'!$L:$L,work!$A538,'2024'!$H:$H,work!Q$1)</f>
        <v>0</v>
      </c>
      <c r="R538">
        <f>SUMIFS('2024'!$I:$I,'2024'!$L:$L,work!$A538,'2024'!$H:$H,work!R$1)</f>
        <v>0</v>
      </c>
      <c r="S538">
        <f>SUMIFS('2024'!$I:$I,'2024'!$L:$L,work!$A538,'2024'!$H:$H,work!S$1)</f>
        <v>0</v>
      </c>
      <c r="T538">
        <f>SUMIFS('2024'!$I:$I,'2024'!$L:$L,work!$A538,'2024'!$H:$H,work!T$1)</f>
        <v>0</v>
      </c>
      <c r="U538">
        <f>SUMIFS('2024'!$I:$I,'2024'!$L:$L,work!$A538,'2024'!$H:$H,work!U$1)</f>
        <v>0</v>
      </c>
      <c r="V538">
        <f>SUMIFS('2024'!$I:$I,'2024'!$L:$L,work!$A538,'2024'!$H:$H,work!V$1)</f>
        <v>0</v>
      </c>
      <c r="W538">
        <f>SUMIFS('2024'!$I:$I,'2024'!$L:$L,work!$A538,'2024'!$H:$H,work!W$1)</f>
        <v>0</v>
      </c>
      <c r="X538">
        <f>SUMIFS('2024'!$I:$I,'2024'!$L:$L,work!$A538,'2024'!$H:$H,work!X$1)</f>
        <v>0</v>
      </c>
      <c r="Y538">
        <f t="shared" si="12"/>
        <v>3</v>
      </c>
      <c r="AL538" t="str">
        <v>NWROC</v>
      </c>
      <c r="AM538" t="str">
        <v>5</v>
      </c>
      <c r="AN538" t="str">
        <v>-</v>
      </c>
    </row>
    <row r="539" spans="1:40" x14ac:dyDescent="0.25">
      <c r="A539" t="str">
        <v>539-N30.535658,W-87.118731</v>
      </c>
      <c r="B539" t="str">
        <f>_xlfn.XLOOKUP(A539,'2024'!L:L,'2024'!A:A)</f>
        <v>NWROC</v>
      </c>
      <c r="C539" t="str">
        <f>_xlfn.XLOOKUP(A539,'2024'!L:L,'2024'!F:F)</f>
        <v>ESTUARY</v>
      </c>
      <c r="D539" t="str">
        <f>_xlfn.XLOOKUP(A539,'2024'!L:L,'2024'!G:G)</f>
        <v>3M</v>
      </c>
      <c r="E539">
        <f>SUMIFS('2024'!$I:$I,'2024'!$L:$L,work!$A539,'2024'!$H:$H,work!E$1)</f>
        <v>0</v>
      </c>
      <c r="F539">
        <f>SUMIFS('2024'!$I:$I,'2024'!$L:$L,work!$A539,'2024'!$H:$H,work!F$1)</f>
        <v>0</v>
      </c>
      <c r="G539">
        <f>SUMIFS('2024'!$I:$I,'2024'!$L:$L,work!$A539,'2024'!$H:$H,work!G$1)</f>
        <v>0</v>
      </c>
      <c r="H539">
        <f>SUMIFS('2024'!$I:$I,'2024'!$L:$L,work!$A539,'2024'!$H:$H,work!H$1)</f>
        <v>6</v>
      </c>
      <c r="I539">
        <f>SUMIFS('2024'!$I:$I,'2024'!$L:$L,work!$A539,'2024'!$H:$H,work!I$1)</f>
        <v>0</v>
      </c>
      <c r="J539">
        <f>SUMIFS('2024'!$I:$I,'2024'!$L:$L,work!$A539,'2024'!$H:$H,work!J$1)</f>
        <v>0</v>
      </c>
      <c r="K539">
        <f>SUMIFS('2024'!$I:$I,'2024'!$L:$L,work!$A539,'2024'!$H:$H,work!K$1)</f>
        <v>0</v>
      </c>
      <c r="L539">
        <f>SUMIFS('2024'!$I:$I,'2024'!$L:$L,work!$A539,'2024'!$H:$H,work!L$1)</f>
        <v>0</v>
      </c>
      <c r="M539">
        <f>SUMIFS('2024'!$I:$I,'2024'!$L:$L,work!$A539,'2024'!$H:$H,work!M$1)</f>
        <v>0</v>
      </c>
      <c r="N539">
        <f>SUMIFS('2024'!$I:$I,'2024'!$L:$L,work!$A539,'2024'!$H:$H,work!N$1)</f>
        <v>0</v>
      </c>
      <c r="O539">
        <f>SUMIFS('2024'!$I:$I,'2024'!$L:$L,work!$A539,'2024'!$H:$H,work!O$1)</f>
        <v>0</v>
      </c>
      <c r="P539">
        <f>SUMIFS('2024'!$I:$I,'2024'!$L:$L,work!$A539,'2024'!$H:$H,work!P$1)</f>
        <v>0</v>
      </c>
      <c r="Q539">
        <f>SUMIFS('2024'!$I:$I,'2024'!$L:$L,work!$A539,'2024'!$H:$H,work!Q$1)</f>
        <v>0</v>
      </c>
      <c r="R539">
        <f>SUMIFS('2024'!$I:$I,'2024'!$L:$L,work!$A539,'2024'!$H:$H,work!R$1)</f>
        <v>0</v>
      </c>
      <c r="S539">
        <f>SUMIFS('2024'!$I:$I,'2024'!$L:$L,work!$A539,'2024'!$H:$H,work!S$1)</f>
        <v>0</v>
      </c>
      <c r="T539">
        <f>SUMIFS('2024'!$I:$I,'2024'!$L:$L,work!$A539,'2024'!$H:$H,work!T$1)</f>
        <v>0</v>
      </c>
      <c r="U539">
        <f>SUMIFS('2024'!$I:$I,'2024'!$L:$L,work!$A539,'2024'!$H:$H,work!U$1)</f>
        <v>0</v>
      </c>
      <c r="V539">
        <f>SUMIFS('2024'!$I:$I,'2024'!$L:$L,work!$A539,'2024'!$H:$H,work!V$1)</f>
        <v>0</v>
      </c>
      <c r="W539">
        <f>SUMIFS('2024'!$I:$I,'2024'!$L:$L,work!$A539,'2024'!$H:$H,work!W$1)</f>
        <v>0</v>
      </c>
      <c r="X539">
        <f>SUMIFS('2024'!$I:$I,'2024'!$L:$L,work!$A539,'2024'!$H:$H,work!X$1)</f>
        <v>0</v>
      </c>
      <c r="Y539">
        <f t="shared" si="12"/>
        <v>3</v>
      </c>
      <c r="AL539" t="str">
        <v>NWROC</v>
      </c>
      <c r="AM539" t="str">
        <v>7</v>
      </c>
      <c r="AN539" t="str">
        <v>-</v>
      </c>
    </row>
    <row r="540" spans="1:40" x14ac:dyDescent="0.25">
      <c r="A540" t="str">
        <v>540-21FLTLHRG1TLHR0160</v>
      </c>
      <c r="B540" t="str">
        <f>_xlfn.XLOOKUP(A540,'2024'!L:L,'2024'!A:A)</f>
        <v>TLHROC</v>
      </c>
      <c r="C540" t="str">
        <f>_xlfn.XLOOKUP(A540,'2024'!L:L,'2024'!F:F)</f>
        <v>STREAM</v>
      </c>
      <c r="D540" t="str">
        <f>_xlfn.XLOOKUP(A540,'2024'!L:L,'2024'!G:G)</f>
        <v>3F</v>
      </c>
      <c r="E540">
        <f>SUMIFS('2024'!$I:$I,'2024'!$L:$L,work!$A540,'2024'!$H:$H,work!E$1)</f>
        <v>6</v>
      </c>
      <c r="F540">
        <f>SUMIFS('2024'!$I:$I,'2024'!$L:$L,work!$A540,'2024'!$H:$H,work!F$1)</f>
        <v>6</v>
      </c>
      <c r="G540">
        <f>SUMIFS('2024'!$I:$I,'2024'!$L:$L,work!$A540,'2024'!$H:$H,work!G$1)</f>
        <v>0</v>
      </c>
      <c r="H540">
        <f>SUMIFS('2024'!$I:$I,'2024'!$L:$L,work!$A540,'2024'!$H:$H,work!H$1)</f>
        <v>0</v>
      </c>
      <c r="I540">
        <f>SUMIFS('2024'!$I:$I,'2024'!$L:$L,work!$A540,'2024'!$H:$H,work!I$1)</f>
        <v>6</v>
      </c>
      <c r="J540">
        <f>SUMIFS('2024'!$I:$I,'2024'!$L:$L,work!$A540,'2024'!$H:$H,work!J$1)</f>
        <v>0</v>
      </c>
      <c r="K540">
        <f>SUMIFS('2024'!$I:$I,'2024'!$L:$L,work!$A540,'2024'!$H:$H,work!K$1)</f>
        <v>6</v>
      </c>
      <c r="L540">
        <f>SUMIFS('2024'!$I:$I,'2024'!$L:$L,work!$A540,'2024'!$H:$H,work!L$1)</f>
        <v>6</v>
      </c>
      <c r="M540">
        <f>SUMIFS('2024'!$I:$I,'2024'!$L:$L,work!$A540,'2024'!$H:$H,work!M$1)</f>
        <v>6</v>
      </c>
      <c r="N540">
        <f>SUMIFS('2024'!$I:$I,'2024'!$L:$L,work!$A540,'2024'!$H:$H,work!N$1)</f>
        <v>6</v>
      </c>
      <c r="O540">
        <f>SUMIFS('2024'!$I:$I,'2024'!$L:$L,work!$A540,'2024'!$H:$H,work!O$1)</f>
        <v>6</v>
      </c>
      <c r="P540">
        <f>SUMIFS('2024'!$I:$I,'2024'!$L:$L,work!$A540,'2024'!$H:$H,work!P$1)</f>
        <v>6</v>
      </c>
      <c r="Q540">
        <f>SUMIFS('2024'!$I:$I,'2024'!$L:$L,work!$A540,'2024'!$H:$H,work!Q$1)</f>
        <v>0</v>
      </c>
      <c r="R540">
        <f>SUMIFS('2024'!$I:$I,'2024'!$L:$L,work!$A540,'2024'!$H:$H,work!R$1)</f>
        <v>0</v>
      </c>
      <c r="S540">
        <f>SUMIFS('2024'!$I:$I,'2024'!$L:$L,work!$A540,'2024'!$H:$H,work!S$1)</f>
        <v>0</v>
      </c>
      <c r="T540">
        <f>SUMIFS('2024'!$I:$I,'2024'!$L:$L,work!$A540,'2024'!$H:$H,work!T$1)</f>
        <v>0</v>
      </c>
      <c r="U540">
        <f>SUMIFS('2024'!$I:$I,'2024'!$L:$L,work!$A540,'2024'!$H:$H,work!U$1)</f>
        <v>0</v>
      </c>
      <c r="V540">
        <f>SUMIFS('2024'!$I:$I,'2024'!$L:$L,work!$A540,'2024'!$H:$H,work!V$1)</f>
        <v>0</v>
      </c>
      <c r="W540">
        <f>SUMIFS('2024'!$I:$I,'2024'!$L:$L,work!$A540,'2024'!$H:$H,work!W$1)</f>
        <v>0</v>
      </c>
      <c r="X540">
        <f>SUMIFS('2024'!$I:$I,'2024'!$L:$L,work!$A540,'2024'!$H:$H,work!X$1)</f>
        <v>0</v>
      </c>
      <c r="Y540">
        <f t="shared" si="12"/>
        <v>3</v>
      </c>
      <c r="AL540" t="str">
        <v>NWROC</v>
      </c>
      <c r="AM540" t="str">
        <v>36</v>
      </c>
      <c r="AN540" t="str">
        <v>-</v>
      </c>
    </row>
    <row r="541" spans="1:40" x14ac:dyDescent="0.25">
      <c r="A541" t="str">
        <v>540-21FLTLHRG1TLHR0165</v>
      </c>
      <c r="B541" t="str">
        <f>_xlfn.XLOOKUP(A541,'2024'!L:L,'2024'!A:A)</f>
        <v>TLHROC</v>
      </c>
      <c r="C541" t="str">
        <f>_xlfn.XLOOKUP(A541,'2024'!L:L,'2024'!F:F)</f>
        <v>STREAM</v>
      </c>
      <c r="D541" t="str">
        <f>_xlfn.XLOOKUP(A541,'2024'!L:L,'2024'!G:G)</f>
        <v>3F</v>
      </c>
      <c r="E541">
        <f>SUMIFS('2024'!$I:$I,'2024'!$L:$L,work!$A541,'2024'!$H:$H,work!E$1)</f>
        <v>6</v>
      </c>
      <c r="F541">
        <f>SUMIFS('2024'!$I:$I,'2024'!$L:$L,work!$A541,'2024'!$H:$H,work!F$1)</f>
        <v>6</v>
      </c>
      <c r="G541">
        <f>SUMIFS('2024'!$I:$I,'2024'!$L:$L,work!$A541,'2024'!$H:$H,work!G$1)</f>
        <v>0</v>
      </c>
      <c r="H541">
        <f>SUMIFS('2024'!$I:$I,'2024'!$L:$L,work!$A541,'2024'!$H:$H,work!H$1)</f>
        <v>0</v>
      </c>
      <c r="I541">
        <f>SUMIFS('2024'!$I:$I,'2024'!$L:$L,work!$A541,'2024'!$H:$H,work!I$1)</f>
        <v>6</v>
      </c>
      <c r="J541">
        <f>SUMIFS('2024'!$I:$I,'2024'!$L:$L,work!$A541,'2024'!$H:$H,work!J$1)</f>
        <v>0</v>
      </c>
      <c r="K541">
        <f>SUMIFS('2024'!$I:$I,'2024'!$L:$L,work!$A541,'2024'!$H:$H,work!K$1)</f>
        <v>0</v>
      </c>
      <c r="L541">
        <f>SUMIFS('2024'!$I:$I,'2024'!$L:$L,work!$A541,'2024'!$H:$H,work!L$1)</f>
        <v>0</v>
      </c>
      <c r="M541">
        <f>SUMIFS('2024'!$I:$I,'2024'!$L:$L,work!$A541,'2024'!$H:$H,work!M$1)</f>
        <v>0</v>
      </c>
      <c r="N541">
        <f>SUMIFS('2024'!$I:$I,'2024'!$L:$L,work!$A541,'2024'!$H:$H,work!N$1)</f>
        <v>0</v>
      </c>
      <c r="O541">
        <f>SUMIFS('2024'!$I:$I,'2024'!$L:$L,work!$A541,'2024'!$H:$H,work!O$1)</f>
        <v>0</v>
      </c>
      <c r="P541">
        <f>SUMIFS('2024'!$I:$I,'2024'!$L:$L,work!$A541,'2024'!$H:$H,work!P$1)</f>
        <v>0</v>
      </c>
      <c r="Q541">
        <f>SUMIFS('2024'!$I:$I,'2024'!$L:$L,work!$A541,'2024'!$H:$H,work!Q$1)</f>
        <v>0</v>
      </c>
      <c r="R541">
        <f>SUMIFS('2024'!$I:$I,'2024'!$L:$L,work!$A541,'2024'!$H:$H,work!R$1)</f>
        <v>0</v>
      </c>
      <c r="S541">
        <f>SUMIFS('2024'!$I:$I,'2024'!$L:$L,work!$A541,'2024'!$H:$H,work!S$1)</f>
        <v>0</v>
      </c>
      <c r="T541">
        <f>SUMIFS('2024'!$I:$I,'2024'!$L:$L,work!$A541,'2024'!$H:$H,work!T$1)</f>
        <v>0</v>
      </c>
      <c r="U541">
        <f>SUMIFS('2024'!$I:$I,'2024'!$L:$L,work!$A541,'2024'!$H:$H,work!U$1)</f>
        <v>0</v>
      </c>
      <c r="V541">
        <f>SUMIFS('2024'!$I:$I,'2024'!$L:$L,work!$A541,'2024'!$H:$H,work!V$1)</f>
        <v>0</v>
      </c>
      <c r="W541">
        <f>SUMIFS('2024'!$I:$I,'2024'!$L:$L,work!$A541,'2024'!$H:$H,work!W$1)</f>
        <v>0</v>
      </c>
      <c r="X541">
        <f>SUMIFS('2024'!$I:$I,'2024'!$L:$L,work!$A541,'2024'!$H:$H,work!X$1)</f>
        <v>0</v>
      </c>
      <c r="Y541">
        <f t="shared" si="12"/>
        <v>3</v>
      </c>
      <c r="AL541" t="str">
        <v>NWROC</v>
      </c>
      <c r="AM541" t="str">
        <v>76</v>
      </c>
      <c r="AN541" t="str">
        <v>-</v>
      </c>
    </row>
    <row r="542" spans="1:40" x14ac:dyDescent="0.25">
      <c r="A542" t="str">
        <v>540A-21FLTLHRG1TLHR0117</v>
      </c>
      <c r="B542" t="str">
        <f>_xlfn.XLOOKUP(A542,'2024'!L:L,'2024'!A:A)</f>
        <v>TLHROC</v>
      </c>
      <c r="C542" t="str">
        <f>_xlfn.XLOOKUP(A542,'2024'!L:L,'2024'!F:F)</f>
        <v>LAKE</v>
      </c>
      <c r="D542" t="str">
        <f>_xlfn.XLOOKUP(A542,'2024'!L:L,'2024'!G:G)</f>
        <v>3F</v>
      </c>
      <c r="E542">
        <f>SUMIFS('2024'!$I:$I,'2024'!$L:$L,work!$A542,'2024'!$H:$H,work!E$1)</f>
        <v>6</v>
      </c>
      <c r="F542">
        <f>SUMIFS('2024'!$I:$I,'2024'!$L:$L,work!$A542,'2024'!$H:$H,work!F$1)</f>
        <v>6</v>
      </c>
      <c r="G542">
        <f>SUMIFS('2024'!$I:$I,'2024'!$L:$L,work!$A542,'2024'!$H:$H,work!G$1)</f>
        <v>0</v>
      </c>
      <c r="H542">
        <f>SUMIFS('2024'!$I:$I,'2024'!$L:$L,work!$A542,'2024'!$H:$H,work!H$1)</f>
        <v>0</v>
      </c>
      <c r="I542">
        <f>SUMIFS('2024'!$I:$I,'2024'!$L:$L,work!$A542,'2024'!$H:$H,work!I$1)</f>
        <v>6</v>
      </c>
      <c r="J542">
        <f>SUMIFS('2024'!$I:$I,'2024'!$L:$L,work!$A542,'2024'!$H:$H,work!J$1)</f>
        <v>0</v>
      </c>
      <c r="K542">
        <f>SUMIFS('2024'!$I:$I,'2024'!$L:$L,work!$A542,'2024'!$H:$H,work!K$1)</f>
        <v>0</v>
      </c>
      <c r="L542">
        <f>SUMIFS('2024'!$I:$I,'2024'!$L:$L,work!$A542,'2024'!$H:$H,work!L$1)</f>
        <v>0</v>
      </c>
      <c r="M542">
        <f>SUMIFS('2024'!$I:$I,'2024'!$L:$L,work!$A542,'2024'!$H:$H,work!M$1)</f>
        <v>0</v>
      </c>
      <c r="N542">
        <f>SUMIFS('2024'!$I:$I,'2024'!$L:$L,work!$A542,'2024'!$H:$H,work!N$1)</f>
        <v>0</v>
      </c>
      <c r="O542">
        <f>SUMIFS('2024'!$I:$I,'2024'!$L:$L,work!$A542,'2024'!$H:$H,work!O$1)</f>
        <v>0</v>
      </c>
      <c r="P542">
        <f>SUMIFS('2024'!$I:$I,'2024'!$L:$L,work!$A542,'2024'!$H:$H,work!P$1)</f>
        <v>6</v>
      </c>
      <c r="Q542">
        <f>SUMIFS('2024'!$I:$I,'2024'!$L:$L,work!$A542,'2024'!$H:$H,work!Q$1)</f>
        <v>0</v>
      </c>
      <c r="R542">
        <f>SUMIFS('2024'!$I:$I,'2024'!$L:$L,work!$A542,'2024'!$H:$H,work!R$1)</f>
        <v>0</v>
      </c>
      <c r="S542">
        <f>SUMIFS('2024'!$I:$I,'2024'!$L:$L,work!$A542,'2024'!$H:$H,work!S$1)</f>
        <v>0</v>
      </c>
      <c r="T542">
        <f>SUMIFS('2024'!$I:$I,'2024'!$L:$L,work!$A542,'2024'!$H:$H,work!T$1)</f>
        <v>0</v>
      </c>
      <c r="U542">
        <f>SUMIFS('2024'!$I:$I,'2024'!$L:$L,work!$A542,'2024'!$H:$H,work!U$1)</f>
        <v>0</v>
      </c>
      <c r="V542">
        <f>SUMIFS('2024'!$I:$I,'2024'!$L:$L,work!$A542,'2024'!$H:$H,work!V$1)</f>
        <v>0</v>
      </c>
      <c r="W542">
        <f>SUMIFS('2024'!$I:$I,'2024'!$L:$L,work!$A542,'2024'!$H:$H,work!W$1)</f>
        <v>0</v>
      </c>
      <c r="X542">
        <f>SUMIFS('2024'!$I:$I,'2024'!$L:$L,work!$A542,'2024'!$H:$H,work!X$1)</f>
        <v>0</v>
      </c>
      <c r="Y542">
        <f t="shared" si="12"/>
        <v>3</v>
      </c>
      <c r="AL542" t="str">
        <v>NWROC</v>
      </c>
      <c r="AM542" t="str">
        <v>88</v>
      </c>
      <c r="AN542" t="str">
        <v>-</v>
      </c>
    </row>
    <row r="543" spans="1:40" x14ac:dyDescent="0.25">
      <c r="A543" t="str">
        <v>542-21FLPNS G5NW0050</v>
      </c>
      <c r="B543" t="str">
        <f>_xlfn.XLOOKUP(A543,'2024'!L:L,'2024'!A:A)</f>
        <v>NWROC</v>
      </c>
      <c r="C543" t="str">
        <f>_xlfn.XLOOKUP(A543,'2024'!L:L,'2024'!F:F)</f>
        <v>STREAM</v>
      </c>
      <c r="D543" t="str">
        <f>_xlfn.XLOOKUP(A543,'2024'!L:L,'2024'!G:G)</f>
        <v>3F</v>
      </c>
      <c r="E543">
        <f>SUMIFS('2024'!$I:$I,'2024'!$L:$L,work!$A543,'2024'!$H:$H,work!E$1)</f>
        <v>6</v>
      </c>
      <c r="F543">
        <f>SUMIFS('2024'!$I:$I,'2024'!$L:$L,work!$A543,'2024'!$H:$H,work!F$1)</f>
        <v>6</v>
      </c>
      <c r="G543">
        <f>SUMIFS('2024'!$I:$I,'2024'!$L:$L,work!$A543,'2024'!$H:$H,work!G$1)</f>
        <v>0</v>
      </c>
      <c r="H543">
        <f>SUMIFS('2024'!$I:$I,'2024'!$L:$L,work!$A543,'2024'!$H:$H,work!H$1)</f>
        <v>0</v>
      </c>
      <c r="I543">
        <f>SUMIFS('2024'!$I:$I,'2024'!$L:$L,work!$A543,'2024'!$H:$H,work!I$1)</f>
        <v>0</v>
      </c>
      <c r="J543">
        <f>SUMIFS('2024'!$I:$I,'2024'!$L:$L,work!$A543,'2024'!$H:$H,work!J$1)</f>
        <v>0</v>
      </c>
      <c r="K543">
        <f>SUMIFS('2024'!$I:$I,'2024'!$L:$L,work!$A543,'2024'!$H:$H,work!K$1)</f>
        <v>0</v>
      </c>
      <c r="L543">
        <f>SUMIFS('2024'!$I:$I,'2024'!$L:$L,work!$A543,'2024'!$H:$H,work!L$1)</f>
        <v>0</v>
      </c>
      <c r="M543">
        <f>SUMIFS('2024'!$I:$I,'2024'!$L:$L,work!$A543,'2024'!$H:$H,work!M$1)</f>
        <v>0</v>
      </c>
      <c r="N543">
        <f>SUMIFS('2024'!$I:$I,'2024'!$L:$L,work!$A543,'2024'!$H:$H,work!N$1)</f>
        <v>0</v>
      </c>
      <c r="O543">
        <f>SUMIFS('2024'!$I:$I,'2024'!$L:$L,work!$A543,'2024'!$H:$H,work!O$1)</f>
        <v>0</v>
      </c>
      <c r="P543">
        <f>SUMIFS('2024'!$I:$I,'2024'!$L:$L,work!$A543,'2024'!$H:$H,work!P$1)</f>
        <v>0</v>
      </c>
      <c r="Q543">
        <f>SUMIFS('2024'!$I:$I,'2024'!$L:$L,work!$A543,'2024'!$H:$H,work!Q$1)</f>
        <v>0</v>
      </c>
      <c r="R543">
        <f>SUMIFS('2024'!$I:$I,'2024'!$L:$L,work!$A543,'2024'!$H:$H,work!R$1)</f>
        <v>0</v>
      </c>
      <c r="S543">
        <f>SUMIFS('2024'!$I:$I,'2024'!$L:$L,work!$A543,'2024'!$H:$H,work!S$1)</f>
        <v>0</v>
      </c>
      <c r="T543">
        <f>SUMIFS('2024'!$I:$I,'2024'!$L:$L,work!$A543,'2024'!$H:$H,work!T$1)</f>
        <v>0</v>
      </c>
      <c r="U543">
        <f>SUMIFS('2024'!$I:$I,'2024'!$L:$L,work!$A543,'2024'!$H:$H,work!U$1)</f>
        <v>0</v>
      </c>
      <c r="V543">
        <f>SUMIFS('2024'!$I:$I,'2024'!$L:$L,work!$A543,'2024'!$H:$H,work!V$1)</f>
        <v>0</v>
      </c>
      <c r="W543">
        <f>SUMIFS('2024'!$I:$I,'2024'!$L:$L,work!$A543,'2024'!$H:$H,work!W$1)</f>
        <v>0</v>
      </c>
      <c r="X543">
        <f>SUMIFS('2024'!$I:$I,'2024'!$L:$L,work!$A543,'2024'!$H:$H,work!X$1)</f>
        <v>0</v>
      </c>
      <c r="Y543">
        <f t="shared" si="12"/>
        <v>3</v>
      </c>
      <c r="AL543" t="str">
        <v>NWROC</v>
      </c>
      <c r="AM543" t="str">
        <v>100</v>
      </c>
      <c r="AN543" t="str">
        <v>-</v>
      </c>
    </row>
    <row r="544" spans="1:40" x14ac:dyDescent="0.25">
      <c r="A544" t="str">
        <v>546C-21FLTLHRG1TLHR0083</v>
      </c>
      <c r="B544" t="str">
        <f>_xlfn.XLOOKUP(A544,'2024'!L:L,'2024'!A:A)</f>
        <v>TLHROC</v>
      </c>
      <c r="C544" t="str">
        <f>_xlfn.XLOOKUP(A544,'2024'!L:L,'2024'!F:F)</f>
        <v>LAKE</v>
      </c>
      <c r="D544" t="str">
        <f>_xlfn.XLOOKUP(A544,'2024'!L:L,'2024'!G:G)</f>
        <v>3F</v>
      </c>
      <c r="E544">
        <f>SUMIFS('2024'!$I:$I,'2024'!$L:$L,work!$A544,'2024'!$H:$H,work!E$1)</f>
        <v>6</v>
      </c>
      <c r="F544">
        <f>SUMIFS('2024'!$I:$I,'2024'!$L:$L,work!$A544,'2024'!$H:$H,work!F$1)</f>
        <v>0</v>
      </c>
      <c r="G544">
        <f>SUMIFS('2024'!$I:$I,'2024'!$L:$L,work!$A544,'2024'!$H:$H,work!G$1)</f>
        <v>0</v>
      </c>
      <c r="H544">
        <f>SUMIFS('2024'!$I:$I,'2024'!$L:$L,work!$A544,'2024'!$H:$H,work!H$1)</f>
        <v>0</v>
      </c>
      <c r="I544">
        <f>SUMIFS('2024'!$I:$I,'2024'!$L:$L,work!$A544,'2024'!$H:$H,work!I$1)</f>
        <v>0</v>
      </c>
      <c r="J544">
        <f>SUMIFS('2024'!$I:$I,'2024'!$L:$L,work!$A544,'2024'!$H:$H,work!J$1)</f>
        <v>0</v>
      </c>
      <c r="K544">
        <f>SUMIFS('2024'!$I:$I,'2024'!$L:$L,work!$A544,'2024'!$H:$H,work!K$1)</f>
        <v>0</v>
      </c>
      <c r="L544">
        <f>SUMIFS('2024'!$I:$I,'2024'!$L:$L,work!$A544,'2024'!$H:$H,work!L$1)</f>
        <v>0</v>
      </c>
      <c r="M544">
        <f>SUMIFS('2024'!$I:$I,'2024'!$L:$L,work!$A544,'2024'!$H:$H,work!M$1)</f>
        <v>0</v>
      </c>
      <c r="N544">
        <f>SUMIFS('2024'!$I:$I,'2024'!$L:$L,work!$A544,'2024'!$H:$H,work!N$1)</f>
        <v>0</v>
      </c>
      <c r="O544">
        <f>SUMIFS('2024'!$I:$I,'2024'!$L:$L,work!$A544,'2024'!$H:$H,work!O$1)</f>
        <v>0</v>
      </c>
      <c r="P544">
        <f>SUMIFS('2024'!$I:$I,'2024'!$L:$L,work!$A544,'2024'!$H:$H,work!P$1)</f>
        <v>0</v>
      </c>
      <c r="Q544">
        <f>SUMIFS('2024'!$I:$I,'2024'!$L:$L,work!$A544,'2024'!$H:$H,work!Q$1)</f>
        <v>0</v>
      </c>
      <c r="R544">
        <f>SUMIFS('2024'!$I:$I,'2024'!$L:$L,work!$A544,'2024'!$H:$H,work!R$1)</f>
        <v>0</v>
      </c>
      <c r="S544">
        <f>SUMIFS('2024'!$I:$I,'2024'!$L:$L,work!$A544,'2024'!$H:$H,work!S$1)</f>
        <v>0</v>
      </c>
      <c r="T544">
        <f>SUMIFS('2024'!$I:$I,'2024'!$L:$L,work!$A544,'2024'!$H:$H,work!T$1)</f>
        <v>0</v>
      </c>
      <c r="U544">
        <f>SUMIFS('2024'!$I:$I,'2024'!$L:$L,work!$A544,'2024'!$H:$H,work!U$1)</f>
        <v>0</v>
      </c>
      <c r="V544">
        <f>SUMIFS('2024'!$I:$I,'2024'!$L:$L,work!$A544,'2024'!$H:$H,work!V$1)</f>
        <v>0</v>
      </c>
      <c r="W544">
        <f>SUMIFS('2024'!$I:$I,'2024'!$L:$L,work!$A544,'2024'!$H:$H,work!W$1)</f>
        <v>0</v>
      </c>
      <c r="X544">
        <f>SUMIFS('2024'!$I:$I,'2024'!$L:$L,work!$A544,'2024'!$H:$H,work!X$1)</f>
        <v>0</v>
      </c>
      <c r="Y544">
        <f t="shared" si="12"/>
        <v>3</v>
      </c>
      <c r="AL544" t="str">
        <v>NWROC</v>
      </c>
      <c r="AM544" t="str">
        <v>101</v>
      </c>
      <c r="AN544" t="str">
        <v>-</v>
      </c>
    </row>
    <row r="545" spans="1:40" x14ac:dyDescent="0.25">
      <c r="A545" t="str">
        <v>548AA-21FLPNS G4NW0025</v>
      </c>
      <c r="B545" t="str">
        <f>_xlfn.XLOOKUP(A545,'2024'!L:L,'2024'!A:A)</f>
        <v>NWROC</v>
      </c>
      <c r="C545" t="str">
        <f>_xlfn.XLOOKUP(A545,'2024'!L:L,'2024'!F:F)</f>
        <v>ESTUARY</v>
      </c>
      <c r="D545" t="str">
        <f>_xlfn.XLOOKUP(A545,'2024'!L:L,'2024'!G:G)</f>
        <v>3M</v>
      </c>
      <c r="E545">
        <f>SUMIFS('2024'!$I:$I,'2024'!$L:$L,work!$A545,'2024'!$H:$H,work!E$1)</f>
        <v>6</v>
      </c>
      <c r="F545">
        <f>SUMIFS('2024'!$I:$I,'2024'!$L:$L,work!$A545,'2024'!$H:$H,work!F$1)</f>
        <v>6</v>
      </c>
      <c r="G545">
        <f>SUMIFS('2024'!$I:$I,'2024'!$L:$L,work!$A545,'2024'!$H:$H,work!G$1)</f>
        <v>0</v>
      </c>
      <c r="H545">
        <f>SUMIFS('2024'!$I:$I,'2024'!$L:$L,work!$A545,'2024'!$H:$H,work!H$1)</f>
        <v>6</v>
      </c>
      <c r="I545">
        <f>SUMIFS('2024'!$I:$I,'2024'!$L:$L,work!$A545,'2024'!$H:$H,work!I$1)</f>
        <v>0</v>
      </c>
      <c r="J545">
        <f>SUMIFS('2024'!$I:$I,'2024'!$L:$L,work!$A545,'2024'!$H:$H,work!J$1)</f>
        <v>0</v>
      </c>
      <c r="K545">
        <f>SUMIFS('2024'!$I:$I,'2024'!$L:$L,work!$A545,'2024'!$H:$H,work!K$1)</f>
        <v>0</v>
      </c>
      <c r="L545">
        <f>SUMIFS('2024'!$I:$I,'2024'!$L:$L,work!$A545,'2024'!$H:$H,work!L$1)</f>
        <v>0</v>
      </c>
      <c r="M545">
        <f>SUMIFS('2024'!$I:$I,'2024'!$L:$L,work!$A545,'2024'!$H:$H,work!M$1)</f>
        <v>0</v>
      </c>
      <c r="N545">
        <f>SUMIFS('2024'!$I:$I,'2024'!$L:$L,work!$A545,'2024'!$H:$H,work!N$1)</f>
        <v>0</v>
      </c>
      <c r="O545">
        <f>SUMIFS('2024'!$I:$I,'2024'!$L:$L,work!$A545,'2024'!$H:$H,work!O$1)</f>
        <v>0</v>
      </c>
      <c r="P545">
        <f>SUMIFS('2024'!$I:$I,'2024'!$L:$L,work!$A545,'2024'!$H:$H,work!P$1)</f>
        <v>0</v>
      </c>
      <c r="Q545">
        <f>SUMIFS('2024'!$I:$I,'2024'!$L:$L,work!$A545,'2024'!$H:$H,work!Q$1)</f>
        <v>0</v>
      </c>
      <c r="R545">
        <f>SUMIFS('2024'!$I:$I,'2024'!$L:$L,work!$A545,'2024'!$H:$H,work!R$1)</f>
        <v>0</v>
      </c>
      <c r="S545">
        <f>SUMIFS('2024'!$I:$I,'2024'!$L:$L,work!$A545,'2024'!$H:$H,work!S$1)</f>
        <v>0</v>
      </c>
      <c r="T545">
        <f>SUMIFS('2024'!$I:$I,'2024'!$L:$L,work!$A545,'2024'!$H:$H,work!T$1)</f>
        <v>0</v>
      </c>
      <c r="U545">
        <f>SUMIFS('2024'!$I:$I,'2024'!$L:$L,work!$A545,'2024'!$H:$H,work!U$1)</f>
        <v>0</v>
      </c>
      <c r="V545">
        <f>SUMIFS('2024'!$I:$I,'2024'!$L:$L,work!$A545,'2024'!$H:$H,work!V$1)</f>
        <v>0</v>
      </c>
      <c r="W545">
        <f>SUMIFS('2024'!$I:$I,'2024'!$L:$L,work!$A545,'2024'!$H:$H,work!W$1)</f>
        <v>0</v>
      </c>
      <c r="X545">
        <f>SUMIFS('2024'!$I:$I,'2024'!$L:$L,work!$A545,'2024'!$H:$H,work!X$1)</f>
        <v>0</v>
      </c>
      <c r="Y545">
        <f t="shared" si="12"/>
        <v>3</v>
      </c>
      <c r="AL545" t="str">
        <v>NWROC</v>
      </c>
      <c r="AM545" t="str">
        <v>107</v>
      </c>
      <c r="AN545" t="str">
        <v>-</v>
      </c>
    </row>
    <row r="546" spans="1:40" x14ac:dyDescent="0.25">
      <c r="A546" t="str">
        <v>548ACENRL121FLPNS G4NW0029</v>
      </c>
      <c r="B546" t="str">
        <f>_xlfn.XLOOKUP(A546,'2024'!L:L,'2024'!A:A)</f>
        <v>NWROC</v>
      </c>
      <c r="C546" t="str">
        <f>_xlfn.XLOOKUP(A546,'2024'!L:L,'2024'!F:F)</f>
        <v>ESTUARY</v>
      </c>
      <c r="D546" t="str">
        <f>_xlfn.XLOOKUP(A546,'2024'!L:L,'2024'!G:G)</f>
        <v>2</v>
      </c>
      <c r="E546">
        <f>SUMIFS('2024'!$I:$I,'2024'!$L:$L,work!$A546,'2024'!$H:$H,work!E$1)</f>
        <v>6</v>
      </c>
      <c r="F546">
        <f>SUMIFS('2024'!$I:$I,'2024'!$L:$L,work!$A546,'2024'!$H:$H,work!F$1)</f>
        <v>6</v>
      </c>
      <c r="G546">
        <f>SUMIFS('2024'!$I:$I,'2024'!$L:$L,work!$A546,'2024'!$H:$H,work!G$1)</f>
        <v>0</v>
      </c>
      <c r="H546">
        <f>SUMIFS('2024'!$I:$I,'2024'!$L:$L,work!$A546,'2024'!$H:$H,work!H$1)</f>
        <v>6</v>
      </c>
      <c r="I546">
        <f>SUMIFS('2024'!$I:$I,'2024'!$L:$L,work!$A546,'2024'!$H:$H,work!I$1)</f>
        <v>0</v>
      </c>
      <c r="J546">
        <f>SUMIFS('2024'!$I:$I,'2024'!$L:$L,work!$A546,'2024'!$H:$H,work!J$1)</f>
        <v>6</v>
      </c>
      <c r="K546">
        <f>SUMIFS('2024'!$I:$I,'2024'!$L:$L,work!$A546,'2024'!$H:$H,work!K$1)</f>
        <v>0</v>
      </c>
      <c r="L546">
        <f>SUMIFS('2024'!$I:$I,'2024'!$L:$L,work!$A546,'2024'!$H:$H,work!L$1)</f>
        <v>0</v>
      </c>
      <c r="M546">
        <f>SUMIFS('2024'!$I:$I,'2024'!$L:$L,work!$A546,'2024'!$H:$H,work!M$1)</f>
        <v>0</v>
      </c>
      <c r="N546">
        <f>SUMIFS('2024'!$I:$I,'2024'!$L:$L,work!$A546,'2024'!$H:$H,work!N$1)</f>
        <v>0</v>
      </c>
      <c r="O546">
        <f>SUMIFS('2024'!$I:$I,'2024'!$L:$L,work!$A546,'2024'!$H:$H,work!O$1)</f>
        <v>0</v>
      </c>
      <c r="P546">
        <f>SUMIFS('2024'!$I:$I,'2024'!$L:$L,work!$A546,'2024'!$H:$H,work!P$1)</f>
        <v>0</v>
      </c>
      <c r="Q546">
        <f>SUMIFS('2024'!$I:$I,'2024'!$L:$L,work!$A546,'2024'!$H:$H,work!Q$1)</f>
        <v>0</v>
      </c>
      <c r="R546">
        <f>SUMIFS('2024'!$I:$I,'2024'!$L:$L,work!$A546,'2024'!$H:$H,work!R$1)</f>
        <v>0</v>
      </c>
      <c r="S546">
        <f>SUMIFS('2024'!$I:$I,'2024'!$L:$L,work!$A546,'2024'!$H:$H,work!S$1)</f>
        <v>0</v>
      </c>
      <c r="T546">
        <f>SUMIFS('2024'!$I:$I,'2024'!$L:$L,work!$A546,'2024'!$H:$H,work!T$1)</f>
        <v>0</v>
      </c>
      <c r="U546">
        <f>SUMIFS('2024'!$I:$I,'2024'!$L:$L,work!$A546,'2024'!$H:$H,work!U$1)</f>
        <v>0</v>
      </c>
      <c r="V546">
        <f>SUMIFS('2024'!$I:$I,'2024'!$L:$L,work!$A546,'2024'!$H:$H,work!V$1)</f>
        <v>0</v>
      </c>
      <c r="W546">
        <f>SUMIFS('2024'!$I:$I,'2024'!$L:$L,work!$A546,'2024'!$H:$H,work!W$1)</f>
        <v>0</v>
      </c>
      <c r="X546">
        <f>SUMIFS('2024'!$I:$I,'2024'!$L:$L,work!$A546,'2024'!$H:$H,work!X$1)</f>
        <v>0</v>
      </c>
      <c r="Y546">
        <f t="shared" si="12"/>
        <v>3</v>
      </c>
      <c r="AL546" t="str">
        <v>NWROC</v>
      </c>
      <c r="AM546" t="str">
        <v>111</v>
      </c>
      <c r="AN546" t="str">
        <v>-</v>
      </c>
    </row>
    <row r="547" spans="1:40" x14ac:dyDescent="0.25">
      <c r="A547" t="str">
        <v>548GAENRL621FLPNS G4NW0032</v>
      </c>
      <c r="B547" t="str">
        <f>_xlfn.XLOOKUP(A547,'2024'!L:L,'2024'!A:A)</f>
        <v>NWROC</v>
      </c>
      <c r="C547" t="str">
        <f>_xlfn.XLOOKUP(A547,'2024'!L:L,'2024'!F:F)</f>
        <v>ESTUARY</v>
      </c>
      <c r="D547" t="str">
        <f>_xlfn.XLOOKUP(A547,'2024'!L:L,'2024'!G:G)</f>
        <v>3M</v>
      </c>
      <c r="E547">
        <f>SUMIFS('2024'!$I:$I,'2024'!$L:$L,work!$A547,'2024'!$H:$H,work!E$1)</f>
        <v>0</v>
      </c>
      <c r="F547">
        <f>SUMIFS('2024'!$I:$I,'2024'!$L:$L,work!$A547,'2024'!$H:$H,work!F$1)</f>
        <v>0</v>
      </c>
      <c r="G547">
        <f>SUMIFS('2024'!$I:$I,'2024'!$L:$L,work!$A547,'2024'!$H:$H,work!G$1)</f>
        <v>0</v>
      </c>
      <c r="H547">
        <f>SUMIFS('2024'!$I:$I,'2024'!$L:$L,work!$A547,'2024'!$H:$H,work!H$1)</f>
        <v>6</v>
      </c>
      <c r="I547">
        <f>SUMIFS('2024'!$I:$I,'2024'!$L:$L,work!$A547,'2024'!$H:$H,work!I$1)</f>
        <v>0</v>
      </c>
      <c r="J547">
        <f>SUMIFS('2024'!$I:$I,'2024'!$L:$L,work!$A547,'2024'!$H:$H,work!J$1)</f>
        <v>0</v>
      </c>
      <c r="K547">
        <f>SUMIFS('2024'!$I:$I,'2024'!$L:$L,work!$A547,'2024'!$H:$H,work!K$1)</f>
        <v>0</v>
      </c>
      <c r="L547">
        <f>SUMIFS('2024'!$I:$I,'2024'!$L:$L,work!$A547,'2024'!$H:$H,work!L$1)</f>
        <v>0</v>
      </c>
      <c r="M547">
        <f>SUMIFS('2024'!$I:$I,'2024'!$L:$L,work!$A547,'2024'!$H:$H,work!M$1)</f>
        <v>0</v>
      </c>
      <c r="N547">
        <f>SUMIFS('2024'!$I:$I,'2024'!$L:$L,work!$A547,'2024'!$H:$H,work!N$1)</f>
        <v>0</v>
      </c>
      <c r="O547">
        <f>SUMIFS('2024'!$I:$I,'2024'!$L:$L,work!$A547,'2024'!$H:$H,work!O$1)</f>
        <v>0</v>
      </c>
      <c r="P547">
        <f>SUMIFS('2024'!$I:$I,'2024'!$L:$L,work!$A547,'2024'!$H:$H,work!P$1)</f>
        <v>0</v>
      </c>
      <c r="Q547">
        <f>SUMIFS('2024'!$I:$I,'2024'!$L:$L,work!$A547,'2024'!$H:$H,work!Q$1)</f>
        <v>0</v>
      </c>
      <c r="R547">
        <f>SUMIFS('2024'!$I:$I,'2024'!$L:$L,work!$A547,'2024'!$H:$H,work!R$1)</f>
        <v>0</v>
      </c>
      <c r="S547">
        <f>SUMIFS('2024'!$I:$I,'2024'!$L:$L,work!$A547,'2024'!$H:$H,work!S$1)</f>
        <v>0</v>
      </c>
      <c r="T547">
        <f>SUMIFS('2024'!$I:$I,'2024'!$L:$L,work!$A547,'2024'!$H:$H,work!T$1)</f>
        <v>0</v>
      </c>
      <c r="U547">
        <f>SUMIFS('2024'!$I:$I,'2024'!$L:$L,work!$A547,'2024'!$H:$H,work!U$1)</f>
        <v>0</v>
      </c>
      <c r="V547">
        <f>SUMIFS('2024'!$I:$I,'2024'!$L:$L,work!$A547,'2024'!$H:$H,work!V$1)</f>
        <v>0</v>
      </c>
      <c r="W547">
        <f>SUMIFS('2024'!$I:$I,'2024'!$L:$L,work!$A547,'2024'!$H:$H,work!W$1)</f>
        <v>0</v>
      </c>
      <c r="X547">
        <f>SUMIFS('2024'!$I:$I,'2024'!$L:$L,work!$A547,'2024'!$H:$H,work!X$1)</f>
        <v>0</v>
      </c>
      <c r="Y547">
        <f t="shared" si="12"/>
        <v>3</v>
      </c>
      <c r="AL547" t="str">
        <v>NWROC</v>
      </c>
      <c r="AM547" t="str">
        <v>135</v>
      </c>
      <c r="AN547" t="str">
        <v>-</v>
      </c>
    </row>
    <row r="548" spans="1:40" x14ac:dyDescent="0.25">
      <c r="A548" t="str">
        <v>548HENRL221FLPNS G4NW0035</v>
      </c>
      <c r="B548" t="str">
        <f>_xlfn.XLOOKUP(A548,'2024'!L:L,'2024'!A:A)</f>
        <v>NWROC</v>
      </c>
      <c r="C548" t="str">
        <f>_xlfn.XLOOKUP(A548,'2024'!L:L,'2024'!F:F)</f>
        <v>ESTUARY</v>
      </c>
      <c r="D548" t="str">
        <f>_xlfn.XLOOKUP(A548,'2024'!L:L,'2024'!G:G)</f>
        <v>2</v>
      </c>
      <c r="E548">
        <f>SUMIFS('2024'!$I:$I,'2024'!$L:$L,work!$A548,'2024'!$H:$H,work!E$1)</f>
        <v>0</v>
      </c>
      <c r="F548">
        <f>SUMIFS('2024'!$I:$I,'2024'!$L:$L,work!$A548,'2024'!$H:$H,work!F$1)</f>
        <v>0</v>
      </c>
      <c r="G548">
        <f>SUMIFS('2024'!$I:$I,'2024'!$L:$L,work!$A548,'2024'!$H:$H,work!G$1)</f>
        <v>0</v>
      </c>
      <c r="H548">
        <f>SUMIFS('2024'!$I:$I,'2024'!$L:$L,work!$A548,'2024'!$H:$H,work!H$1)</f>
        <v>6</v>
      </c>
      <c r="I548">
        <f>SUMIFS('2024'!$I:$I,'2024'!$L:$L,work!$A548,'2024'!$H:$H,work!I$1)</f>
        <v>0</v>
      </c>
      <c r="J548">
        <f>SUMIFS('2024'!$I:$I,'2024'!$L:$L,work!$A548,'2024'!$H:$H,work!J$1)</f>
        <v>6</v>
      </c>
      <c r="K548">
        <f>SUMIFS('2024'!$I:$I,'2024'!$L:$L,work!$A548,'2024'!$H:$H,work!K$1)</f>
        <v>0</v>
      </c>
      <c r="L548">
        <f>SUMIFS('2024'!$I:$I,'2024'!$L:$L,work!$A548,'2024'!$H:$H,work!L$1)</f>
        <v>0</v>
      </c>
      <c r="M548">
        <f>SUMIFS('2024'!$I:$I,'2024'!$L:$L,work!$A548,'2024'!$H:$H,work!M$1)</f>
        <v>0</v>
      </c>
      <c r="N548">
        <f>SUMIFS('2024'!$I:$I,'2024'!$L:$L,work!$A548,'2024'!$H:$H,work!N$1)</f>
        <v>0</v>
      </c>
      <c r="O548">
        <f>SUMIFS('2024'!$I:$I,'2024'!$L:$L,work!$A548,'2024'!$H:$H,work!O$1)</f>
        <v>0</v>
      </c>
      <c r="P548">
        <f>SUMIFS('2024'!$I:$I,'2024'!$L:$L,work!$A548,'2024'!$H:$H,work!P$1)</f>
        <v>0</v>
      </c>
      <c r="Q548">
        <f>SUMIFS('2024'!$I:$I,'2024'!$L:$L,work!$A548,'2024'!$H:$H,work!Q$1)</f>
        <v>0</v>
      </c>
      <c r="R548">
        <f>SUMIFS('2024'!$I:$I,'2024'!$L:$L,work!$A548,'2024'!$H:$H,work!R$1)</f>
        <v>0</v>
      </c>
      <c r="S548">
        <f>SUMIFS('2024'!$I:$I,'2024'!$L:$L,work!$A548,'2024'!$H:$H,work!S$1)</f>
        <v>0</v>
      </c>
      <c r="T548">
        <f>SUMIFS('2024'!$I:$I,'2024'!$L:$L,work!$A548,'2024'!$H:$H,work!T$1)</f>
        <v>0</v>
      </c>
      <c r="U548">
        <f>SUMIFS('2024'!$I:$I,'2024'!$L:$L,work!$A548,'2024'!$H:$H,work!U$1)</f>
        <v>0</v>
      </c>
      <c r="V548">
        <f>SUMIFS('2024'!$I:$I,'2024'!$L:$L,work!$A548,'2024'!$H:$H,work!V$1)</f>
        <v>0</v>
      </c>
      <c r="W548">
        <f>SUMIFS('2024'!$I:$I,'2024'!$L:$L,work!$A548,'2024'!$H:$H,work!W$1)</f>
        <v>0</v>
      </c>
      <c r="X548">
        <f>SUMIFS('2024'!$I:$I,'2024'!$L:$L,work!$A548,'2024'!$H:$H,work!X$1)</f>
        <v>0</v>
      </c>
      <c r="Y548">
        <f t="shared" si="12"/>
        <v>3</v>
      </c>
      <c r="AL548" t="str">
        <v>NWROC</v>
      </c>
      <c r="AM548" t="str">
        <v>144</v>
      </c>
      <c r="AN548" t="str">
        <v>-</v>
      </c>
    </row>
    <row r="549" spans="1:40" x14ac:dyDescent="0.25">
      <c r="A549" t="str">
        <v>55-21FLPNS G3NW0157</v>
      </c>
      <c r="B549" t="str">
        <f>_xlfn.XLOOKUP(A549,'2024'!L:L,'2024'!A:A)</f>
        <v>NWROC</v>
      </c>
      <c r="C549" t="str">
        <f>_xlfn.XLOOKUP(A549,'2024'!L:L,'2024'!F:F)</f>
        <v>STREAM</v>
      </c>
      <c r="D549" t="str">
        <f>_xlfn.XLOOKUP(A549,'2024'!L:L,'2024'!G:G)</f>
        <v>3F</v>
      </c>
      <c r="E549">
        <f>SUMIFS('2024'!$I:$I,'2024'!$L:$L,work!$A549,'2024'!$H:$H,work!E$1)</f>
        <v>0</v>
      </c>
      <c r="F549">
        <f>SUMIFS('2024'!$I:$I,'2024'!$L:$L,work!$A549,'2024'!$H:$H,work!F$1)</f>
        <v>6</v>
      </c>
      <c r="G549">
        <f>SUMIFS('2024'!$I:$I,'2024'!$L:$L,work!$A549,'2024'!$H:$H,work!G$1)</f>
        <v>0</v>
      </c>
      <c r="H549">
        <f>SUMIFS('2024'!$I:$I,'2024'!$L:$L,work!$A549,'2024'!$H:$H,work!H$1)</f>
        <v>0</v>
      </c>
      <c r="I549">
        <f>SUMIFS('2024'!$I:$I,'2024'!$L:$L,work!$A549,'2024'!$H:$H,work!I$1)</f>
        <v>6</v>
      </c>
      <c r="J549">
        <f>SUMIFS('2024'!$I:$I,'2024'!$L:$L,work!$A549,'2024'!$H:$H,work!J$1)</f>
        <v>0</v>
      </c>
      <c r="K549">
        <f>SUMIFS('2024'!$I:$I,'2024'!$L:$L,work!$A549,'2024'!$H:$H,work!K$1)</f>
        <v>0</v>
      </c>
      <c r="L549">
        <f>SUMIFS('2024'!$I:$I,'2024'!$L:$L,work!$A549,'2024'!$H:$H,work!L$1)</f>
        <v>0</v>
      </c>
      <c r="M549">
        <f>SUMIFS('2024'!$I:$I,'2024'!$L:$L,work!$A549,'2024'!$H:$H,work!M$1)</f>
        <v>0</v>
      </c>
      <c r="N549">
        <f>SUMIFS('2024'!$I:$I,'2024'!$L:$L,work!$A549,'2024'!$H:$H,work!N$1)</f>
        <v>0</v>
      </c>
      <c r="O549">
        <f>SUMIFS('2024'!$I:$I,'2024'!$L:$L,work!$A549,'2024'!$H:$H,work!O$1)</f>
        <v>0</v>
      </c>
      <c r="P549">
        <f>SUMIFS('2024'!$I:$I,'2024'!$L:$L,work!$A549,'2024'!$H:$H,work!P$1)</f>
        <v>0</v>
      </c>
      <c r="Q549">
        <f>SUMIFS('2024'!$I:$I,'2024'!$L:$L,work!$A549,'2024'!$H:$H,work!Q$1)</f>
        <v>0</v>
      </c>
      <c r="R549">
        <f>SUMIFS('2024'!$I:$I,'2024'!$L:$L,work!$A549,'2024'!$H:$H,work!R$1)</f>
        <v>0</v>
      </c>
      <c r="S549">
        <f>SUMIFS('2024'!$I:$I,'2024'!$L:$L,work!$A549,'2024'!$H:$H,work!S$1)</f>
        <v>0</v>
      </c>
      <c r="T549">
        <f>SUMIFS('2024'!$I:$I,'2024'!$L:$L,work!$A549,'2024'!$H:$H,work!T$1)</f>
        <v>0</v>
      </c>
      <c r="U549">
        <f>SUMIFS('2024'!$I:$I,'2024'!$L:$L,work!$A549,'2024'!$H:$H,work!U$1)</f>
        <v>0</v>
      </c>
      <c r="V549">
        <f>SUMIFS('2024'!$I:$I,'2024'!$L:$L,work!$A549,'2024'!$H:$H,work!V$1)</f>
        <v>0</v>
      </c>
      <c r="W549">
        <f>SUMIFS('2024'!$I:$I,'2024'!$L:$L,work!$A549,'2024'!$H:$H,work!W$1)</f>
        <v>0</v>
      </c>
      <c r="X549">
        <f>SUMIFS('2024'!$I:$I,'2024'!$L:$L,work!$A549,'2024'!$H:$H,work!X$1)</f>
        <v>0</v>
      </c>
      <c r="Y549">
        <f t="shared" si="12"/>
        <v>3</v>
      </c>
      <c r="AL549" t="str">
        <v>NWROC</v>
      </c>
      <c r="AM549" t="str">
        <v>161</v>
      </c>
      <c r="AN549" t="str">
        <v>-</v>
      </c>
    </row>
    <row r="550" spans="1:40" x14ac:dyDescent="0.25">
      <c r="A550" t="str">
        <v>564B-21FLTLHRG1TLHR0098</v>
      </c>
      <c r="B550" t="str">
        <f>_xlfn.XLOOKUP(A550,'2024'!L:L,'2024'!A:A)</f>
        <v>TLHROC</v>
      </c>
      <c r="C550" t="str">
        <f>_xlfn.XLOOKUP(A550,'2024'!L:L,'2024'!F:F)</f>
        <v>LAKE</v>
      </c>
      <c r="D550" t="str">
        <f>_xlfn.XLOOKUP(A550,'2024'!L:L,'2024'!G:G)</f>
        <v>3F</v>
      </c>
      <c r="E550">
        <f>SUMIFS('2024'!$I:$I,'2024'!$L:$L,work!$A550,'2024'!$H:$H,work!E$1)</f>
        <v>6</v>
      </c>
      <c r="F550">
        <f>SUMIFS('2024'!$I:$I,'2024'!$L:$L,work!$A550,'2024'!$H:$H,work!F$1)</f>
        <v>0</v>
      </c>
      <c r="G550">
        <f>SUMIFS('2024'!$I:$I,'2024'!$L:$L,work!$A550,'2024'!$H:$H,work!G$1)</f>
        <v>0</v>
      </c>
      <c r="H550">
        <f>SUMIFS('2024'!$I:$I,'2024'!$L:$L,work!$A550,'2024'!$H:$H,work!H$1)</f>
        <v>0</v>
      </c>
      <c r="I550">
        <f>SUMIFS('2024'!$I:$I,'2024'!$L:$L,work!$A550,'2024'!$H:$H,work!I$1)</f>
        <v>0</v>
      </c>
      <c r="J550">
        <f>SUMIFS('2024'!$I:$I,'2024'!$L:$L,work!$A550,'2024'!$H:$H,work!J$1)</f>
        <v>0</v>
      </c>
      <c r="K550">
        <f>SUMIFS('2024'!$I:$I,'2024'!$L:$L,work!$A550,'2024'!$H:$H,work!K$1)</f>
        <v>0</v>
      </c>
      <c r="L550">
        <f>SUMIFS('2024'!$I:$I,'2024'!$L:$L,work!$A550,'2024'!$H:$H,work!L$1)</f>
        <v>0</v>
      </c>
      <c r="M550">
        <f>SUMIFS('2024'!$I:$I,'2024'!$L:$L,work!$A550,'2024'!$H:$H,work!M$1)</f>
        <v>0</v>
      </c>
      <c r="N550">
        <f>SUMIFS('2024'!$I:$I,'2024'!$L:$L,work!$A550,'2024'!$H:$H,work!N$1)</f>
        <v>0</v>
      </c>
      <c r="O550">
        <f>SUMIFS('2024'!$I:$I,'2024'!$L:$L,work!$A550,'2024'!$H:$H,work!O$1)</f>
        <v>0</v>
      </c>
      <c r="P550">
        <f>SUMIFS('2024'!$I:$I,'2024'!$L:$L,work!$A550,'2024'!$H:$H,work!P$1)</f>
        <v>0</v>
      </c>
      <c r="Q550">
        <f>SUMIFS('2024'!$I:$I,'2024'!$L:$L,work!$A550,'2024'!$H:$H,work!Q$1)</f>
        <v>0</v>
      </c>
      <c r="R550">
        <f>SUMIFS('2024'!$I:$I,'2024'!$L:$L,work!$A550,'2024'!$H:$H,work!R$1)</f>
        <v>0</v>
      </c>
      <c r="S550">
        <f>SUMIFS('2024'!$I:$I,'2024'!$L:$L,work!$A550,'2024'!$H:$H,work!S$1)</f>
        <v>0</v>
      </c>
      <c r="T550">
        <f>SUMIFS('2024'!$I:$I,'2024'!$L:$L,work!$A550,'2024'!$H:$H,work!T$1)</f>
        <v>0</v>
      </c>
      <c r="U550">
        <f>SUMIFS('2024'!$I:$I,'2024'!$L:$L,work!$A550,'2024'!$H:$H,work!U$1)</f>
        <v>0</v>
      </c>
      <c r="V550">
        <f>SUMIFS('2024'!$I:$I,'2024'!$L:$L,work!$A550,'2024'!$H:$H,work!V$1)</f>
        <v>0</v>
      </c>
      <c r="W550">
        <f>SUMIFS('2024'!$I:$I,'2024'!$L:$L,work!$A550,'2024'!$H:$H,work!W$1)</f>
        <v>0</v>
      </c>
      <c r="X550">
        <f>SUMIFS('2024'!$I:$I,'2024'!$L:$L,work!$A550,'2024'!$H:$H,work!X$1)</f>
        <v>0</v>
      </c>
      <c r="Y550">
        <f t="shared" si="12"/>
        <v>3</v>
      </c>
      <c r="AL550" t="str">
        <v>NWROC</v>
      </c>
      <c r="AM550" t="str">
        <v>210</v>
      </c>
      <c r="AN550" t="str">
        <v>-</v>
      </c>
    </row>
    <row r="551" spans="1:40" x14ac:dyDescent="0.25">
      <c r="A551" t="str">
        <v>567-21FLPNS G3NW0112</v>
      </c>
      <c r="B551" t="str">
        <f>_xlfn.XLOOKUP(A551,'2024'!L:L,'2024'!A:A)</f>
        <v>NWROC</v>
      </c>
      <c r="C551" t="str">
        <f>_xlfn.XLOOKUP(A551,'2024'!L:L,'2024'!F:F)</f>
        <v>STREAM</v>
      </c>
      <c r="D551" t="str">
        <f>_xlfn.XLOOKUP(A551,'2024'!L:L,'2024'!G:G)</f>
        <v>3F</v>
      </c>
      <c r="E551">
        <f>SUMIFS('2024'!$I:$I,'2024'!$L:$L,work!$A551,'2024'!$H:$H,work!E$1)</f>
        <v>0</v>
      </c>
      <c r="F551">
        <f>SUMIFS('2024'!$I:$I,'2024'!$L:$L,work!$A551,'2024'!$H:$H,work!F$1)</f>
        <v>0</v>
      </c>
      <c r="G551">
        <f>SUMIFS('2024'!$I:$I,'2024'!$L:$L,work!$A551,'2024'!$H:$H,work!G$1)</f>
        <v>0</v>
      </c>
      <c r="H551">
        <f>SUMIFS('2024'!$I:$I,'2024'!$L:$L,work!$A551,'2024'!$H:$H,work!H$1)</f>
        <v>0</v>
      </c>
      <c r="I551">
        <f>SUMIFS('2024'!$I:$I,'2024'!$L:$L,work!$A551,'2024'!$H:$H,work!I$1)</f>
        <v>6</v>
      </c>
      <c r="J551">
        <f>SUMIFS('2024'!$I:$I,'2024'!$L:$L,work!$A551,'2024'!$H:$H,work!J$1)</f>
        <v>0</v>
      </c>
      <c r="K551">
        <f>SUMIFS('2024'!$I:$I,'2024'!$L:$L,work!$A551,'2024'!$H:$H,work!K$1)</f>
        <v>0</v>
      </c>
      <c r="L551">
        <f>SUMIFS('2024'!$I:$I,'2024'!$L:$L,work!$A551,'2024'!$H:$H,work!L$1)</f>
        <v>0</v>
      </c>
      <c r="M551">
        <f>SUMIFS('2024'!$I:$I,'2024'!$L:$L,work!$A551,'2024'!$H:$H,work!M$1)</f>
        <v>0</v>
      </c>
      <c r="N551">
        <f>SUMIFS('2024'!$I:$I,'2024'!$L:$L,work!$A551,'2024'!$H:$H,work!N$1)</f>
        <v>0</v>
      </c>
      <c r="O551">
        <f>SUMIFS('2024'!$I:$I,'2024'!$L:$L,work!$A551,'2024'!$H:$H,work!O$1)</f>
        <v>0</v>
      </c>
      <c r="P551">
        <f>SUMIFS('2024'!$I:$I,'2024'!$L:$L,work!$A551,'2024'!$H:$H,work!P$1)</f>
        <v>0</v>
      </c>
      <c r="Q551">
        <f>SUMIFS('2024'!$I:$I,'2024'!$L:$L,work!$A551,'2024'!$H:$H,work!Q$1)</f>
        <v>0</v>
      </c>
      <c r="R551">
        <f>SUMIFS('2024'!$I:$I,'2024'!$L:$L,work!$A551,'2024'!$H:$H,work!R$1)</f>
        <v>0</v>
      </c>
      <c r="S551">
        <f>SUMIFS('2024'!$I:$I,'2024'!$L:$L,work!$A551,'2024'!$H:$H,work!S$1)</f>
        <v>0</v>
      </c>
      <c r="T551">
        <f>SUMIFS('2024'!$I:$I,'2024'!$L:$L,work!$A551,'2024'!$H:$H,work!T$1)</f>
        <v>0</v>
      </c>
      <c r="U551">
        <f>SUMIFS('2024'!$I:$I,'2024'!$L:$L,work!$A551,'2024'!$H:$H,work!U$1)</f>
        <v>0</v>
      </c>
      <c r="V551">
        <f>SUMIFS('2024'!$I:$I,'2024'!$L:$L,work!$A551,'2024'!$H:$H,work!V$1)</f>
        <v>0</v>
      </c>
      <c r="W551">
        <f>SUMIFS('2024'!$I:$I,'2024'!$L:$L,work!$A551,'2024'!$H:$H,work!W$1)</f>
        <v>0</v>
      </c>
      <c r="X551">
        <f>SUMIFS('2024'!$I:$I,'2024'!$L:$L,work!$A551,'2024'!$H:$H,work!X$1)</f>
        <v>0</v>
      </c>
      <c r="Y551">
        <f t="shared" si="12"/>
        <v>3</v>
      </c>
      <c r="AL551" t="str">
        <v>NWROC</v>
      </c>
      <c r="AM551" t="str">
        <v>231</v>
      </c>
      <c r="AN551" t="str">
        <v>-</v>
      </c>
    </row>
    <row r="552" spans="1:40" x14ac:dyDescent="0.25">
      <c r="A552" t="str">
        <v>568-21FLPNS G3NW0149</v>
      </c>
      <c r="B552" t="str">
        <f>_xlfn.XLOOKUP(A552,'2024'!L:L,'2024'!A:A)</f>
        <v>NWROC</v>
      </c>
      <c r="C552" t="str">
        <f>_xlfn.XLOOKUP(A552,'2024'!L:L,'2024'!F:F)</f>
        <v>STREAM</v>
      </c>
      <c r="D552" t="str">
        <f>_xlfn.XLOOKUP(A552,'2024'!L:L,'2024'!G:G)</f>
        <v>3F</v>
      </c>
      <c r="E552">
        <f>SUMIFS('2024'!$I:$I,'2024'!$L:$L,work!$A552,'2024'!$H:$H,work!E$1)</f>
        <v>0</v>
      </c>
      <c r="F552">
        <f>SUMIFS('2024'!$I:$I,'2024'!$L:$L,work!$A552,'2024'!$H:$H,work!F$1)</f>
        <v>0</v>
      </c>
      <c r="G552">
        <f>SUMIFS('2024'!$I:$I,'2024'!$L:$L,work!$A552,'2024'!$H:$H,work!G$1)</f>
        <v>0</v>
      </c>
      <c r="H552">
        <f>SUMIFS('2024'!$I:$I,'2024'!$L:$L,work!$A552,'2024'!$H:$H,work!H$1)</f>
        <v>0</v>
      </c>
      <c r="I552">
        <f>SUMIFS('2024'!$I:$I,'2024'!$L:$L,work!$A552,'2024'!$H:$H,work!I$1)</f>
        <v>6</v>
      </c>
      <c r="J552">
        <f>SUMIFS('2024'!$I:$I,'2024'!$L:$L,work!$A552,'2024'!$H:$H,work!J$1)</f>
        <v>0</v>
      </c>
      <c r="K552">
        <f>SUMIFS('2024'!$I:$I,'2024'!$L:$L,work!$A552,'2024'!$H:$H,work!K$1)</f>
        <v>0</v>
      </c>
      <c r="L552">
        <f>SUMIFS('2024'!$I:$I,'2024'!$L:$L,work!$A552,'2024'!$H:$H,work!L$1)</f>
        <v>0</v>
      </c>
      <c r="M552">
        <f>SUMIFS('2024'!$I:$I,'2024'!$L:$L,work!$A552,'2024'!$H:$H,work!M$1)</f>
        <v>0</v>
      </c>
      <c r="N552">
        <f>SUMIFS('2024'!$I:$I,'2024'!$L:$L,work!$A552,'2024'!$H:$H,work!N$1)</f>
        <v>0</v>
      </c>
      <c r="O552">
        <f>SUMIFS('2024'!$I:$I,'2024'!$L:$L,work!$A552,'2024'!$H:$H,work!O$1)</f>
        <v>0</v>
      </c>
      <c r="P552">
        <f>SUMIFS('2024'!$I:$I,'2024'!$L:$L,work!$A552,'2024'!$H:$H,work!P$1)</f>
        <v>0</v>
      </c>
      <c r="Q552">
        <f>SUMIFS('2024'!$I:$I,'2024'!$L:$L,work!$A552,'2024'!$H:$H,work!Q$1)</f>
        <v>0</v>
      </c>
      <c r="R552">
        <f>SUMIFS('2024'!$I:$I,'2024'!$L:$L,work!$A552,'2024'!$H:$H,work!R$1)</f>
        <v>0</v>
      </c>
      <c r="S552">
        <f>SUMIFS('2024'!$I:$I,'2024'!$L:$L,work!$A552,'2024'!$H:$H,work!S$1)</f>
        <v>0</v>
      </c>
      <c r="T552">
        <f>SUMIFS('2024'!$I:$I,'2024'!$L:$L,work!$A552,'2024'!$H:$H,work!T$1)</f>
        <v>0</v>
      </c>
      <c r="U552">
        <f>SUMIFS('2024'!$I:$I,'2024'!$L:$L,work!$A552,'2024'!$H:$H,work!U$1)</f>
        <v>0</v>
      </c>
      <c r="V552">
        <f>SUMIFS('2024'!$I:$I,'2024'!$L:$L,work!$A552,'2024'!$H:$H,work!V$1)</f>
        <v>0</v>
      </c>
      <c r="W552">
        <f>SUMIFS('2024'!$I:$I,'2024'!$L:$L,work!$A552,'2024'!$H:$H,work!W$1)</f>
        <v>0</v>
      </c>
      <c r="X552">
        <f>SUMIFS('2024'!$I:$I,'2024'!$L:$L,work!$A552,'2024'!$H:$H,work!X$1)</f>
        <v>0</v>
      </c>
      <c r="Y552">
        <f t="shared" si="12"/>
        <v>3</v>
      </c>
      <c r="AL552" t="str">
        <v>NWROC</v>
      </c>
      <c r="AM552" t="str">
        <v>256</v>
      </c>
      <c r="AN552" t="str">
        <v>-</v>
      </c>
    </row>
    <row r="553" spans="1:40" x14ac:dyDescent="0.25">
      <c r="A553" t="str">
        <v>569-21FLTLHRG2TLHR0001</v>
      </c>
      <c r="B553" t="str">
        <f>_xlfn.XLOOKUP(A553,'2024'!L:L,'2024'!A:A)</f>
        <v>TLHROC</v>
      </c>
      <c r="C553" t="str">
        <f>_xlfn.XLOOKUP(A553,'2024'!L:L,'2024'!F:F)</f>
        <v>STREAM</v>
      </c>
      <c r="D553" t="str">
        <f>_xlfn.XLOOKUP(A553,'2024'!L:L,'2024'!G:G)</f>
        <v>3F</v>
      </c>
      <c r="E553">
        <f>SUMIFS('2024'!$I:$I,'2024'!$L:$L,work!$A553,'2024'!$H:$H,work!E$1)</f>
        <v>0</v>
      </c>
      <c r="F553">
        <f>SUMIFS('2024'!$I:$I,'2024'!$L:$L,work!$A553,'2024'!$H:$H,work!F$1)</f>
        <v>0</v>
      </c>
      <c r="G553">
        <f>SUMIFS('2024'!$I:$I,'2024'!$L:$L,work!$A553,'2024'!$H:$H,work!G$1)</f>
        <v>0</v>
      </c>
      <c r="H553">
        <f>SUMIFS('2024'!$I:$I,'2024'!$L:$L,work!$A553,'2024'!$H:$H,work!H$1)</f>
        <v>0</v>
      </c>
      <c r="I553">
        <f>SUMIFS('2024'!$I:$I,'2024'!$L:$L,work!$A553,'2024'!$H:$H,work!I$1)</f>
        <v>6</v>
      </c>
      <c r="J553">
        <f>SUMIFS('2024'!$I:$I,'2024'!$L:$L,work!$A553,'2024'!$H:$H,work!J$1)</f>
        <v>0</v>
      </c>
      <c r="K553">
        <f>SUMIFS('2024'!$I:$I,'2024'!$L:$L,work!$A553,'2024'!$H:$H,work!K$1)</f>
        <v>0</v>
      </c>
      <c r="L553">
        <f>SUMIFS('2024'!$I:$I,'2024'!$L:$L,work!$A553,'2024'!$H:$H,work!L$1)</f>
        <v>0</v>
      </c>
      <c r="M553">
        <f>SUMIFS('2024'!$I:$I,'2024'!$L:$L,work!$A553,'2024'!$H:$H,work!M$1)</f>
        <v>0</v>
      </c>
      <c r="N553">
        <f>SUMIFS('2024'!$I:$I,'2024'!$L:$L,work!$A553,'2024'!$H:$H,work!N$1)</f>
        <v>0</v>
      </c>
      <c r="O553">
        <f>SUMIFS('2024'!$I:$I,'2024'!$L:$L,work!$A553,'2024'!$H:$H,work!O$1)</f>
        <v>0</v>
      </c>
      <c r="P553">
        <f>SUMIFS('2024'!$I:$I,'2024'!$L:$L,work!$A553,'2024'!$H:$H,work!P$1)</f>
        <v>0</v>
      </c>
      <c r="Q553">
        <f>SUMIFS('2024'!$I:$I,'2024'!$L:$L,work!$A553,'2024'!$H:$H,work!Q$1)</f>
        <v>0</v>
      </c>
      <c r="R553">
        <f>SUMIFS('2024'!$I:$I,'2024'!$L:$L,work!$A553,'2024'!$H:$H,work!R$1)</f>
        <v>0</v>
      </c>
      <c r="S553">
        <f>SUMIFS('2024'!$I:$I,'2024'!$L:$L,work!$A553,'2024'!$H:$H,work!S$1)</f>
        <v>0</v>
      </c>
      <c r="T553">
        <f>SUMIFS('2024'!$I:$I,'2024'!$L:$L,work!$A553,'2024'!$H:$H,work!T$1)</f>
        <v>0</v>
      </c>
      <c r="U553">
        <f>SUMIFS('2024'!$I:$I,'2024'!$L:$L,work!$A553,'2024'!$H:$H,work!U$1)</f>
        <v>0</v>
      </c>
      <c r="V553">
        <f>SUMIFS('2024'!$I:$I,'2024'!$L:$L,work!$A553,'2024'!$H:$H,work!V$1)</f>
        <v>0</v>
      </c>
      <c r="W553">
        <f>SUMIFS('2024'!$I:$I,'2024'!$L:$L,work!$A553,'2024'!$H:$H,work!W$1)</f>
        <v>0</v>
      </c>
      <c r="X553">
        <f>SUMIFS('2024'!$I:$I,'2024'!$L:$L,work!$A553,'2024'!$H:$H,work!X$1)</f>
        <v>0</v>
      </c>
      <c r="Y553">
        <f t="shared" si="12"/>
        <v>3</v>
      </c>
      <c r="AL553" t="str">
        <v>NWROC</v>
      </c>
      <c r="AM553" t="str">
        <v>269</v>
      </c>
      <c r="AN553" t="str">
        <v>-</v>
      </c>
    </row>
    <row r="554" spans="1:40" x14ac:dyDescent="0.25">
      <c r="A554" t="str">
        <v>569-21FLTLHRG2TLHR0055</v>
      </c>
      <c r="B554" t="str">
        <f>_xlfn.XLOOKUP(A554,'2024'!L:L,'2024'!A:A)</f>
        <v>TLHROC</v>
      </c>
      <c r="C554" t="str">
        <f>_xlfn.XLOOKUP(A554,'2024'!L:L,'2024'!F:F)</f>
        <v>STREAM</v>
      </c>
      <c r="D554" t="str">
        <f>_xlfn.XLOOKUP(A554,'2024'!L:L,'2024'!G:G)</f>
        <v>3F</v>
      </c>
      <c r="E554">
        <f>SUMIFS('2024'!$I:$I,'2024'!$L:$L,work!$A554,'2024'!$H:$H,work!E$1)</f>
        <v>6</v>
      </c>
      <c r="F554">
        <f>SUMIFS('2024'!$I:$I,'2024'!$L:$L,work!$A554,'2024'!$H:$H,work!F$1)</f>
        <v>0</v>
      </c>
      <c r="G554">
        <f>SUMIFS('2024'!$I:$I,'2024'!$L:$L,work!$A554,'2024'!$H:$H,work!G$1)</f>
        <v>0</v>
      </c>
      <c r="H554">
        <f>SUMIFS('2024'!$I:$I,'2024'!$L:$L,work!$A554,'2024'!$H:$H,work!H$1)</f>
        <v>0</v>
      </c>
      <c r="I554">
        <f>SUMIFS('2024'!$I:$I,'2024'!$L:$L,work!$A554,'2024'!$H:$H,work!I$1)</f>
        <v>6</v>
      </c>
      <c r="J554">
        <f>SUMIFS('2024'!$I:$I,'2024'!$L:$L,work!$A554,'2024'!$H:$H,work!J$1)</f>
        <v>0</v>
      </c>
      <c r="K554">
        <f>SUMIFS('2024'!$I:$I,'2024'!$L:$L,work!$A554,'2024'!$H:$H,work!K$1)</f>
        <v>0</v>
      </c>
      <c r="L554">
        <f>SUMIFS('2024'!$I:$I,'2024'!$L:$L,work!$A554,'2024'!$H:$H,work!L$1)</f>
        <v>0</v>
      </c>
      <c r="M554">
        <f>SUMIFS('2024'!$I:$I,'2024'!$L:$L,work!$A554,'2024'!$H:$H,work!M$1)</f>
        <v>0</v>
      </c>
      <c r="N554">
        <f>SUMIFS('2024'!$I:$I,'2024'!$L:$L,work!$A554,'2024'!$H:$H,work!N$1)</f>
        <v>0</v>
      </c>
      <c r="O554">
        <f>SUMIFS('2024'!$I:$I,'2024'!$L:$L,work!$A554,'2024'!$H:$H,work!O$1)</f>
        <v>0</v>
      </c>
      <c r="P554">
        <f>SUMIFS('2024'!$I:$I,'2024'!$L:$L,work!$A554,'2024'!$H:$H,work!P$1)</f>
        <v>0</v>
      </c>
      <c r="Q554">
        <f>SUMIFS('2024'!$I:$I,'2024'!$L:$L,work!$A554,'2024'!$H:$H,work!Q$1)</f>
        <v>0</v>
      </c>
      <c r="R554">
        <f>SUMIFS('2024'!$I:$I,'2024'!$L:$L,work!$A554,'2024'!$H:$H,work!R$1)</f>
        <v>0</v>
      </c>
      <c r="S554">
        <f>SUMIFS('2024'!$I:$I,'2024'!$L:$L,work!$A554,'2024'!$H:$H,work!S$1)</f>
        <v>0</v>
      </c>
      <c r="T554">
        <f>SUMIFS('2024'!$I:$I,'2024'!$L:$L,work!$A554,'2024'!$H:$H,work!T$1)</f>
        <v>0</v>
      </c>
      <c r="U554">
        <f>SUMIFS('2024'!$I:$I,'2024'!$L:$L,work!$A554,'2024'!$H:$H,work!U$1)</f>
        <v>0</v>
      </c>
      <c r="V554">
        <f>SUMIFS('2024'!$I:$I,'2024'!$L:$L,work!$A554,'2024'!$H:$H,work!V$1)</f>
        <v>0</v>
      </c>
      <c r="W554">
        <f>SUMIFS('2024'!$I:$I,'2024'!$L:$L,work!$A554,'2024'!$H:$H,work!W$1)</f>
        <v>0</v>
      </c>
      <c r="X554">
        <f>SUMIFS('2024'!$I:$I,'2024'!$L:$L,work!$A554,'2024'!$H:$H,work!X$1)</f>
        <v>0</v>
      </c>
      <c r="Y554">
        <f t="shared" si="12"/>
        <v>3</v>
      </c>
      <c r="AL554" t="str">
        <v>NWROC</v>
      </c>
      <c r="AM554" t="str">
        <v>330</v>
      </c>
      <c r="AN554" t="str">
        <v>-</v>
      </c>
    </row>
    <row r="555" spans="1:40" x14ac:dyDescent="0.25">
      <c r="A555" t="str">
        <v>595-21FLTLHRG1TLHR0190</v>
      </c>
      <c r="B555" t="str">
        <f>_xlfn.XLOOKUP(A555,'2024'!L:L,'2024'!A:A)</f>
        <v>TLHROC</v>
      </c>
      <c r="C555" t="str">
        <f>_xlfn.XLOOKUP(A555,'2024'!L:L,'2024'!F:F)</f>
        <v>STREAM</v>
      </c>
      <c r="D555" t="str">
        <f>_xlfn.XLOOKUP(A555,'2024'!L:L,'2024'!G:G)</f>
        <v>3F</v>
      </c>
      <c r="E555">
        <f>SUMIFS('2024'!$I:$I,'2024'!$L:$L,work!$A555,'2024'!$H:$H,work!E$1)</f>
        <v>6</v>
      </c>
      <c r="F555">
        <f>SUMIFS('2024'!$I:$I,'2024'!$L:$L,work!$A555,'2024'!$H:$H,work!F$1)</f>
        <v>6</v>
      </c>
      <c r="G555">
        <f>SUMIFS('2024'!$I:$I,'2024'!$L:$L,work!$A555,'2024'!$H:$H,work!G$1)</f>
        <v>0</v>
      </c>
      <c r="H555">
        <f>SUMIFS('2024'!$I:$I,'2024'!$L:$L,work!$A555,'2024'!$H:$H,work!H$1)</f>
        <v>0</v>
      </c>
      <c r="I555">
        <f>SUMIFS('2024'!$I:$I,'2024'!$L:$L,work!$A555,'2024'!$H:$H,work!I$1)</f>
        <v>6</v>
      </c>
      <c r="J555">
        <f>SUMIFS('2024'!$I:$I,'2024'!$L:$L,work!$A555,'2024'!$H:$H,work!J$1)</f>
        <v>0</v>
      </c>
      <c r="K555">
        <f>SUMIFS('2024'!$I:$I,'2024'!$L:$L,work!$A555,'2024'!$H:$H,work!K$1)</f>
        <v>0</v>
      </c>
      <c r="L555">
        <f>SUMIFS('2024'!$I:$I,'2024'!$L:$L,work!$A555,'2024'!$H:$H,work!L$1)</f>
        <v>0</v>
      </c>
      <c r="M555">
        <f>SUMIFS('2024'!$I:$I,'2024'!$L:$L,work!$A555,'2024'!$H:$H,work!M$1)</f>
        <v>0</v>
      </c>
      <c r="N555">
        <f>SUMIFS('2024'!$I:$I,'2024'!$L:$L,work!$A555,'2024'!$H:$H,work!N$1)</f>
        <v>0</v>
      </c>
      <c r="O555">
        <f>SUMIFS('2024'!$I:$I,'2024'!$L:$L,work!$A555,'2024'!$H:$H,work!O$1)</f>
        <v>0</v>
      </c>
      <c r="P555">
        <f>SUMIFS('2024'!$I:$I,'2024'!$L:$L,work!$A555,'2024'!$H:$H,work!P$1)</f>
        <v>0</v>
      </c>
      <c r="Q555">
        <f>SUMIFS('2024'!$I:$I,'2024'!$L:$L,work!$A555,'2024'!$H:$H,work!Q$1)</f>
        <v>0</v>
      </c>
      <c r="R555">
        <f>SUMIFS('2024'!$I:$I,'2024'!$L:$L,work!$A555,'2024'!$H:$H,work!R$1)</f>
        <v>0</v>
      </c>
      <c r="S555">
        <f>SUMIFS('2024'!$I:$I,'2024'!$L:$L,work!$A555,'2024'!$H:$H,work!S$1)</f>
        <v>0</v>
      </c>
      <c r="T555">
        <f>SUMIFS('2024'!$I:$I,'2024'!$L:$L,work!$A555,'2024'!$H:$H,work!T$1)</f>
        <v>0</v>
      </c>
      <c r="U555">
        <f>SUMIFS('2024'!$I:$I,'2024'!$L:$L,work!$A555,'2024'!$H:$H,work!U$1)</f>
        <v>0</v>
      </c>
      <c r="V555">
        <f>SUMIFS('2024'!$I:$I,'2024'!$L:$L,work!$A555,'2024'!$H:$H,work!V$1)</f>
        <v>0</v>
      </c>
      <c r="W555">
        <f>SUMIFS('2024'!$I:$I,'2024'!$L:$L,work!$A555,'2024'!$H:$H,work!W$1)</f>
        <v>0</v>
      </c>
      <c r="X555">
        <f>SUMIFS('2024'!$I:$I,'2024'!$L:$L,work!$A555,'2024'!$H:$H,work!X$1)</f>
        <v>0</v>
      </c>
      <c r="Y555">
        <f t="shared" si="12"/>
        <v>3</v>
      </c>
      <c r="AL555" t="str">
        <v>NWROC</v>
      </c>
      <c r="AM555" t="str">
        <v>331</v>
      </c>
      <c r="AN555" t="str">
        <v>-</v>
      </c>
    </row>
    <row r="556" spans="1:40" x14ac:dyDescent="0.25">
      <c r="A556" t="str">
        <v>59C-n30.730406,w-85.619508</v>
      </c>
      <c r="B556" t="str">
        <f>_xlfn.XLOOKUP(A556,'2024'!L:L,'2024'!A:A)</f>
        <v>TLHROC</v>
      </c>
      <c r="C556" t="str">
        <f>_xlfn.XLOOKUP(A556,'2024'!L:L,'2024'!F:F)</f>
        <v>STREAM</v>
      </c>
      <c r="D556" t="str">
        <f>_xlfn.XLOOKUP(A556,'2024'!L:L,'2024'!G:G)</f>
        <v>3F</v>
      </c>
      <c r="E556">
        <f>SUMIFS('2024'!$I:$I,'2024'!$L:$L,work!$A556,'2024'!$H:$H,work!E$1)</f>
        <v>6</v>
      </c>
      <c r="F556">
        <f>SUMIFS('2024'!$I:$I,'2024'!$L:$L,work!$A556,'2024'!$H:$H,work!F$1)</f>
        <v>6</v>
      </c>
      <c r="G556">
        <f>SUMIFS('2024'!$I:$I,'2024'!$L:$L,work!$A556,'2024'!$H:$H,work!G$1)</f>
        <v>0</v>
      </c>
      <c r="H556">
        <f>SUMIFS('2024'!$I:$I,'2024'!$L:$L,work!$A556,'2024'!$H:$H,work!H$1)</f>
        <v>0</v>
      </c>
      <c r="I556">
        <f>SUMIFS('2024'!$I:$I,'2024'!$L:$L,work!$A556,'2024'!$H:$H,work!I$1)</f>
        <v>6</v>
      </c>
      <c r="J556">
        <f>SUMIFS('2024'!$I:$I,'2024'!$L:$L,work!$A556,'2024'!$H:$H,work!J$1)</f>
        <v>0</v>
      </c>
      <c r="K556">
        <f>SUMIFS('2024'!$I:$I,'2024'!$L:$L,work!$A556,'2024'!$H:$H,work!K$1)</f>
        <v>0</v>
      </c>
      <c r="L556">
        <f>SUMIFS('2024'!$I:$I,'2024'!$L:$L,work!$A556,'2024'!$H:$H,work!L$1)</f>
        <v>0</v>
      </c>
      <c r="M556">
        <f>SUMIFS('2024'!$I:$I,'2024'!$L:$L,work!$A556,'2024'!$H:$H,work!M$1)</f>
        <v>0</v>
      </c>
      <c r="N556">
        <f>SUMIFS('2024'!$I:$I,'2024'!$L:$L,work!$A556,'2024'!$H:$H,work!N$1)</f>
        <v>0</v>
      </c>
      <c r="O556">
        <f>SUMIFS('2024'!$I:$I,'2024'!$L:$L,work!$A556,'2024'!$H:$H,work!O$1)</f>
        <v>0</v>
      </c>
      <c r="P556">
        <f>SUMIFS('2024'!$I:$I,'2024'!$L:$L,work!$A556,'2024'!$H:$H,work!P$1)</f>
        <v>0</v>
      </c>
      <c r="Q556">
        <f>SUMIFS('2024'!$I:$I,'2024'!$L:$L,work!$A556,'2024'!$H:$H,work!Q$1)</f>
        <v>0</v>
      </c>
      <c r="R556">
        <f>SUMIFS('2024'!$I:$I,'2024'!$L:$L,work!$A556,'2024'!$H:$H,work!R$1)</f>
        <v>0</v>
      </c>
      <c r="S556">
        <f>SUMIFS('2024'!$I:$I,'2024'!$L:$L,work!$A556,'2024'!$H:$H,work!S$1)</f>
        <v>0</v>
      </c>
      <c r="T556">
        <f>SUMIFS('2024'!$I:$I,'2024'!$L:$L,work!$A556,'2024'!$H:$H,work!T$1)</f>
        <v>0</v>
      </c>
      <c r="U556">
        <f>SUMIFS('2024'!$I:$I,'2024'!$L:$L,work!$A556,'2024'!$H:$H,work!U$1)</f>
        <v>0</v>
      </c>
      <c r="V556">
        <f>SUMIFS('2024'!$I:$I,'2024'!$L:$L,work!$A556,'2024'!$H:$H,work!V$1)</f>
        <v>0</v>
      </c>
      <c r="W556">
        <f>SUMIFS('2024'!$I:$I,'2024'!$L:$L,work!$A556,'2024'!$H:$H,work!W$1)</f>
        <v>0</v>
      </c>
      <c r="X556">
        <f>SUMIFS('2024'!$I:$I,'2024'!$L:$L,work!$A556,'2024'!$H:$H,work!X$1)</f>
        <v>0</v>
      </c>
      <c r="Y556">
        <f t="shared" si="12"/>
        <v>3</v>
      </c>
      <c r="AL556" t="str">
        <v>NWROC</v>
      </c>
      <c r="AM556" t="str">
        <v>343</v>
      </c>
      <c r="AN556" t="str">
        <v>-</v>
      </c>
    </row>
    <row r="557" spans="1:40" x14ac:dyDescent="0.25">
      <c r="A557" t="str">
        <v>620-21FLPNS G3NW0045</v>
      </c>
      <c r="B557" t="str">
        <f>_xlfn.XLOOKUP(A557,'2024'!L:L,'2024'!A:A)</f>
        <v>NWROC</v>
      </c>
      <c r="C557" t="str">
        <f>_xlfn.XLOOKUP(A557,'2024'!L:L,'2024'!F:F)</f>
        <v>STREAM</v>
      </c>
      <c r="D557" t="str">
        <f>_xlfn.XLOOKUP(A557,'2024'!L:L,'2024'!G:G)</f>
        <v>3F</v>
      </c>
      <c r="E557">
        <f>SUMIFS('2024'!$I:$I,'2024'!$L:$L,work!$A557,'2024'!$H:$H,work!E$1)</f>
        <v>6</v>
      </c>
      <c r="F557">
        <f>SUMIFS('2024'!$I:$I,'2024'!$L:$L,work!$A557,'2024'!$H:$H,work!F$1)</f>
        <v>0</v>
      </c>
      <c r="G557">
        <f>SUMIFS('2024'!$I:$I,'2024'!$L:$L,work!$A557,'2024'!$H:$H,work!G$1)</f>
        <v>0</v>
      </c>
      <c r="H557">
        <f>SUMIFS('2024'!$I:$I,'2024'!$L:$L,work!$A557,'2024'!$H:$H,work!H$1)</f>
        <v>0</v>
      </c>
      <c r="I557">
        <f>SUMIFS('2024'!$I:$I,'2024'!$L:$L,work!$A557,'2024'!$H:$H,work!I$1)</f>
        <v>6</v>
      </c>
      <c r="J557">
        <f>SUMIFS('2024'!$I:$I,'2024'!$L:$L,work!$A557,'2024'!$H:$H,work!J$1)</f>
        <v>0</v>
      </c>
      <c r="K557">
        <f>SUMIFS('2024'!$I:$I,'2024'!$L:$L,work!$A557,'2024'!$H:$H,work!K$1)</f>
        <v>0</v>
      </c>
      <c r="L557">
        <f>SUMIFS('2024'!$I:$I,'2024'!$L:$L,work!$A557,'2024'!$H:$H,work!L$1)</f>
        <v>0</v>
      </c>
      <c r="M557">
        <f>SUMIFS('2024'!$I:$I,'2024'!$L:$L,work!$A557,'2024'!$H:$H,work!M$1)</f>
        <v>0</v>
      </c>
      <c r="N557">
        <f>SUMIFS('2024'!$I:$I,'2024'!$L:$L,work!$A557,'2024'!$H:$H,work!N$1)</f>
        <v>0</v>
      </c>
      <c r="O557">
        <f>SUMIFS('2024'!$I:$I,'2024'!$L:$L,work!$A557,'2024'!$H:$H,work!O$1)</f>
        <v>0</v>
      </c>
      <c r="P557">
        <f>SUMIFS('2024'!$I:$I,'2024'!$L:$L,work!$A557,'2024'!$H:$H,work!P$1)</f>
        <v>0</v>
      </c>
      <c r="Q557">
        <f>SUMIFS('2024'!$I:$I,'2024'!$L:$L,work!$A557,'2024'!$H:$H,work!Q$1)</f>
        <v>0</v>
      </c>
      <c r="R557">
        <f>SUMIFS('2024'!$I:$I,'2024'!$L:$L,work!$A557,'2024'!$H:$H,work!R$1)</f>
        <v>0</v>
      </c>
      <c r="S557">
        <f>SUMIFS('2024'!$I:$I,'2024'!$L:$L,work!$A557,'2024'!$H:$H,work!S$1)</f>
        <v>0</v>
      </c>
      <c r="T557">
        <f>SUMIFS('2024'!$I:$I,'2024'!$L:$L,work!$A557,'2024'!$H:$H,work!T$1)</f>
        <v>0</v>
      </c>
      <c r="U557">
        <f>SUMIFS('2024'!$I:$I,'2024'!$L:$L,work!$A557,'2024'!$H:$H,work!U$1)</f>
        <v>0</v>
      </c>
      <c r="V557">
        <f>SUMIFS('2024'!$I:$I,'2024'!$L:$L,work!$A557,'2024'!$H:$H,work!V$1)</f>
        <v>0</v>
      </c>
      <c r="W557">
        <f>SUMIFS('2024'!$I:$I,'2024'!$L:$L,work!$A557,'2024'!$H:$H,work!W$1)</f>
        <v>0</v>
      </c>
      <c r="X557">
        <f>SUMIFS('2024'!$I:$I,'2024'!$L:$L,work!$A557,'2024'!$H:$H,work!X$1)</f>
        <v>0</v>
      </c>
      <c r="Y557">
        <f t="shared" si="12"/>
        <v>3</v>
      </c>
      <c r="AL557" t="str">
        <v>NWROC</v>
      </c>
      <c r="AM557" t="str">
        <v>361</v>
      </c>
      <c r="AN557" t="str">
        <v>-</v>
      </c>
    </row>
    <row r="558" spans="1:40" x14ac:dyDescent="0.25">
      <c r="A558" t="str">
        <v>630-21FLTLHRG1TLHR0171</v>
      </c>
      <c r="B558" t="str">
        <f>_xlfn.XLOOKUP(A558,'2024'!L:L,'2024'!A:A)</f>
        <v>TLHROC</v>
      </c>
      <c r="C558" t="str">
        <f>_xlfn.XLOOKUP(A558,'2024'!L:L,'2024'!F:F)</f>
        <v>STREAM</v>
      </c>
      <c r="D558" t="str">
        <f>_xlfn.XLOOKUP(A558,'2024'!L:L,'2024'!G:G)</f>
        <v>3F</v>
      </c>
      <c r="E558">
        <f>SUMIFS('2024'!$I:$I,'2024'!$L:$L,work!$A558,'2024'!$H:$H,work!E$1)</f>
        <v>6</v>
      </c>
      <c r="F558">
        <f>SUMIFS('2024'!$I:$I,'2024'!$L:$L,work!$A558,'2024'!$H:$H,work!F$1)</f>
        <v>6</v>
      </c>
      <c r="G558">
        <f>SUMIFS('2024'!$I:$I,'2024'!$L:$L,work!$A558,'2024'!$H:$H,work!G$1)</f>
        <v>0</v>
      </c>
      <c r="H558">
        <f>SUMIFS('2024'!$I:$I,'2024'!$L:$L,work!$A558,'2024'!$H:$H,work!H$1)</f>
        <v>0</v>
      </c>
      <c r="I558">
        <f>SUMIFS('2024'!$I:$I,'2024'!$L:$L,work!$A558,'2024'!$H:$H,work!I$1)</f>
        <v>6</v>
      </c>
      <c r="J558">
        <f>SUMIFS('2024'!$I:$I,'2024'!$L:$L,work!$A558,'2024'!$H:$H,work!J$1)</f>
        <v>0</v>
      </c>
      <c r="K558">
        <f>SUMIFS('2024'!$I:$I,'2024'!$L:$L,work!$A558,'2024'!$H:$H,work!K$1)</f>
        <v>0</v>
      </c>
      <c r="L558">
        <f>SUMIFS('2024'!$I:$I,'2024'!$L:$L,work!$A558,'2024'!$H:$H,work!L$1)</f>
        <v>0</v>
      </c>
      <c r="M558">
        <f>SUMIFS('2024'!$I:$I,'2024'!$L:$L,work!$A558,'2024'!$H:$H,work!M$1)</f>
        <v>0</v>
      </c>
      <c r="N558">
        <f>SUMIFS('2024'!$I:$I,'2024'!$L:$L,work!$A558,'2024'!$H:$H,work!N$1)</f>
        <v>0</v>
      </c>
      <c r="O558">
        <f>SUMIFS('2024'!$I:$I,'2024'!$L:$L,work!$A558,'2024'!$H:$H,work!O$1)</f>
        <v>0</v>
      </c>
      <c r="P558">
        <f>SUMIFS('2024'!$I:$I,'2024'!$L:$L,work!$A558,'2024'!$H:$H,work!P$1)</f>
        <v>0</v>
      </c>
      <c r="Q558">
        <f>SUMIFS('2024'!$I:$I,'2024'!$L:$L,work!$A558,'2024'!$H:$H,work!Q$1)</f>
        <v>0</v>
      </c>
      <c r="R558">
        <f>SUMIFS('2024'!$I:$I,'2024'!$L:$L,work!$A558,'2024'!$H:$H,work!R$1)</f>
        <v>0</v>
      </c>
      <c r="S558">
        <f>SUMIFS('2024'!$I:$I,'2024'!$L:$L,work!$A558,'2024'!$H:$H,work!S$1)</f>
        <v>0</v>
      </c>
      <c r="T558">
        <f>SUMIFS('2024'!$I:$I,'2024'!$L:$L,work!$A558,'2024'!$H:$H,work!T$1)</f>
        <v>0</v>
      </c>
      <c r="U558">
        <f>SUMIFS('2024'!$I:$I,'2024'!$L:$L,work!$A558,'2024'!$H:$H,work!U$1)</f>
        <v>0</v>
      </c>
      <c r="V558">
        <f>SUMIFS('2024'!$I:$I,'2024'!$L:$L,work!$A558,'2024'!$H:$H,work!V$1)</f>
        <v>0</v>
      </c>
      <c r="W558">
        <f>SUMIFS('2024'!$I:$I,'2024'!$L:$L,work!$A558,'2024'!$H:$H,work!W$1)</f>
        <v>0</v>
      </c>
      <c r="X558">
        <f>SUMIFS('2024'!$I:$I,'2024'!$L:$L,work!$A558,'2024'!$H:$H,work!X$1)</f>
        <v>0</v>
      </c>
      <c r="Y558">
        <f t="shared" si="12"/>
        <v>3</v>
      </c>
      <c r="AL558" t="str">
        <v>NWROC</v>
      </c>
      <c r="AM558" t="str">
        <v>429</v>
      </c>
      <c r="AN558" t="str">
        <v>-</v>
      </c>
    </row>
    <row r="559" spans="1:40" x14ac:dyDescent="0.25">
      <c r="A559" t="str">
        <v>635-21FLPNS G4NW0387</v>
      </c>
      <c r="B559" t="str">
        <f>_xlfn.XLOOKUP(A559,'2024'!L:L,'2024'!A:A)</f>
        <v>NWROC</v>
      </c>
      <c r="C559" t="str">
        <f>_xlfn.XLOOKUP(A559,'2024'!L:L,'2024'!F:F)</f>
        <v>ESTUARY11</v>
      </c>
      <c r="D559" t="str">
        <f>_xlfn.XLOOKUP(A559,'2024'!L:L,'2024'!G:G)</f>
        <v>3M</v>
      </c>
      <c r="E559">
        <f>SUMIFS('2024'!$I:$I,'2024'!$L:$L,work!$A559,'2024'!$H:$H,work!E$1)</f>
        <v>0</v>
      </c>
      <c r="F559">
        <f>SUMIFS('2024'!$I:$I,'2024'!$L:$L,work!$A559,'2024'!$H:$H,work!F$1)</f>
        <v>0</v>
      </c>
      <c r="G559">
        <f>SUMIFS('2024'!$I:$I,'2024'!$L:$L,work!$A559,'2024'!$H:$H,work!G$1)</f>
        <v>0</v>
      </c>
      <c r="H559">
        <f>SUMIFS('2024'!$I:$I,'2024'!$L:$L,work!$A559,'2024'!$H:$H,work!H$1)</f>
        <v>6</v>
      </c>
      <c r="I559">
        <f>SUMIFS('2024'!$I:$I,'2024'!$L:$L,work!$A559,'2024'!$H:$H,work!I$1)</f>
        <v>0</v>
      </c>
      <c r="J559">
        <f>SUMIFS('2024'!$I:$I,'2024'!$L:$L,work!$A559,'2024'!$H:$H,work!J$1)</f>
        <v>0</v>
      </c>
      <c r="K559">
        <f>SUMIFS('2024'!$I:$I,'2024'!$L:$L,work!$A559,'2024'!$H:$H,work!K$1)</f>
        <v>0</v>
      </c>
      <c r="L559">
        <f>SUMIFS('2024'!$I:$I,'2024'!$L:$L,work!$A559,'2024'!$H:$H,work!L$1)</f>
        <v>0</v>
      </c>
      <c r="M559">
        <f>SUMIFS('2024'!$I:$I,'2024'!$L:$L,work!$A559,'2024'!$H:$H,work!M$1)</f>
        <v>0</v>
      </c>
      <c r="N559">
        <f>SUMIFS('2024'!$I:$I,'2024'!$L:$L,work!$A559,'2024'!$H:$H,work!N$1)</f>
        <v>0</v>
      </c>
      <c r="O559">
        <f>SUMIFS('2024'!$I:$I,'2024'!$L:$L,work!$A559,'2024'!$H:$H,work!O$1)</f>
        <v>0</v>
      </c>
      <c r="P559">
        <f>SUMIFS('2024'!$I:$I,'2024'!$L:$L,work!$A559,'2024'!$H:$H,work!P$1)</f>
        <v>0</v>
      </c>
      <c r="Q559">
        <f>SUMIFS('2024'!$I:$I,'2024'!$L:$L,work!$A559,'2024'!$H:$H,work!Q$1)</f>
        <v>0</v>
      </c>
      <c r="R559">
        <f>SUMIFS('2024'!$I:$I,'2024'!$L:$L,work!$A559,'2024'!$H:$H,work!R$1)</f>
        <v>0</v>
      </c>
      <c r="S559">
        <f>SUMIFS('2024'!$I:$I,'2024'!$L:$L,work!$A559,'2024'!$H:$H,work!S$1)</f>
        <v>0</v>
      </c>
      <c r="T559">
        <f>SUMIFS('2024'!$I:$I,'2024'!$L:$L,work!$A559,'2024'!$H:$H,work!T$1)</f>
        <v>0</v>
      </c>
      <c r="U559">
        <f>SUMIFS('2024'!$I:$I,'2024'!$L:$L,work!$A559,'2024'!$H:$H,work!U$1)</f>
        <v>0</v>
      </c>
      <c r="V559">
        <f>SUMIFS('2024'!$I:$I,'2024'!$L:$L,work!$A559,'2024'!$H:$H,work!V$1)</f>
        <v>0</v>
      </c>
      <c r="W559">
        <f>SUMIFS('2024'!$I:$I,'2024'!$L:$L,work!$A559,'2024'!$H:$H,work!W$1)</f>
        <v>0</v>
      </c>
      <c r="X559">
        <f>SUMIFS('2024'!$I:$I,'2024'!$L:$L,work!$A559,'2024'!$H:$H,work!X$1)</f>
        <v>0</v>
      </c>
      <c r="Y559">
        <f t="shared" si="12"/>
        <v>3</v>
      </c>
      <c r="AL559" t="str">
        <v>NWROC</v>
      </c>
      <c r="AM559" t="str">
        <v>468</v>
      </c>
      <c r="AN559" t="str">
        <v>-</v>
      </c>
    </row>
    <row r="560" spans="1:40" x14ac:dyDescent="0.25">
      <c r="A560" t="str">
        <v>644-N30.534901,W-86.486365</v>
      </c>
      <c r="B560" t="str">
        <f>_xlfn.XLOOKUP(A560,'2024'!L:L,'2024'!A:A)</f>
        <v>NWROC</v>
      </c>
      <c r="C560" t="str">
        <f>_xlfn.XLOOKUP(A560,'2024'!L:L,'2024'!F:F)</f>
        <v>STREAM</v>
      </c>
      <c r="D560" t="str">
        <f>_xlfn.XLOOKUP(A560,'2024'!L:L,'2024'!G:G)</f>
        <v>3F</v>
      </c>
      <c r="E560">
        <f>SUMIFS('2024'!$I:$I,'2024'!$L:$L,work!$A560,'2024'!$H:$H,work!E$1)</f>
        <v>0</v>
      </c>
      <c r="F560">
        <f>SUMIFS('2024'!$I:$I,'2024'!$L:$L,work!$A560,'2024'!$H:$H,work!F$1)</f>
        <v>0</v>
      </c>
      <c r="G560">
        <f>SUMIFS('2024'!$I:$I,'2024'!$L:$L,work!$A560,'2024'!$H:$H,work!G$1)</f>
        <v>0</v>
      </c>
      <c r="H560">
        <f>SUMIFS('2024'!$I:$I,'2024'!$L:$L,work!$A560,'2024'!$H:$H,work!H$1)</f>
        <v>0</v>
      </c>
      <c r="I560">
        <f>SUMIFS('2024'!$I:$I,'2024'!$L:$L,work!$A560,'2024'!$H:$H,work!I$1)</f>
        <v>6</v>
      </c>
      <c r="J560">
        <f>SUMIFS('2024'!$I:$I,'2024'!$L:$L,work!$A560,'2024'!$H:$H,work!J$1)</f>
        <v>0</v>
      </c>
      <c r="K560">
        <f>SUMIFS('2024'!$I:$I,'2024'!$L:$L,work!$A560,'2024'!$H:$H,work!K$1)</f>
        <v>0</v>
      </c>
      <c r="L560">
        <f>SUMIFS('2024'!$I:$I,'2024'!$L:$L,work!$A560,'2024'!$H:$H,work!L$1)</f>
        <v>0</v>
      </c>
      <c r="M560">
        <f>SUMIFS('2024'!$I:$I,'2024'!$L:$L,work!$A560,'2024'!$H:$H,work!M$1)</f>
        <v>0</v>
      </c>
      <c r="N560">
        <f>SUMIFS('2024'!$I:$I,'2024'!$L:$L,work!$A560,'2024'!$H:$H,work!N$1)</f>
        <v>0</v>
      </c>
      <c r="O560">
        <f>SUMIFS('2024'!$I:$I,'2024'!$L:$L,work!$A560,'2024'!$H:$H,work!O$1)</f>
        <v>0</v>
      </c>
      <c r="P560">
        <f>SUMIFS('2024'!$I:$I,'2024'!$L:$L,work!$A560,'2024'!$H:$H,work!P$1)</f>
        <v>0</v>
      </c>
      <c r="Q560">
        <f>SUMIFS('2024'!$I:$I,'2024'!$L:$L,work!$A560,'2024'!$H:$H,work!Q$1)</f>
        <v>0</v>
      </c>
      <c r="R560">
        <f>SUMIFS('2024'!$I:$I,'2024'!$L:$L,work!$A560,'2024'!$H:$H,work!R$1)</f>
        <v>0</v>
      </c>
      <c r="S560">
        <f>SUMIFS('2024'!$I:$I,'2024'!$L:$L,work!$A560,'2024'!$H:$H,work!S$1)</f>
        <v>0</v>
      </c>
      <c r="T560">
        <f>SUMIFS('2024'!$I:$I,'2024'!$L:$L,work!$A560,'2024'!$H:$H,work!T$1)</f>
        <v>0</v>
      </c>
      <c r="U560">
        <f>SUMIFS('2024'!$I:$I,'2024'!$L:$L,work!$A560,'2024'!$H:$H,work!U$1)</f>
        <v>0</v>
      </c>
      <c r="V560">
        <f>SUMIFS('2024'!$I:$I,'2024'!$L:$L,work!$A560,'2024'!$H:$H,work!V$1)</f>
        <v>0</v>
      </c>
      <c r="W560">
        <f>SUMIFS('2024'!$I:$I,'2024'!$L:$L,work!$A560,'2024'!$H:$H,work!W$1)</f>
        <v>0</v>
      </c>
      <c r="X560">
        <f>SUMIFS('2024'!$I:$I,'2024'!$L:$L,work!$A560,'2024'!$H:$H,work!X$1)</f>
        <v>0</v>
      </c>
      <c r="Y560">
        <f t="shared" si="12"/>
        <v>3</v>
      </c>
      <c r="AL560" t="str">
        <v>NWROC</v>
      </c>
      <c r="AM560" t="str">
        <v>494</v>
      </c>
      <c r="AN560" t="str">
        <v>-</v>
      </c>
    </row>
    <row r="561" spans="1:40" x14ac:dyDescent="0.25">
      <c r="A561" t="str">
        <v>646-21FLPNS G3NW0117</v>
      </c>
      <c r="B561" t="str">
        <f>_xlfn.XLOOKUP(A561,'2024'!L:L,'2024'!A:A)</f>
        <v>NWROC</v>
      </c>
      <c r="C561" t="str">
        <f>_xlfn.XLOOKUP(A561,'2024'!L:L,'2024'!F:F)</f>
        <v>STREAM</v>
      </c>
      <c r="D561" t="str">
        <f>_xlfn.XLOOKUP(A561,'2024'!L:L,'2024'!G:G)</f>
        <v>3F</v>
      </c>
      <c r="E561">
        <f>SUMIFS('2024'!$I:$I,'2024'!$L:$L,work!$A561,'2024'!$H:$H,work!E$1)</f>
        <v>0</v>
      </c>
      <c r="F561">
        <f>SUMIFS('2024'!$I:$I,'2024'!$L:$L,work!$A561,'2024'!$H:$H,work!F$1)</f>
        <v>0</v>
      </c>
      <c r="G561">
        <f>SUMIFS('2024'!$I:$I,'2024'!$L:$L,work!$A561,'2024'!$H:$H,work!G$1)</f>
        <v>0</v>
      </c>
      <c r="H561">
        <f>SUMIFS('2024'!$I:$I,'2024'!$L:$L,work!$A561,'2024'!$H:$H,work!H$1)</f>
        <v>0</v>
      </c>
      <c r="I561">
        <f>SUMIFS('2024'!$I:$I,'2024'!$L:$L,work!$A561,'2024'!$H:$H,work!I$1)</f>
        <v>6</v>
      </c>
      <c r="J561">
        <f>SUMIFS('2024'!$I:$I,'2024'!$L:$L,work!$A561,'2024'!$H:$H,work!J$1)</f>
        <v>0</v>
      </c>
      <c r="K561">
        <f>SUMIFS('2024'!$I:$I,'2024'!$L:$L,work!$A561,'2024'!$H:$H,work!K$1)</f>
        <v>0</v>
      </c>
      <c r="L561">
        <f>SUMIFS('2024'!$I:$I,'2024'!$L:$L,work!$A561,'2024'!$H:$H,work!L$1)</f>
        <v>0</v>
      </c>
      <c r="M561">
        <f>SUMIFS('2024'!$I:$I,'2024'!$L:$L,work!$A561,'2024'!$H:$H,work!M$1)</f>
        <v>0</v>
      </c>
      <c r="N561">
        <f>SUMIFS('2024'!$I:$I,'2024'!$L:$L,work!$A561,'2024'!$H:$H,work!N$1)</f>
        <v>0</v>
      </c>
      <c r="O561">
        <f>SUMIFS('2024'!$I:$I,'2024'!$L:$L,work!$A561,'2024'!$H:$H,work!O$1)</f>
        <v>0</v>
      </c>
      <c r="P561">
        <f>SUMIFS('2024'!$I:$I,'2024'!$L:$L,work!$A561,'2024'!$H:$H,work!P$1)</f>
        <v>0</v>
      </c>
      <c r="Q561">
        <f>SUMIFS('2024'!$I:$I,'2024'!$L:$L,work!$A561,'2024'!$H:$H,work!Q$1)</f>
        <v>0</v>
      </c>
      <c r="R561">
        <f>SUMIFS('2024'!$I:$I,'2024'!$L:$L,work!$A561,'2024'!$H:$H,work!R$1)</f>
        <v>0</v>
      </c>
      <c r="S561">
        <f>SUMIFS('2024'!$I:$I,'2024'!$L:$L,work!$A561,'2024'!$H:$H,work!S$1)</f>
        <v>0</v>
      </c>
      <c r="T561">
        <f>SUMIFS('2024'!$I:$I,'2024'!$L:$L,work!$A561,'2024'!$H:$H,work!T$1)</f>
        <v>0</v>
      </c>
      <c r="U561">
        <f>SUMIFS('2024'!$I:$I,'2024'!$L:$L,work!$A561,'2024'!$H:$H,work!U$1)</f>
        <v>0</v>
      </c>
      <c r="V561">
        <f>SUMIFS('2024'!$I:$I,'2024'!$L:$L,work!$A561,'2024'!$H:$H,work!V$1)</f>
        <v>0</v>
      </c>
      <c r="W561">
        <f>SUMIFS('2024'!$I:$I,'2024'!$L:$L,work!$A561,'2024'!$H:$H,work!W$1)</f>
        <v>0</v>
      </c>
      <c r="X561">
        <f>SUMIFS('2024'!$I:$I,'2024'!$L:$L,work!$A561,'2024'!$H:$H,work!X$1)</f>
        <v>0</v>
      </c>
      <c r="Y561">
        <f t="shared" si="12"/>
        <v>3</v>
      </c>
      <c r="AL561" t="str">
        <v>NWROC</v>
      </c>
      <c r="AM561" t="str">
        <v>495</v>
      </c>
      <c r="AN561" t="str">
        <v>-</v>
      </c>
    </row>
    <row r="562" spans="1:40" x14ac:dyDescent="0.25">
      <c r="A562" t="str">
        <v>673-21FLPNS G3NW0013</v>
      </c>
      <c r="B562" t="str">
        <f>_xlfn.XLOOKUP(A562,'2024'!L:L,'2024'!A:A)</f>
        <v>NWROC</v>
      </c>
      <c r="C562" t="str">
        <f>_xlfn.XLOOKUP(A562,'2024'!L:L,'2024'!F:F)</f>
        <v>STREAM</v>
      </c>
      <c r="D562" t="str">
        <f>_xlfn.XLOOKUP(A562,'2024'!L:L,'2024'!G:G)</f>
        <v>3F</v>
      </c>
      <c r="E562">
        <f>SUMIFS('2024'!$I:$I,'2024'!$L:$L,work!$A562,'2024'!$H:$H,work!E$1)</f>
        <v>0</v>
      </c>
      <c r="F562">
        <f>SUMIFS('2024'!$I:$I,'2024'!$L:$L,work!$A562,'2024'!$H:$H,work!F$1)</f>
        <v>0</v>
      </c>
      <c r="G562">
        <f>SUMIFS('2024'!$I:$I,'2024'!$L:$L,work!$A562,'2024'!$H:$H,work!G$1)</f>
        <v>0</v>
      </c>
      <c r="H562">
        <f>SUMIFS('2024'!$I:$I,'2024'!$L:$L,work!$A562,'2024'!$H:$H,work!H$1)</f>
        <v>0</v>
      </c>
      <c r="I562">
        <f>SUMIFS('2024'!$I:$I,'2024'!$L:$L,work!$A562,'2024'!$H:$H,work!I$1)</f>
        <v>6</v>
      </c>
      <c r="J562">
        <f>SUMIFS('2024'!$I:$I,'2024'!$L:$L,work!$A562,'2024'!$H:$H,work!J$1)</f>
        <v>0</v>
      </c>
      <c r="K562">
        <f>SUMIFS('2024'!$I:$I,'2024'!$L:$L,work!$A562,'2024'!$H:$H,work!K$1)</f>
        <v>0</v>
      </c>
      <c r="L562">
        <f>SUMIFS('2024'!$I:$I,'2024'!$L:$L,work!$A562,'2024'!$H:$H,work!L$1)</f>
        <v>0</v>
      </c>
      <c r="M562">
        <f>SUMIFS('2024'!$I:$I,'2024'!$L:$L,work!$A562,'2024'!$H:$H,work!M$1)</f>
        <v>0</v>
      </c>
      <c r="N562">
        <f>SUMIFS('2024'!$I:$I,'2024'!$L:$L,work!$A562,'2024'!$H:$H,work!N$1)</f>
        <v>0</v>
      </c>
      <c r="O562">
        <f>SUMIFS('2024'!$I:$I,'2024'!$L:$L,work!$A562,'2024'!$H:$H,work!O$1)</f>
        <v>0</v>
      </c>
      <c r="P562">
        <f>SUMIFS('2024'!$I:$I,'2024'!$L:$L,work!$A562,'2024'!$H:$H,work!P$1)</f>
        <v>0</v>
      </c>
      <c r="Q562">
        <f>SUMIFS('2024'!$I:$I,'2024'!$L:$L,work!$A562,'2024'!$H:$H,work!Q$1)</f>
        <v>0</v>
      </c>
      <c r="R562">
        <f>SUMIFS('2024'!$I:$I,'2024'!$L:$L,work!$A562,'2024'!$H:$H,work!R$1)</f>
        <v>0</v>
      </c>
      <c r="S562">
        <f>SUMIFS('2024'!$I:$I,'2024'!$L:$L,work!$A562,'2024'!$H:$H,work!S$1)</f>
        <v>0</v>
      </c>
      <c r="T562">
        <f>SUMIFS('2024'!$I:$I,'2024'!$L:$L,work!$A562,'2024'!$H:$H,work!T$1)</f>
        <v>0</v>
      </c>
      <c r="U562">
        <f>SUMIFS('2024'!$I:$I,'2024'!$L:$L,work!$A562,'2024'!$H:$H,work!U$1)</f>
        <v>0</v>
      </c>
      <c r="V562">
        <f>SUMIFS('2024'!$I:$I,'2024'!$L:$L,work!$A562,'2024'!$H:$H,work!V$1)</f>
        <v>0</v>
      </c>
      <c r="W562">
        <f>SUMIFS('2024'!$I:$I,'2024'!$L:$L,work!$A562,'2024'!$H:$H,work!W$1)</f>
        <v>0</v>
      </c>
      <c r="X562">
        <f>SUMIFS('2024'!$I:$I,'2024'!$L:$L,work!$A562,'2024'!$H:$H,work!X$1)</f>
        <v>0</v>
      </c>
      <c r="Y562">
        <f t="shared" si="12"/>
        <v>3</v>
      </c>
      <c r="AL562" t="str">
        <v>NWROC</v>
      </c>
      <c r="AM562" t="str">
        <v>567</v>
      </c>
      <c r="AN562" t="str">
        <v>-</v>
      </c>
    </row>
    <row r="563" spans="1:40" x14ac:dyDescent="0.25">
      <c r="A563" t="str">
        <v>680-21FLTLHRG1TLHR0162</v>
      </c>
      <c r="B563" t="str">
        <f>_xlfn.XLOOKUP(A563,'2024'!L:L,'2024'!A:A)</f>
        <v>TLHROC</v>
      </c>
      <c r="C563" t="str">
        <f>_xlfn.XLOOKUP(A563,'2024'!L:L,'2024'!F:F)</f>
        <v>STREAM</v>
      </c>
      <c r="D563" t="str">
        <f>_xlfn.XLOOKUP(A563,'2024'!L:L,'2024'!G:G)</f>
        <v>3F</v>
      </c>
      <c r="E563">
        <f>SUMIFS('2024'!$I:$I,'2024'!$L:$L,work!$A563,'2024'!$H:$H,work!E$1)</f>
        <v>0</v>
      </c>
      <c r="F563">
        <f>SUMIFS('2024'!$I:$I,'2024'!$L:$L,work!$A563,'2024'!$H:$H,work!F$1)</f>
        <v>6</v>
      </c>
      <c r="G563">
        <f>SUMIFS('2024'!$I:$I,'2024'!$L:$L,work!$A563,'2024'!$H:$H,work!G$1)</f>
        <v>0</v>
      </c>
      <c r="H563">
        <f>SUMIFS('2024'!$I:$I,'2024'!$L:$L,work!$A563,'2024'!$H:$H,work!H$1)</f>
        <v>0</v>
      </c>
      <c r="I563">
        <f>SUMIFS('2024'!$I:$I,'2024'!$L:$L,work!$A563,'2024'!$H:$H,work!I$1)</f>
        <v>6</v>
      </c>
      <c r="J563">
        <f>SUMIFS('2024'!$I:$I,'2024'!$L:$L,work!$A563,'2024'!$H:$H,work!J$1)</f>
        <v>0</v>
      </c>
      <c r="K563">
        <f>SUMIFS('2024'!$I:$I,'2024'!$L:$L,work!$A563,'2024'!$H:$H,work!K$1)</f>
        <v>0</v>
      </c>
      <c r="L563">
        <f>SUMIFS('2024'!$I:$I,'2024'!$L:$L,work!$A563,'2024'!$H:$H,work!L$1)</f>
        <v>0</v>
      </c>
      <c r="M563">
        <f>SUMIFS('2024'!$I:$I,'2024'!$L:$L,work!$A563,'2024'!$H:$H,work!M$1)</f>
        <v>0</v>
      </c>
      <c r="N563">
        <f>SUMIFS('2024'!$I:$I,'2024'!$L:$L,work!$A563,'2024'!$H:$H,work!N$1)</f>
        <v>0</v>
      </c>
      <c r="O563">
        <f>SUMIFS('2024'!$I:$I,'2024'!$L:$L,work!$A563,'2024'!$H:$H,work!O$1)</f>
        <v>0</v>
      </c>
      <c r="P563">
        <f>SUMIFS('2024'!$I:$I,'2024'!$L:$L,work!$A563,'2024'!$H:$H,work!P$1)</f>
        <v>0</v>
      </c>
      <c r="Q563">
        <f>SUMIFS('2024'!$I:$I,'2024'!$L:$L,work!$A563,'2024'!$H:$H,work!Q$1)</f>
        <v>0</v>
      </c>
      <c r="R563">
        <f>SUMIFS('2024'!$I:$I,'2024'!$L:$L,work!$A563,'2024'!$H:$H,work!R$1)</f>
        <v>0</v>
      </c>
      <c r="S563">
        <f>SUMIFS('2024'!$I:$I,'2024'!$L:$L,work!$A563,'2024'!$H:$H,work!S$1)</f>
        <v>0</v>
      </c>
      <c r="T563">
        <f>SUMIFS('2024'!$I:$I,'2024'!$L:$L,work!$A563,'2024'!$H:$H,work!T$1)</f>
        <v>0</v>
      </c>
      <c r="U563">
        <f>SUMIFS('2024'!$I:$I,'2024'!$L:$L,work!$A563,'2024'!$H:$H,work!U$1)</f>
        <v>0</v>
      </c>
      <c r="V563">
        <f>SUMIFS('2024'!$I:$I,'2024'!$L:$L,work!$A563,'2024'!$H:$H,work!V$1)</f>
        <v>0</v>
      </c>
      <c r="W563">
        <f>SUMIFS('2024'!$I:$I,'2024'!$L:$L,work!$A563,'2024'!$H:$H,work!W$1)</f>
        <v>0</v>
      </c>
      <c r="X563">
        <f>SUMIFS('2024'!$I:$I,'2024'!$L:$L,work!$A563,'2024'!$H:$H,work!X$1)</f>
        <v>0</v>
      </c>
      <c r="Y563">
        <f t="shared" si="12"/>
        <v>3</v>
      </c>
      <c r="AL563" t="str">
        <v>NWROC</v>
      </c>
      <c r="AM563" t="str">
        <v>568</v>
      </c>
      <c r="AN563" t="str">
        <v>-</v>
      </c>
    </row>
    <row r="564" spans="1:40" x14ac:dyDescent="0.25">
      <c r="A564" t="str">
        <v>683-21FLPNS G4NW0278</v>
      </c>
      <c r="B564" t="str">
        <f>_xlfn.XLOOKUP(A564,'2024'!L:L,'2024'!A:A)</f>
        <v>NWROC</v>
      </c>
      <c r="C564" t="str">
        <f>_xlfn.XLOOKUP(A564,'2024'!L:L,'2024'!F:F)</f>
        <v>STREAM</v>
      </c>
      <c r="D564" t="str">
        <f>_xlfn.XLOOKUP(A564,'2024'!L:L,'2024'!G:G)</f>
        <v>3F</v>
      </c>
      <c r="E564">
        <f>SUMIFS('2024'!$I:$I,'2024'!$L:$L,work!$A564,'2024'!$H:$H,work!E$1)</f>
        <v>0</v>
      </c>
      <c r="F564">
        <f>SUMIFS('2024'!$I:$I,'2024'!$L:$L,work!$A564,'2024'!$H:$H,work!F$1)</f>
        <v>0</v>
      </c>
      <c r="G564">
        <f>SUMIFS('2024'!$I:$I,'2024'!$L:$L,work!$A564,'2024'!$H:$H,work!G$1)</f>
        <v>0</v>
      </c>
      <c r="H564">
        <f>SUMIFS('2024'!$I:$I,'2024'!$L:$L,work!$A564,'2024'!$H:$H,work!H$1)</f>
        <v>0</v>
      </c>
      <c r="I564">
        <f>SUMIFS('2024'!$I:$I,'2024'!$L:$L,work!$A564,'2024'!$H:$H,work!I$1)</f>
        <v>6</v>
      </c>
      <c r="J564">
        <f>SUMIFS('2024'!$I:$I,'2024'!$L:$L,work!$A564,'2024'!$H:$H,work!J$1)</f>
        <v>0</v>
      </c>
      <c r="K564">
        <f>SUMIFS('2024'!$I:$I,'2024'!$L:$L,work!$A564,'2024'!$H:$H,work!K$1)</f>
        <v>0</v>
      </c>
      <c r="L564">
        <f>SUMIFS('2024'!$I:$I,'2024'!$L:$L,work!$A564,'2024'!$H:$H,work!L$1)</f>
        <v>0</v>
      </c>
      <c r="M564">
        <f>SUMIFS('2024'!$I:$I,'2024'!$L:$L,work!$A564,'2024'!$H:$H,work!M$1)</f>
        <v>0</v>
      </c>
      <c r="N564">
        <f>SUMIFS('2024'!$I:$I,'2024'!$L:$L,work!$A564,'2024'!$H:$H,work!N$1)</f>
        <v>0</v>
      </c>
      <c r="O564">
        <f>SUMIFS('2024'!$I:$I,'2024'!$L:$L,work!$A564,'2024'!$H:$H,work!O$1)</f>
        <v>0</v>
      </c>
      <c r="P564">
        <f>SUMIFS('2024'!$I:$I,'2024'!$L:$L,work!$A564,'2024'!$H:$H,work!P$1)</f>
        <v>0</v>
      </c>
      <c r="Q564">
        <f>SUMIFS('2024'!$I:$I,'2024'!$L:$L,work!$A564,'2024'!$H:$H,work!Q$1)</f>
        <v>0</v>
      </c>
      <c r="R564">
        <f>SUMIFS('2024'!$I:$I,'2024'!$L:$L,work!$A564,'2024'!$H:$H,work!R$1)</f>
        <v>0</v>
      </c>
      <c r="S564">
        <f>SUMIFS('2024'!$I:$I,'2024'!$L:$L,work!$A564,'2024'!$H:$H,work!S$1)</f>
        <v>0</v>
      </c>
      <c r="T564">
        <f>SUMIFS('2024'!$I:$I,'2024'!$L:$L,work!$A564,'2024'!$H:$H,work!T$1)</f>
        <v>0</v>
      </c>
      <c r="U564">
        <f>SUMIFS('2024'!$I:$I,'2024'!$L:$L,work!$A564,'2024'!$H:$H,work!U$1)</f>
        <v>0</v>
      </c>
      <c r="V564">
        <f>SUMIFS('2024'!$I:$I,'2024'!$L:$L,work!$A564,'2024'!$H:$H,work!V$1)</f>
        <v>0</v>
      </c>
      <c r="W564">
        <f>SUMIFS('2024'!$I:$I,'2024'!$L:$L,work!$A564,'2024'!$H:$H,work!W$1)</f>
        <v>0</v>
      </c>
      <c r="X564">
        <f>SUMIFS('2024'!$I:$I,'2024'!$L:$L,work!$A564,'2024'!$H:$H,work!X$1)</f>
        <v>0</v>
      </c>
      <c r="Y564">
        <f t="shared" si="12"/>
        <v>3</v>
      </c>
      <c r="AL564" t="str">
        <v>NWROC</v>
      </c>
      <c r="AM564" t="str">
        <v>644</v>
      </c>
      <c r="AN564" t="str">
        <v>-</v>
      </c>
    </row>
    <row r="565" spans="1:40" x14ac:dyDescent="0.25">
      <c r="A565" t="str">
        <v>684-21FLTLHRG1TLHR0063</v>
      </c>
      <c r="B565" t="str">
        <f>_xlfn.XLOOKUP(A565,'2024'!L:L,'2024'!A:A)</f>
        <v>TLHROC</v>
      </c>
      <c r="C565" t="str">
        <f>_xlfn.XLOOKUP(A565,'2024'!L:L,'2024'!F:F)</f>
        <v>STREAM</v>
      </c>
      <c r="D565" t="str">
        <f>_xlfn.XLOOKUP(A565,'2024'!L:L,'2024'!G:G)</f>
        <v>3F</v>
      </c>
      <c r="E565">
        <f>SUMIFS('2024'!$I:$I,'2024'!$L:$L,work!$A565,'2024'!$H:$H,work!E$1)</f>
        <v>0</v>
      </c>
      <c r="F565">
        <f>SUMIFS('2024'!$I:$I,'2024'!$L:$L,work!$A565,'2024'!$H:$H,work!F$1)</f>
        <v>0</v>
      </c>
      <c r="G565">
        <f>SUMIFS('2024'!$I:$I,'2024'!$L:$L,work!$A565,'2024'!$H:$H,work!G$1)</f>
        <v>0</v>
      </c>
      <c r="H565">
        <f>SUMIFS('2024'!$I:$I,'2024'!$L:$L,work!$A565,'2024'!$H:$H,work!H$1)</f>
        <v>0</v>
      </c>
      <c r="I565">
        <f>SUMIFS('2024'!$I:$I,'2024'!$L:$L,work!$A565,'2024'!$H:$H,work!I$1)</f>
        <v>6</v>
      </c>
      <c r="J565">
        <f>SUMIFS('2024'!$I:$I,'2024'!$L:$L,work!$A565,'2024'!$H:$H,work!J$1)</f>
        <v>0</v>
      </c>
      <c r="K565">
        <f>SUMIFS('2024'!$I:$I,'2024'!$L:$L,work!$A565,'2024'!$H:$H,work!K$1)</f>
        <v>0</v>
      </c>
      <c r="L565">
        <f>SUMIFS('2024'!$I:$I,'2024'!$L:$L,work!$A565,'2024'!$H:$H,work!L$1)</f>
        <v>0</v>
      </c>
      <c r="M565">
        <f>SUMIFS('2024'!$I:$I,'2024'!$L:$L,work!$A565,'2024'!$H:$H,work!M$1)</f>
        <v>0</v>
      </c>
      <c r="N565">
        <f>SUMIFS('2024'!$I:$I,'2024'!$L:$L,work!$A565,'2024'!$H:$H,work!N$1)</f>
        <v>0</v>
      </c>
      <c r="O565">
        <f>SUMIFS('2024'!$I:$I,'2024'!$L:$L,work!$A565,'2024'!$H:$H,work!O$1)</f>
        <v>0</v>
      </c>
      <c r="P565">
        <f>SUMIFS('2024'!$I:$I,'2024'!$L:$L,work!$A565,'2024'!$H:$H,work!P$1)</f>
        <v>0</v>
      </c>
      <c r="Q565">
        <f>SUMIFS('2024'!$I:$I,'2024'!$L:$L,work!$A565,'2024'!$H:$H,work!Q$1)</f>
        <v>0</v>
      </c>
      <c r="R565">
        <f>SUMIFS('2024'!$I:$I,'2024'!$L:$L,work!$A565,'2024'!$H:$H,work!R$1)</f>
        <v>0</v>
      </c>
      <c r="S565">
        <f>SUMIFS('2024'!$I:$I,'2024'!$L:$L,work!$A565,'2024'!$H:$H,work!S$1)</f>
        <v>0</v>
      </c>
      <c r="T565">
        <f>SUMIFS('2024'!$I:$I,'2024'!$L:$L,work!$A565,'2024'!$H:$H,work!T$1)</f>
        <v>0</v>
      </c>
      <c r="U565">
        <f>SUMIFS('2024'!$I:$I,'2024'!$L:$L,work!$A565,'2024'!$H:$H,work!U$1)</f>
        <v>0</v>
      </c>
      <c r="V565">
        <f>SUMIFS('2024'!$I:$I,'2024'!$L:$L,work!$A565,'2024'!$H:$H,work!V$1)</f>
        <v>0</v>
      </c>
      <c r="W565">
        <f>SUMIFS('2024'!$I:$I,'2024'!$L:$L,work!$A565,'2024'!$H:$H,work!W$1)</f>
        <v>0</v>
      </c>
      <c r="X565">
        <f>SUMIFS('2024'!$I:$I,'2024'!$L:$L,work!$A565,'2024'!$H:$H,work!X$1)</f>
        <v>0</v>
      </c>
      <c r="Y565">
        <f t="shared" si="12"/>
        <v>3</v>
      </c>
      <c r="AL565" t="str">
        <v>NWROC</v>
      </c>
      <c r="AM565" t="str">
        <v>646</v>
      </c>
      <c r="AN565" t="str">
        <v>-</v>
      </c>
    </row>
    <row r="566" spans="1:40" x14ac:dyDescent="0.25">
      <c r="A566" t="str">
        <v>694-21FLPNS G4NW0443</v>
      </c>
      <c r="B566" t="str">
        <f>_xlfn.XLOOKUP(A566,'2024'!L:L,'2024'!A:A)</f>
        <v>NWROC</v>
      </c>
      <c r="C566" t="str">
        <f>_xlfn.XLOOKUP(A566,'2024'!L:L,'2024'!F:F)</f>
        <v>ESTUARY11</v>
      </c>
      <c r="D566" t="str">
        <f>_xlfn.XLOOKUP(A566,'2024'!L:L,'2024'!G:G)</f>
        <v>3M</v>
      </c>
      <c r="E566">
        <f>SUMIFS('2024'!$I:$I,'2024'!$L:$L,work!$A566,'2024'!$H:$H,work!E$1)</f>
        <v>0</v>
      </c>
      <c r="F566">
        <f>SUMIFS('2024'!$I:$I,'2024'!$L:$L,work!$A566,'2024'!$H:$H,work!F$1)</f>
        <v>0</v>
      </c>
      <c r="G566">
        <f>SUMIFS('2024'!$I:$I,'2024'!$L:$L,work!$A566,'2024'!$H:$H,work!G$1)</f>
        <v>0</v>
      </c>
      <c r="H566">
        <f>SUMIFS('2024'!$I:$I,'2024'!$L:$L,work!$A566,'2024'!$H:$H,work!H$1)</f>
        <v>6</v>
      </c>
      <c r="I566">
        <f>SUMIFS('2024'!$I:$I,'2024'!$L:$L,work!$A566,'2024'!$H:$H,work!I$1)</f>
        <v>0</v>
      </c>
      <c r="J566">
        <f>SUMIFS('2024'!$I:$I,'2024'!$L:$L,work!$A566,'2024'!$H:$H,work!J$1)</f>
        <v>0</v>
      </c>
      <c r="K566">
        <f>SUMIFS('2024'!$I:$I,'2024'!$L:$L,work!$A566,'2024'!$H:$H,work!K$1)</f>
        <v>6</v>
      </c>
      <c r="L566">
        <f>SUMIFS('2024'!$I:$I,'2024'!$L:$L,work!$A566,'2024'!$H:$H,work!L$1)</f>
        <v>6</v>
      </c>
      <c r="M566">
        <f>SUMIFS('2024'!$I:$I,'2024'!$L:$L,work!$A566,'2024'!$H:$H,work!M$1)</f>
        <v>6</v>
      </c>
      <c r="N566">
        <f>SUMIFS('2024'!$I:$I,'2024'!$L:$L,work!$A566,'2024'!$H:$H,work!N$1)</f>
        <v>0</v>
      </c>
      <c r="O566">
        <f>SUMIFS('2024'!$I:$I,'2024'!$L:$L,work!$A566,'2024'!$H:$H,work!O$1)</f>
        <v>0</v>
      </c>
      <c r="P566">
        <f>SUMIFS('2024'!$I:$I,'2024'!$L:$L,work!$A566,'2024'!$H:$H,work!P$1)</f>
        <v>0</v>
      </c>
      <c r="Q566">
        <f>SUMIFS('2024'!$I:$I,'2024'!$L:$L,work!$A566,'2024'!$H:$H,work!Q$1)</f>
        <v>0</v>
      </c>
      <c r="R566">
        <f>SUMIFS('2024'!$I:$I,'2024'!$L:$L,work!$A566,'2024'!$H:$H,work!R$1)</f>
        <v>0</v>
      </c>
      <c r="S566">
        <f>SUMIFS('2024'!$I:$I,'2024'!$L:$L,work!$A566,'2024'!$H:$H,work!S$1)</f>
        <v>0</v>
      </c>
      <c r="T566">
        <f>SUMIFS('2024'!$I:$I,'2024'!$L:$L,work!$A566,'2024'!$H:$H,work!T$1)</f>
        <v>0</v>
      </c>
      <c r="U566">
        <f>SUMIFS('2024'!$I:$I,'2024'!$L:$L,work!$A566,'2024'!$H:$H,work!U$1)</f>
        <v>0</v>
      </c>
      <c r="V566">
        <f>SUMIFS('2024'!$I:$I,'2024'!$L:$L,work!$A566,'2024'!$H:$H,work!V$1)</f>
        <v>0</v>
      </c>
      <c r="W566">
        <f>SUMIFS('2024'!$I:$I,'2024'!$L:$L,work!$A566,'2024'!$H:$H,work!W$1)</f>
        <v>0</v>
      </c>
      <c r="X566">
        <f>SUMIFS('2024'!$I:$I,'2024'!$L:$L,work!$A566,'2024'!$H:$H,work!X$1)</f>
        <v>0</v>
      </c>
      <c r="Y566">
        <f t="shared" si="12"/>
        <v>3</v>
      </c>
      <c r="AL566" t="str">
        <v>NWROC</v>
      </c>
      <c r="AM566" t="str">
        <v>673</v>
      </c>
      <c r="AN566" t="str">
        <v>-</v>
      </c>
    </row>
    <row r="567" spans="1:40" x14ac:dyDescent="0.25">
      <c r="A567" t="str">
        <v>697A-21FLPNS G5NW0159</v>
      </c>
      <c r="B567" t="str">
        <f>_xlfn.XLOOKUP(A567,'2024'!L:L,'2024'!A:A)</f>
        <v>NWROC</v>
      </c>
      <c r="C567" t="str">
        <f>_xlfn.XLOOKUP(A567,'2024'!L:L,'2024'!F:F)</f>
        <v>LAKE</v>
      </c>
      <c r="D567" t="str">
        <f>_xlfn.XLOOKUP(A567,'2024'!L:L,'2024'!G:G)</f>
        <v>3F</v>
      </c>
      <c r="E567">
        <f>SUMIFS('2024'!$I:$I,'2024'!$L:$L,work!$A567,'2024'!$H:$H,work!E$1)</f>
        <v>6</v>
      </c>
      <c r="F567">
        <f>SUMIFS('2024'!$I:$I,'2024'!$L:$L,work!$A567,'2024'!$H:$H,work!F$1)</f>
        <v>0</v>
      </c>
      <c r="G567">
        <f>SUMIFS('2024'!$I:$I,'2024'!$L:$L,work!$A567,'2024'!$H:$H,work!G$1)</f>
        <v>0</v>
      </c>
      <c r="H567">
        <f>SUMIFS('2024'!$I:$I,'2024'!$L:$L,work!$A567,'2024'!$H:$H,work!H$1)</f>
        <v>0</v>
      </c>
      <c r="I567">
        <f>SUMIFS('2024'!$I:$I,'2024'!$L:$L,work!$A567,'2024'!$H:$H,work!I$1)</f>
        <v>0</v>
      </c>
      <c r="J567">
        <f>SUMIFS('2024'!$I:$I,'2024'!$L:$L,work!$A567,'2024'!$H:$H,work!J$1)</f>
        <v>0</v>
      </c>
      <c r="K567">
        <f>SUMIFS('2024'!$I:$I,'2024'!$L:$L,work!$A567,'2024'!$H:$H,work!K$1)</f>
        <v>0</v>
      </c>
      <c r="L567">
        <f>SUMIFS('2024'!$I:$I,'2024'!$L:$L,work!$A567,'2024'!$H:$H,work!L$1)</f>
        <v>0</v>
      </c>
      <c r="M567">
        <f>SUMIFS('2024'!$I:$I,'2024'!$L:$L,work!$A567,'2024'!$H:$H,work!M$1)</f>
        <v>0</v>
      </c>
      <c r="N567">
        <f>SUMIFS('2024'!$I:$I,'2024'!$L:$L,work!$A567,'2024'!$H:$H,work!N$1)</f>
        <v>0</v>
      </c>
      <c r="O567">
        <f>SUMIFS('2024'!$I:$I,'2024'!$L:$L,work!$A567,'2024'!$H:$H,work!O$1)</f>
        <v>0</v>
      </c>
      <c r="P567">
        <f>SUMIFS('2024'!$I:$I,'2024'!$L:$L,work!$A567,'2024'!$H:$H,work!P$1)</f>
        <v>0</v>
      </c>
      <c r="Q567">
        <f>SUMIFS('2024'!$I:$I,'2024'!$L:$L,work!$A567,'2024'!$H:$H,work!Q$1)</f>
        <v>0</v>
      </c>
      <c r="R567">
        <f>SUMIFS('2024'!$I:$I,'2024'!$L:$L,work!$A567,'2024'!$H:$H,work!R$1)</f>
        <v>0</v>
      </c>
      <c r="S567">
        <f>SUMIFS('2024'!$I:$I,'2024'!$L:$L,work!$A567,'2024'!$H:$H,work!S$1)</f>
        <v>0</v>
      </c>
      <c r="T567">
        <f>SUMIFS('2024'!$I:$I,'2024'!$L:$L,work!$A567,'2024'!$H:$H,work!T$1)</f>
        <v>0</v>
      </c>
      <c r="U567">
        <f>SUMIFS('2024'!$I:$I,'2024'!$L:$L,work!$A567,'2024'!$H:$H,work!U$1)</f>
        <v>0</v>
      </c>
      <c r="V567">
        <f>SUMIFS('2024'!$I:$I,'2024'!$L:$L,work!$A567,'2024'!$H:$H,work!V$1)</f>
        <v>0</v>
      </c>
      <c r="W567">
        <f>SUMIFS('2024'!$I:$I,'2024'!$L:$L,work!$A567,'2024'!$H:$H,work!W$1)</f>
        <v>0</v>
      </c>
      <c r="X567">
        <f>SUMIFS('2024'!$I:$I,'2024'!$L:$L,work!$A567,'2024'!$H:$H,work!X$1)</f>
        <v>0</v>
      </c>
      <c r="Y567">
        <f t="shared" si="12"/>
        <v>3</v>
      </c>
      <c r="AL567" t="str">
        <v>NWROC</v>
      </c>
      <c r="AM567" t="str">
        <v>683</v>
      </c>
      <c r="AN567" t="str">
        <v>-</v>
      </c>
    </row>
    <row r="568" spans="1:40" x14ac:dyDescent="0.25">
      <c r="A568" t="str">
        <v>697C-21FLPNS G5NW0006</v>
      </c>
      <c r="B568" t="str">
        <f>_xlfn.XLOOKUP(A568,'2024'!L:L,'2024'!A:A)</f>
        <v>NWROC</v>
      </c>
      <c r="C568" t="str">
        <f>_xlfn.XLOOKUP(A568,'2024'!L:L,'2024'!F:F)</f>
        <v>STREAM</v>
      </c>
      <c r="D568" t="str">
        <f>_xlfn.XLOOKUP(A568,'2024'!L:L,'2024'!G:G)</f>
        <v>3F</v>
      </c>
      <c r="E568">
        <f>SUMIFS('2024'!$I:$I,'2024'!$L:$L,work!$A568,'2024'!$H:$H,work!E$1)</f>
        <v>0</v>
      </c>
      <c r="F568">
        <f>SUMIFS('2024'!$I:$I,'2024'!$L:$L,work!$A568,'2024'!$H:$H,work!F$1)</f>
        <v>6</v>
      </c>
      <c r="G568">
        <f>SUMIFS('2024'!$I:$I,'2024'!$L:$L,work!$A568,'2024'!$H:$H,work!G$1)</f>
        <v>0</v>
      </c>
      <c r="H568">
        <f>SUMIFS('2024'!$I:$I,'2024'!$L:$L,work!$A568,'2024'!$H:$H,work!H$1)</f>
        <v>0</v>
      </c>
      <c r="I568">
        <f>SUMIFS('2024'!$I:$I,'2024'!$L:$L,work!$A568,'2024'!$H:$H,work!I$1)</f>
        <v>0</v>
      </c>
      <c r="J568">
        <f>SUMIFS('2024'!$I:$I,'2024'!$L:$L,work!$A568,'2024'!$H:$H,work!J$1)</f>
        <v>0</v>
      </c>
      <c r="K568">
        <f>SUMIFS('2024'!$I:$I,'2024'!$L:$L,work!$A568,'2024'!$H:$H,work!K$1)</f>
        <v>6</v>
      </c>
      <c r="L568">
        <f>SUMIFS('2024'!$I:$I,'2024'!$L:$L,work!$A568,'2024'!$H:$H,work!L$1)</f>
        <v>6</v>
      </c>
      <c r="M568">
        <f>SUMIFS('2024'!$I:$I,'2024'!$L:$L,work!$A568,'2024'!$H:$H,work!M$1)</f>
        <v>6</v>
      </c>
      <c r="N568">
        <f>SUMIFS('2024'!$I:$I,'2024'!$L:$L,work!$A568,'2024'!$H:$H,work!N$1)</f>
        <v>6</v>
      </c>
      <c r="O568">
        <f>SUMIFS('2024'!$I:$I,'2024'!$L:$L,work!$A568,'2024'!$H:$H,work!O$1)</f>
        <v>6</v>
      </c>
      <c r="P568">
        <f>SUMIFS('2024'!$I:$I,'2024'!$L:$L,work!$A568,'2024'!$H:$H,work!P$1)</f>
        <v>6</v>
      </c>
      <c r="Q568">
        <f>SUMIFS('2024'!$I:$I,'2024'!$L:$L,work!$A568,'2024'!$H:$H,work!Q$1)</f>
        <v>0</v>
      </c>
      <c r="R568">
        <f>SUMIFS('2024'!$I:$I,'2024'!$L:$L,work!$A568,'2024'!$H:$H,work!R$1)</f>
        <v>0</v>
      </c>
      <c r="S568">
        <f>SUMIFS('2024'!$I:$I,'2024'!$L:$L,work!$A568,'2024'!$H:$H,work!S$1)</f>
        <v>0</v>
      </c>
      <c r="T568">
        <f>SUMIFS('2024'!$I:$I,'2024'!$L:$L,work!$A568,'2024'!$H:$H,work!T$1)</f>
        <v>0</v>
      </c>
      <c r="U568">
        <f>SUMIFS('2024'!$I:$I,'2024'!$L:$L,work!$A568,'2024'!$H:$H,work!U$1)</f>
        <v>0</v>
      </c>
      <c r="V568">
        <f>SUMIFS('2024'!$I:$I,'2024'!$L:$L,work!$A568,'2024'!$H:$H,work!V$1)</f>
        <v>0</v>
      </c>
      <c r="W568">
        <f>SUMIFS('2024'!$I:$I,'2024'!$L:$L,work!$A568,'2024'!$H:$H,work!W$1)</f>
        <v>0</v>
      </c>
      <c r="X568">
        <f>SUMIFS('2024'!$I:$I,'2024'!$L:$L,work!$A568,'2024'!$H:$H,work!X$1)</f>
        <v>0</v>
      </c>
      <c r="Y568">
        <f t="shared" si="12"/>
        <v>3</v>
      </c>
      <c r="AL568" t="str">
        <v>NWROC</v>
      </c>
      <c r="AM568" t="str">
        <v>730</v>
      </c>
      <c r="AN568" t="str">
        <v>-</v>
      </c>
    </row>
    <row r="569" spans="1:40" x14ac:dyDescent="0.25">
      <c r="A569" t="str">
        <v>701C-21FLPNS G4NW0015</v>
      </c>
      <c r="B569" t="str">
        <f>_xlfn.XLOOKUP(A569,'2024'!L:L,'2024'!A:A)</f>
        <v>NWROC</v>
      </c>
      <c r="C569" t="str">
        <f>_xlfn.XLOOKUP(A569,'2024'!L:L,'2024'!F:F)</f>
        <v>ESTUARY11</v>
      </c>
      <c r="D569" t="str">
        <f>_xlfn.XLOOKUP(A569,'2024'!L:L,'2024'!G:G)</f>
        <v>2</v>
      </c>
      <c r="E569">
        <f>SUMIFS('2024'!$I:$I,'2024'!$L:$L,work!$A569,'2024'!$H:$H,work!E$1)</f>
        <v>0</v>
      </c>
      <c r="F569">
        <f>SUMIFS('2024'!$I:$I,'2024'!$L:$L,work!$A569,'2024'!$H:$H,work!F$1)</f>
        <v>6</v>
      </c>
      <c r="G569">
        <f>SUMIFS('2024'!$I:$I,'2024'!$L:$L,work!$A569,'2024'!$H:$H,work!G$1)</f>
        <v>0</v>
      </c>
      <c r="H569">
        <f>SUMIFS('2024'!$I:$I,'2024'!$L:$L,work!$A569,'2024'!$H:$H,work!H$1)</f>
        <v>6</v>
      </c>
      <c r="I569">
        <f>SUMIFS('2024'!$I:$I,'2024'!$L:$L,work!$A569,'2024'!$H:$H,work!I$1)</f>
        <v>0</v>
      </c>
      <c r="J569">
        <f>SUMIFS('2024'!$I:$I,'2024'!$L:$L,work!$A569,'2024'!$H:$H,work!J$1)</f>
        <v>6</v>
      </c>
      <c r="K569">
        <f>SUMIFS('2024'!$I:$I,'2024'!$L:$L,work!$A569,'2024'!$H:$H,work!K$1)</f>
        <v>0</v>
      </c>
      <c r="L569">
        <f>SUMIFS('2024'!$I:$I,'2024'!$L:$L,work!$A569,'2024'!$H:$H,work!L$1)</f>
        <v>0</v>
      </c>
      <c r="M569">
        <f>SUMIFS('2024'!$I:$I,'2024'!$L:$L,work!$A569,'2024'!$H:$H,work!M$1)</f>
        <v>0</v>
      </c>
      <c r="N569">
        <f>SUMIFS('2024'!$I:$I,'2024'!$L:$L,work!$A569,'2024'!$H:$H,work!N$1)</f>
        <v>0</v>
      </c>
      <c r="O569">
        <f>SUMIFS('2024'!$I:$I,'2024'!$L:$L,work!$A569,'2024'!$H:$H,work!O$1)</f>
        <v>0</v>
      </c>
      <c r="P569">
        <f>SUMIFS('2024'!$I:$I,'2024'!$L:$L,work!$A569,'2024'!$H:$H,work!P$1)</f>
        <v>0</v>
      </c>
      <c r="Q569">
        <f>SUMIFS('2024'!$I:$I,'2024'!$L:$L,work!$A569,'2024'!$H:$H,work!Q$1)</f>
        <v>0</v>
      </c>
      <c r="R569">
        <f>SUMIFS('2024'!$I:$I,'2024'!$L:$L,work!$A569,'2024'!$H:$H,work!R$1)</f>
        <v>0</v>
      </c>
      <c r="S569">
        <f>SUMIFS('2024'!$I:$I,'2024'!$L:$L,work!$A569,'2024'!$H:$H,work!S$1)</f>
        <v>0</v>
      </c>
      <c r="T569">
        <f>SUMIFS('2024'!$I:$I,'2024'!$L:$L,work!$A569,'2024'!$H:$H,work!T$1)</f>
        <v>0</v>
      </c>
      <c r="U569">
        <f>SUMIFS('2024'!$I:$I,'2024'!$L:$L,work!$A569,'2024'!$H:$H,work!U$1)</f>
        <v>0</v>
      </c>
      <c r="V569">
        <f>SUMIFS('2024'!$I:$I,'2024'!$L:$L,work!$A569,'2024'!$H:$H,work!V$1)</f>
        <v>0</v>
      </c>
      <c r="W569">
        <f>SUMIFS('2024'!$I:$I,'2024'!$L:$L,work!$A569,'2024'!$H:$H,work!W$1)</f>
        <v>0</v>
      </c>
      <c r="X569">
        <f>SUMIFS('2024'!$I:$I,'2024'!$L:$L,work!$A569,'2024'!$H:$H,work!X$1)</f>
        <v>0</v>
      </c>
      <c r="Y569">
        <f t="shared" si="12"/>
        <v>3</v>
      </c>
      <c r="AL569" t="str">
        <v>NWROC</v>
      </c>
      <c r="AM569" t="str">
        <v>160A</v>
      </c>
      <c r="AN569" t="str">
        <v>-</v>
      </c>
    </row>
    <row r="570" spans="1:40" x14ac:dyDescent="0.25">
      <c r="A570" t="str">
        <v>701C-21FLPNS G4NW0400</v>
      </c>
      <c r="B570" t="str">
        <f>_xlfn.XLOOKUP(A570,'2024'!L:L,'2024'!A:A)</f>
        <v>NWROC</v>
      </c>
      <c r="C570" t="str">
        <f>_xlfn.XLOOKUP(A570,'2024'!L:L,'2024'!F:F)</f>
        <v>ESTUARY11</v>
      </c>
      <c r="D570" t="str">
        <f>_xlfn.XLOOKUP(A570,'2024'!L:L,'2024'!G:G)</f>
        <v>2</v>
      </c>
      <c r="E570">
        <f>SUMIFS('2024'!$I:$I,'2024'!$L:$L,work!$A570,'2024'!$H:$H,work!E$1)</f>
        <v>0</v>
      </c>
      <c r="F570">
        <f>SUMIFS('2024'!$I:$I,'2024'!$L:$L,work!$A570,'2024'!$H:$H,work!F$1)</f>
        <v>6</v>
      </c>
      <c r="G570">
        <f>SUMIFS('2024'!$I:$I,'2024'!$L:$L,work!$A570,'2024'!$H:$H,work!G$1)</f>
        <v>0</v>
      </c>
      <c r="H570">
        <f>SUMIFS('2024'!$I:$I,'2024'!$L:$L,work!$A570,'2024'!$H:$H,work!H$1)</f>
        <v>6</v>
      </c>
      <c r="I570">
        <f>SUMIFS('2024'!$I:$I,'2024'!$L:$L,work!$A570,'2024'!$H:$H,work!I$1)</f>
        <v>0</v>
      </c>
      <c r="J570">
        <f>SUMIFS('2024'!$I:$I,'2024'!$L:$L,work!$A570,'2024'!$H:$H,work!J$1)</f>
        <v>6</v>
      </c>
      <c r="K570">
        <f>SUMIFS('2024'!$I:$I,'2024'!$L:$L,work!$A570,'2024'!$H:$H,work!K$1)</f>
        <v>0</v>
      </c>
      <c r="L570">
        <f>SUMIFS('2024'!$I:$I,'2024'!$L:$L,work!$A570,'2024'!$H:$H,work!L$1)</f>
        <v>0</v>
      </c>
      <c r="M570">
        <f>SUMIFS('2024'!$I:$I,'2024'!$L:$L,work!$A570,'2024'!$H:$H,work!M$1)</f>
        <v>0</v>
      </c>
      <c r="N570">
        <f>SUMIFS('2024'!$I:$I,'2024'!$L:$L,work!$A570,'2024'!$H:$H,work!N$1)</f>
        <v>0</v>
      </c>
      <c r="O570">
        <f>SUMIFS('2024'!$I:$I,'2024'!$L:$L,work!$A570,'2024'!$H:$H,work!O$1)</f>
        <v>0</v>
      </c>
      <c r="P570">
        <f>SUMIFS('2024'!$I:$I,'2024'!$L:$L,work!$A570,'2024'!$H:$H,work!P$1)</f>
        <v>0</v>
      </c>
      <c r="Q570">
        <f>SUMIFS('2024'!$I:$I,'2024'!$L:$L,work!$A570,'2024'!$H:$H,work!Q$1)</f>
        <v>0</v>
      </c>
      <c r="R570">
        <f>SUMIFS('2024'!$I:$I,'2024'!$L:$L,work!$A570,'2024'!$H:$H,work!R$1)</f>
        <v>0</v>
      </c>
      <c r="S570">
        <f>SUMIFS('2024'!$I:$I,'2024'!$L:$L,work!$A570,'2024'!$H:$H,work!S$1)</f>
        <v>0</v>
      </c>
      <c r="T570">
        <f>SUMIFS('2024'!$I:$I,'2024'!$L:$L,work!$A570,'2024'!$H:$H,work!T$1)</f>
        <v>0</v>
      </c>
      <c r="U570">
        <f>SUMIFS('2024'!$I:$I,'2024'!$L:$L,work!$A570,'2024'!$H:$H,work!U$1)</f>
        <v>0</v>
      </c>
      <c r="V570">
        <f>SUMIFS('2024'!$I:$I,'2024'!$L:$L,work!$A570,'2024'!$H:$H,work!V$1)</f>
        <v>0</v>
      </c>
      <c r="W570">
        <f>SUMIFS('2024'!$I:$I,'2024'!$L:$L,work!$A570,'2024'!$H:$H,work!W$1)</f>
        <v>0</v>
      </c>
      <c r="X570">
        <f>SUMIFS('2024'!$I:$I,'2024'!$L:$L,work!$A570,'2024'!$H:$H,work!X$1)</f>
        <v>0</v>
      </c>
      <c r="Y570">
        <f t="shared" si="12"/>
        <v>3</v>
      </c>
      <c r="AL570" t="str">
        <v>NWROC</v>
      </c>
      <c r="AM570" t="str">
        <v>18A</v>
      </c>
      <c r="AN570" t="str">
        <v>-</v>
      </c>
    </row>
    <row r="571" spans="1:40" x14ac:dyDescent="0.25">
      <c r="A571" t="str">
        <v>71-21FLPNS G4NW0116</v>
      </c>
      <c r="B571" t="str">
        <f>_xlfn.XLOOKUP(A571,'2024'!L:L,'2024'!A:A)</f>
        <v>NWROC</v>
      </c>
      <c r="C571" t="str">
        <f>_xlfn.XLOOKUP(A571,'2024'!L:L,'2024'!F:F)</f>
        <v>STREAM</v>
      </c>
      <c r="D571" t="str">
        <f>_xlfn.XLOOKUP(A571,'2024'!L:L,'2024'!G:G)</f>
        <v>3F</v>
      </c>
      <c r="E571">
        <f>SUMIFS('2024'!$I:$I,'2024'!$L:$L,work!$A571,'2024'!$H:$H,work!E$1)</f>
        <v>0</v>
      </c>
      <c r="F571">
        <f>SUMIFS('2024'!$I:$I,'2024'!$L:$L,work!$A571,'2024'!$H:$H,work!F$1)</f>
        <v>6</v>
      </c>
      <c r="G571">
        <f>SUMIFS('2024'!$I:$I,'2024'!$L:$L,work!$A571,'2024'!$H:$H,work!G$1)</f>
        <v>0</v>
      </c>
      <c r="H571">
        <f>SUMIFS('2024'!$I:$I,'2024'!$L:$L,work!$A571,'2024'!$H:$H,work!H$1)</f>
        <v>0</v>
      </c>
      <c r="I571">
        <f>SUMIFS('2024'!$I:$I,'2024'!$L:$L,work!$A571,'2024'!$H:$H,work!I$1)</f>
        <v>6</v>
      </c>
      <c r="J571">
        <f>SUMIFS('2024'!$I:$I,'2024'!$L:$L,work!$A571,'2024'!$H:$H,work!J$1)</f>
        <v>0</v>
      </c>
      <c r="K571">
        <f>SUMIFS('2024'!$I:$I,'2024'!$L:$L,work!$A571,'2024'!$H:$H,work!K$1)</f>
        <v>0</v>
      </c>
      <c r="L571">
        <f>SUMIFS('2024'!$I:$I,'2024'!$L:$L,work!$A571,'2024'!$H:$H,work!L$1)</f>
        <v>0</v>
      </c>
      <c r="M571">
        <f>SUMIFS('2024'!$I:$I,'2024'!$L:$L,work!$A571,'2024'!$H:$H,work!M$1)</f>
        <v>0</v>
      </c>
      <c r="N571">
        <f>SUMIFS('2024'!$I:$I,'2024'!$L:$L,work!$A571,'2024'!$H:$H,work!N$1)</f>
        <v>0</v>
      </c>
      <c r="O571">
        <f>SUMIFS('2024'!$I:$I,'2024'!$L:$L,work!$A571,'2024'!$H:$H,work!O$1)</f>
        <v>0</v>
      </c>
      <c r="P571">
        <f>SUMIFS('2024'!$I:$I,'2024'!$L:$L,work!$A571,'2024'!$H:$H,work!P$1)</f>
        <v>0</v>
      </c>
      <c r="Q571">
        <f>SUMIFS('2024'!$I:$I,'2024'!$L:$L,work!$A571,'2024'!$H:$H,work!Q$1)</f>
        <v>0</v>
      </c>
      <c r="R571">
        <f>SUMIFS('2024'!$I:$I,'2024'!$L:$L,work!$A571,'2024'!$H:$H,work!R$1)</f>
        <v>0</v>
      </c>
      <c r="S571">
        <f>SUMIFS('2024'!$I:$I,'2024'!$L:$L,work!$A571,'2024'!$H:$H,work!S$1)</f>
        <v>0</v>
      </c>
      <c r="T571">
        <f>SUMIFS('2024'!$I:$I,'2024'!$L:$L,work!$A571,'2024'!$H:$H,work!T$1)</f>
        <v>0</v>
      </c>
      <c r="U571">
        <f>SUMIFS('2024'!$I:$I,'2024'!$L:$L,work!$A571,'2024'!$H:$H,work!U$1)</f>
        <v>0</v>
      </c>
      <c r="V571">
        <f>SUMIFS('2024'!$I:$I,'2024'!$L:$L,work!$A571,'2024'!$H:$H,work!V$1)</f>
        <v>0</v>
      </c>
      <c r="W571">
        <f>SUMIFS('2024'!$I:$I,'2024'!$L:$L,work!$A571,'2024'!$H:$H,work!W$1)</f>
        <v>0</v>
      </c>
      <c r="X571">
        <f>SUMIFS('2024'!$I:$I,'2024'!$L:$L,work!$A571,'2024'!$H:$H,work!X$1)</f>
        <v>0</v>
      </c>
      <c r="Y571">
        <f t="shared" si="12"/>
        <v>3</v>
      </c>
      <c r="AL571" t="str">
        <v>NWROC</v>
      </c>
      <c r="AM571" t="str">
        <v>24AC</v>
      </c>
      <c r="AN571" t="str">
        <v>-</v>
      </c>
    </row>
    <row r="572" spans="1:40" x14ac:dyDescent="0.25">
      <c r="A572" t="str">
        <v>712-21FLPNS G3NW0137</v>
      </c>
      <c r="B572" t="str">
        <f>_xlfn.XLOOKUP(A572,'2024'!L:L,'2024'!A:A)</f>
        <v>NWROC</v>
      </c>
      <c r="C572" t="str">
        <f>_xlfn.XLOOKUP(A572,'2024'!L:L,'2024'!F:F)</f>
        <v>STREAM</v>
      </c>
      <c r="D572" t="str">
        <f>_xlfn.XLOOKUP(A572,'2024'!L:L,'2024'!G:G)</f>
        <v>3F</v>
      </c>
      <c r="E572">
        <f>SUMIFS('2024'!$I:$I,'2024'!$L:$L,work!$A572,'2024'!$H:$H,work!E$1)</f>
        <v>0</v>
      </c>
      <c r="F572">
        <f>SUMIFS('2024'!$I:$I,'2024'!$L:$L,work!$A572,'2024'!$H:$H,work!F$1)</f>
        <v>0</v>
      </c>
      <c r="G572">
        <f>SUMIFS('2024'!$I:$I,'2024'!$L:$L,work!$A572,'2024'!$H:$H,work!G$1)</f>
        <v>0</v>
      </c>
      <c r="H572">
        <f>SUMIFS('2024'!$I:$I,'2024'!$L:$L,work!$A572,'2024'!$H:$H,work!H$1)</f>
        <v>0</v>
      </c>
      <c r="I572">
        <f>SUMIFS('2024'!$I:$I,'2024'!$L:$L,work!$A572,'2024'!$H:$H,work!I$1)</f>
        <v>6</v>
      </c>
      <c r="J572">
        <f>SUMIFS('2024'!$I:$I,'2024'!$L:$L,work!$A572,'2024'!$H:$H,work!J$1)</f>
        <v>0</v>
      </c>
      <c r="K572">
        <f>SUMIFS('2024'!$I:$I,'2024'!$L:$L,work!$A572,'2024'!$H:$H,work!K$1)</f>
        <v>0</v>
      </c>
      <c r="L572">
        <f>SUMIFS('2024'!$I:$I,'2024'!$L:$L,work!$A572,'2024'!$H:$H,work!L$1)</f>
        <v>0</v>
      </c>
      <c r="M572">
        <f>SUMIFS('2024'!$I:$I,'2024'!$L:$L,work!$A572,'2024'!$H:$H,work!M$1)</f>
        <v>0</v>
      </c>
      <c r="N572">
        <f>SUMIFS('2024'!$I:$I,'2024'!$L:$L,work!$A572,'2024'!$H:$H,work!N$1)</f>
        <v>0</v>
      </c>
      <c r="O572">
        <f>SUMIFS('2024'!$I:$I,'2024'!$L:$L,work!$A572,'2024'!$H:$H,work!O$1)</f>
        <v>0</v>
      </c>
      <c r="P572">
        <f>SUMIFS('2024'!$I:$I,'2024'!$L:$L,work!$A572,'2024'!$H:$H,work!P$1)</f>
        <v>0</v>
      </c>
      <c r="Q572">
        <f>SUMIFS('2024'!$I:$I,'2024'!$L:$L,work!$A572,'2024'!$H:$H,work!Q$1)</f>
        <v>0</v>
      </c>
      <c r="R572">
        <f>SUMIFS('2024'!$I:$I,'2024'!$L:$L,work!$A572,'2024'!$H:$H,work!R$1)</f>
        <v>0</v>
      </c>
      <c r="S572">
        <f>SUMIFS('2024'!$I:$I,'2024'!$L:$L,work!$A572,'2024'!$H:$H,work!S$1)</f>
        <v>0</v>
      </c>
      <c r="T572">
        <f>SUMIFS('2024'!$I:$I,'2024'!$L:$L,work!$A572,'2024'!$H:$H,work!T$1)</f>
        <v>0</v>
      </c>
      <c r="U572">
        <f>SUMIFS('2024'!$I:$I,'2024'!$L:$L,work!$A572,'2024'!$H:$H,work!U$1)</f>
        <v>0</v>
      </c>
      <c r="V572">
        <f>SUMIFS('2024'!$I:$I,'2024'!$L:$L,work!$A572,'2024'!$H:$H,work!V$1)</f>
        <v>0</v>
      </c>
      <c r="W572">
        <f>SUMIFS('2024'!$I:$I,'2024'!$L:$L,work!$A572,'2024'!$H:$H,work!W$1)</f>
        <v>0</v>
      </c>
      <c r="X572">
        <f>SUMIFS('2024'!$I:$I,'2024'!$L:$L,work!$A572,'2024'!$H:$H,work!X$1)</f>
        <v>0</v>
      </c>
      <c r="Y572">
        <f t="shared" si="12"/>
        <v>3</v>
      </c>
      <c r="AL572" t="str">
        <v>NWROC</v>
      </c>
      <c r="AM572" t="str">
        <v>24D</v>
      </c>
      <c r="AN572" t="str">
        <v>-</v>
      </c>
    </row>
    <row r="573" spans="1:40" x14ac:dyDescent="0.25">
      <c r="A573" t="str">
        <v>716-21FLTLHRG1TLHR0185</v>
      </c>
      <c r="B573" t="str">
        <f>_xlfn.XLOOKUP(A573,'2024'!L:L,'2024'!A:A)</f>
        <v>TLHROC</v>
      </c>
      <c r="C573" t="str">
        <f>_xlfn.XLOOKUP(A573,'2024'!L:L,'2024'!F:F)</f>
        <v>STREAM</v>
      </c>
      <c r="D573" t="str">
        <f>_xlfn.XLOOKUP(A573,'2024'!L:L,'2024'!G:G)</f>
        <v>3F</v>
      </c>
      <c r="E573">
        <f>SUMIFS('2024'!$I:$I,'2024'!$L:$L,work!$A573,'2024'!$H:$H,work!E$1)</f>
        <v>0</v>
      </c>
      <c r="F573">
        <f>SUMIFS('2024'!$I:$I,'2024'!$L:$L,work!$A573,'2024'!$H:$H,work!F$1)</f>
        <v>0</v>
      </c>
      <c r="G573">
        <f>SUMIFS('2024'!$I:$I,'2024'!$L:$L,work!$A573,'2024'!$H:$H,work!G$1)</f>
        <v>0</v>
      </c>
      <c r="H573">
        <f>SUMIFS('2024'!$I:$I,'2024'!$L:$L,work!$A573,'2024'!$H:$H,work!H$1)</f>
        <v>0</v>
      </c>
      <c r="I573">
        <f>SUMIFS('2024'!$I:$I,'2024'!$L:$L,work!$A573,'2024'!$H:$H,work!I$1)</f>
        <v>6</v>
      </c>
      <c r="J573">
        <f>SUMIFS('2024'!$I:$I,'2024'!$L:$L,work!$A573,'2024'!$H:$H,work!J$1)</f>
        <v>0</v>
      </c>
      <c r="K573">
        <f>SUMIFS('2024'!$I:$I,'2024'!$L:$L,work!$A573,'2024'!$H:$H,work!K$1)</f>
        <v>6</v>
      </c>
      <c r="L573">
        <f>SUMIFS('2024'!$I:$I,'2024'!$L:$L,work!$A573,'2024'!$H:$H,work!L$1)</f>
        <v>6</v>
      </c>
      <c r="M573">
        <f>SUMIFS('2024'!$I:$I,'2024'!$L:$L,work!$A573,'2024'!$H:$H,work!M$1)</f>
        <v>6</v>
      </c>
      <c r="N573">
        <f>SUMIFS('2024'!$I:$I,'2024'!$L:$L,work!$A573,'2024'!$H:$H,work!N$1)</f>
        <v>0</v>
      </c>
      <c r="O573">
        <f>SUMIFS('2024'!$I:$I,'2024'!$L:$L,work!$A573,'2024'!$H:$H,work!O$1)</f>
        <v>0</v>
      </c>
      <c r="P573">
        <f>SUMIFS('2024'!$I:$I,'2024'!$L:$L,work!$A573,'2024'!$H:$H,work!P$1)</f>
        <v>0</v>
      </c>
      <c r="Q573">
        <f>SUMIFS('2024'!$I:$I,'2024'!$L:$L,work!$A573,'2024'!$H:$H,work!Q$1)</f>
        <v>0</v>
      </c>
      <c r="R573">
        <f>SUMIFS('2024'!$I:$I,'2024'!$L:$L,work!$A573,'2024'!$H:$H,work!R$1)</f>
        <v>0</v>
      </c>
      <c r="S573">
        <f>SUMIFS('2024'!$I:$I,'2024'!$L:$L,work!$A573,'2024'!$H:$H,work!S$1)</f>
        <v>0</v>
      </c>
      <c r="T573">
        <f>SUMIFS('2024'!$I:$I,'2024'!$L:$L,work!$A573,'2024'!$H:$H,work!T$1)</f>
        <v>0</v>
      </c>
      <c r="U573">
        <f>SUMIFS('2024'!$I:$I,'2024'!$L:$L,work!$A573,'2024'!$H:$H,work!U$1)</f>
        <v>0</v>
      </c>
      <c r="V573">
        <f>SUMIFS('2024'!$I:$I,'2024'!$L:$L,work!$A573,'2024'!$H:$H,work!V$1)</f>
        <v>0</v>
      </c>
      <c r="W573">
        <f>SUMIFS('2024'!$I:$I,'2024'!$L:$L,work!$A573,'2024'!$H:$H,work!W$1)</f>
        <v>0</v>
      </c>
      <c r="X573">
        <f>SUMIFS('2024'!$I:$I,'2024'!$L:$L,work!$A573,'2024'!$H:$H,work!X$1)</f>
        <v>0</v>
      </c>
      <c r="Y573">
        <f t="shared" si="12"/>
        <v>3</v>
      </c>
      <c r="AL573" t="str">
        <v>NWROC</v>
      </c>
      <c r="AM573" t="str">
        <v>30C</v>
      </c>
      <c r="AN573" t="str">
        <v>-</v>
      </c>
    </row>
    <row r="574" spans="1:40" x14ac:dyDescent="0.25">
      <c r="A574" t="str">
        <v>7-21FLPNS G4NW0201</v>
      </c>
      <c r="B574" t="str">
        <f>_xlfn.XLOOKUP(A574,'2024'!L:L,'2024'!A:A)</f>
        <v>NWROC</v>
      </c>
      <c r="C574" t="str">
        <f>_xlfn.XLOOKUP(A574,'2024'!L:L,'2024'!F:F)</f>
        <v>STREAM</v>
      </c>
      <c r="D574" t="str">
        <f>_xlfn.XLOOKUP(A574,'2024'!L:L,'2024'!G:G)</f>
        <v>3F</v>
      </c>
      <c r="E574">
        <f>SUMIFS('2024'!$I:$I,'2024'!$L:$L,work!$A574,'2024'!$H:$H,work!E$1)</f>
        <v>0</v>
      </c>
      <c r="F574">
        <f>SUMIFS('2024'!$I:$I,'2024'!$L:$L,work!$A574,'2024'!$H:$H,work!F$1)</f>
        <v>0</v>
      </c>
      <c r="G574">
        <f>SUMIFS('2024'!$I:$I,'2024'!$L:$L,work!$A574,'2024'!$H:$H,work!G$1)</f>
        <v>0</v>
      </c>
      <c r="H574">
        <f>SUMIFS('2024'!$I:$I,'2024'!$L:$L,work!$A574,'2024'!$H:$H,work!H$1)</f>
        <v>0</v>
      </c>
      <c r="I574">
        <f>SUMIFS('2024'!$I:$I,'2024'!$L:$L,work!$A574,'2024'!$H:$H,work!I$1)</f>
        <v>6</v>
      </c>
      <c r="J574">
        <f>SUMIFS('2024'!$I:$I,'2024'!$L:$L,work!$A574,'2024'!$H:$H,work!J$1)</f>
        <v>0</v>
      </c>
      <c r="K574">
        <f>SUMIFS('2024'!$I:$I,'2024'!$L:$L,work!$A574,'2024'!$H:$H,work!K$1)</f>
        <v>0</v>
      </c>
      <c r="L574">
        <f>SUMIFS('2024'!$I:$I,'2024'!$L:$L,work!$A574,'2024'!$H:$H,work!L$1)</f>
        <v>0</v>
      </c>
      <c r="M574">
        <f>SUMIFS('2024'!$I:$I,'2024'!$L:$L,work!$A574,'2024'!$H:$H,work!M$1)</f>
        <v>0</v>
      </c>
      <c r="N574">
        <f>SUMIFS('2024'!$I:$I,'2024'!$L:$L,work!$A574,'2024'!$H:$H,work!N$1)</f>
        <v>0</v>
      </c>
      <c r="O574">
        <f>SUMIFS('2024'!$I:$I,'2024'!$L:$L,work!$A574,'2024'!$H:$H,work!O$1)</f>
        <v>0</v>
      </c>
      <c r="P574">
        <f>SUMIFS('2024'!$I:$I,'2024'!$L:$L,work!$A574,'2024'!$H:$H,work!P$1)</f>
        <v>0</v>
      </c>
      <c r="Q574">
        <f>SUMIFS('2024'!$I:$I,'2024'!$L:$L,work!$A574,'2024'!$H:$H,work!Q$1)</f>
        <v>0</v>
      </c>
      <c r="R574">
        <f>SUMIFS('2024'!$I:$I,'2024'!$L:$L,work!$A574,'2024'!$H:$H,work!R$1)</f>
        <v>0</v>
      </c>
      <c r="S574">
        <f>SUMIFS('2024'!$I:$I,'2024'!$L:$L,work!$A574,'2024'!$H:$H,work!S$1)</f>
        <v>0</v>
      </c>
      <c r="T574">
        <f>SUMIFS('2024'!$I:$I,'2024'!$L:$L,work!$A574,'2024'!$H:$H,work!T$1)</f>
        <v>0</v>
      </c>
      <c r="U574">
        <f>SUMIFS('2024'!$I:$I,'2024'!$L:$L,work!$A574,'2024'!$H:$H,work!U$1)</f>
        <v>0</v>
      </c>
      <c r="V574">
        <f>SUMIFS('2024'!$I:$I,'2024'!$L:$L,work!$A574,'2024'!$H:$H,work!V$1)</f>
        <v>0</v>
      </c>
      <c r="W574">
        <f>SUMIFS('2024'!$I:$I,'2024'!$L:$L,work!$A574,'2024'!$H:$H,work!W$1)</f>
        <v>0</v>
      </c>
      <c r="X574">
        <f>SUMIFS('2024'!$I:$I,'2024'!$L:$L,work!$A574,'2024'!$H:$H,work!X$1)</f>
        <v>0</v>
      </c>
      <c r="Y574">
        <f t="shared" si="12"/>
        <v>3</v>
      </c>
      <c r="AL574" t="str">
        <v>NWROC</v>
      </c>
      <c r="AM574" t="str">
        <v>30D</v>
      </c>
      <c r="AN574" t="str">
        <v>-</v>
      </c>
    </row>
    <row r="575" spans="1:40" x14ac:dyDescent="0.25">
      <c r="A575" t="str">
        <v>7-21FLPNS G4NW0202</v>
      </c>
      <c r="B575" t="str">
        <f>_xlfn.XLOOKUP(A575,'2024'!L:L,'2024'!A:A)</f>
        <v>NWROC</v>
      </c>
      <c r="C575" t="str">
        <f>_xlfn.XLOOKUP(A575,'2024'!L:L,'2024'!F:F)</f>
        <v>STREAM</v>
      </c>
      <c r="D575" t="str">
        <f>_xlfn.XLOOKUP(A575,'2024'!L:L,'2024'!G:G)</f>
        <v>3F</v>
      </c>
      <c r="E575">
        <f>SUMIFS('2024'!$I:$I,'2024'!$L:$L,work!$A575,'2024'!$H:$H,work!E$1)</f>
        <v>0</v>
      </c>
      <c r="F575">
        <f>SUMIFS('2024'!$I:$I,'2024'!$L:$L,work!$A575,'2024'!$H:$H,work!F$1)</f>
        <v>0</v>
      </c>
      <c r="G575">
        <f>SUMIFS('2024'!$I:$I,'2024'!$L:$L,work!$A575,'2024'!$H:$H,work!G$1)</f>
        <v>0</v>
      </c>
      <c r="H575">
        <f>SUMIFS('2024'!$I:$I,'2024'!$L:$L,work!$A575,'2024'!$H:$H,work!H$1)</f>
        <v>0</v>
      </c>
      <c r="I575">
        <f>SUMIFS('2024'!$I:$I,'2024'!$L:$L,work!$A575,'2024'!$H:$H,work!I$1)</f>
        <v>6</v>
      </c>
      <c r="J575">
        <f>SUMIFS('2024'!$I:$I,'2024'!$L:$L,work!$A575,'2024'!$H:$H,work!J$1)</f>
        <v>0</v>
      </c>
      <c r="K575">
        <f>SUMIFS('2024'!$I:$I,'2024'!$L:$L,work!$A575,'2024'!$H:$H,work!K$1)</f>
        <v>0</v>
      </c>
      <c r="L575">
        <f>SUMIFS('2024'!$I:$I,'2024'!$L:$L,work!$A575,'2024'!$H:$H,work!L$1)</f>
        <v>0</v>
      </c>
      <c r="M575">
        <f>SUMIFS('2024'!$I:$I,'2024'!$L:$L,work!$A575,'2024'!$H:$H,work!M$1)</f>
        <v>0</v>
      </c>
      <c r="N575">
        <f>SUMIFS('2024'!$I:$I,'2024'!$L:$L,work!$A575,'2024'!$H:$H,work!N$1)</f>
        <v>0</v>
      </c>
      <c r="O575">
        <f>SUMIFS('2024'!$I:$I,'2024'!$L:$L,work!$A575,'2024'!$H:$H,work!O$1)</f>
        <v>0</v>
      </c>
      <c r="P575">
        <f>SUMIFS('2024'!$I:$I,'2024'!$L:$L,work!$A575,'2024'!$H:$H,work!P$1)</f>
        <v>0</v>
      </c>
      <c r="Q575">
        <f>SUMIFS('2024'!$I:$I,'2024'!$L:$L,work!$A575,'2024'!$H:$H,work!Q$1)</f>
        <v>0</v>
      </c>
      <c r="R575">
        <f>SUMIFS('2024'!$I:$I,'2024'!$L:$L,work!$A575,'2024'!$H:$H,work!R$1)</f>
        <v>0</v>
      </c>
      <c r="S575">
        <f>SUMIFS('2024'!$I:$I,'2024'!$L:$L,work!$A575,'2024'!$H:$H,work!S$1)</f>
        <v>0</v>
      </c>
      <c r="T575">
        <f>SUMIFS('2024'!$I:$I,'2024'!$L:$L,work!$A575,'2024'!$H:$H,work!T$1)</f>
        <v>0</v>
      </c>
      <c r="U575">
        <f>SUMIFS('2024'!$I:$I,'2024'!$L:$L,work!$A575,'2024'!$H:$H,work!U$1)</f>
        <v>0</v>
      </c>
      <c r="V575">
        <f>SUMIFS('2024'!$I:$I,'2024'!$L:$L,work!$A575,'2024'!$H:$H,work!V$1)</f>
        <v>0</v>
      </c>
      <c r="W575">
        <f>SUMIFS('2024'!$I:$I,'2024'!$L:$L,work!$A575,'2024'!$H:$H,work!W$1)</f>
        <v>0</v>
      </c>
      <c r="X575">
        <f>SUMIFS('2024'!$I:$I,'2024'!$L:$L,work!$A575,'2024'!$H:$H,work!X$1)</f>
        <v>0</v>
      </c>
      <c r="Y575">
        <f t="shared" si="12"/>
        <v>3</v>
      </c>
      <c r="AL575" t="str">
        <v>NWROC</v>
      </c>
      <c r="AM575" t="str">
        <v>30G</v>
      </c>
      <c r="AN575" t="str">
        <v>-</v>
      </c>
    </row>
    <row r="576" spans="1:40" x14ac:dyDescent="0.25">
      <c r="A576" t="str">
        <v>722D-21FLPNS G3NW0223</v>
      </c>
      <c r="B576" t="str">
        <f>_xlfn.XLOOKUP(A576,'2024'!L:L,'2024'!A:A)</f>
        <v>NWROC</v>
      </c>
      <c r="C576" t="str">
        <f>_xlfn.XLOOKUP(A576,'2024'!L:L,'2024'!F:F)</f>
        <v>LAKE</v>
      </c>
      <c r="D576" t="str">
        <f>_xlfn.XLOOKUP(A576,'2024'!L:L,'2024'!G:G)</f>
        <v>3F</v>
      </c>
      <c r="E576">
        <f>SUMIFS('2024'!$I:$I,'2024'!$L:$L,work!$A576,'2024'!$H:$H,work!E$1)</f>
        <v>6</v>
      </c>
      <c r="F576">
        <f>SUMIFS('2024'!$I:$I,'2024'!$L:$L,work!$A576,'2024'!$H:$H,work!F$1)</f>
        <v>0</v>
      </c>
      <c r="G576">
        <f>SUMIFS('2024'!$I:$I,'2024'!$L:$L,work!$A576,'2024'!$H:$H,work!G$1)</f>
        <v>0</v>
      </c>
      <c r="H576">
        <f>SUMIFS('2024'!$I:$I,'2024'!$L:$L,work!$A576,'2024'!$H:$H,work!H$1)</f>
        <v>0</v>
      </c>
      <c r="I576">
        <f>SUMIFS('2024'!$I:$I,'2024'!$L:$L,work!$A576,'2024'!$H:$H,work!I$1)</f>
        <v>0</v>
      </c>
      <c r="J576">
        <f>SUMIFS('2024'!$I:$I,'2024'!$L:$L,work!$A576,'2024'!$H:$H,work!J$1)</f>
        <v>0</v>
      </c>
      <c r="K576">
        <f>SUMIFS('2024'!$I:$I,'2024'!$L:$L,work!$A576,'2024'!$H:$H,work!K$1)</f>
        <v>0</v>
      </c>
      <c r="L576">
        <f>SUMIFS('2024'!$I:$I,'2024'!$L:$L,work!$A576,'2024'!$H:$H,work!L$1)</f>
        <v>0</v>
      </c>
      <c r="M576">
        <f>SUMIFS('2024'!$I:$I,'2024'!$L:$L,work!$A576,'2024'!$H:$H,work!M$1)</f>
        <v>0</v>
      </c>
      <c r="N576">
        <f>SUMIFS('2024'!$I:$I,'2024'!$L:$L,work!$A576,'2024'!$H:$H,work!N$1)</f>
        <v>0</v>
      </c>
      <c r="O576">
        <f>SUMIFS('2024'!$I:$I,'2024'!$L:$L,work!$A576,'2024'!$H:$H,work!O$1)</f>
        <v>0</v>
      </c>
      <c r="P576">
        <f>SUMIFS('2024'!$I:$I,'2024'!$L:$L,work!$A576,'2024'!$H:$H,work!P$1)</f>
        <v>0</v>
      </c>
      <c r="Q576">
        <f>SUMIFS('2024'!$I:$I,'2024'!$L:$L,work!$A576,'2024'!$H:$H,work!Q$1)</f>
        <v>0</v>
      </c>
      <c r="R576">
        <f>SUMIFS('2024'!$I:$I,'2024'!$L:$L,work!$A576,'2024'!$H:$H,work!R$1)</f>
        <v>0</v>
      </c>
      <c r="S576">
        <f>SUMIFS('2024'!$I:$I,'2024'!$L:$L,work!$A576,'2024'!$H:$H,work!S$1)</f>
        <v>0</v>
      </c>
      <c r="T576">
        <f>SUMIFS('2024'!$I:$I,'2024'!$L:$L,work!$A576,'2024'!$H:$H,work!T$1)</f>
        <v>0</v>
      </c>
      <c r="U576">
        <f>SUMIFS('2024'!$I:$I,'2024'!$L:$L,work!$A576,'2024'!$H:$H,work!U$1)</f>
        <v>0</v>
      </c>
      <c r="V576">
        <f>SUMIFS('2024'!$I:$I,'2024'!$L:$L,work!$A576,'2024'!$H:$H,work!V$1)</f>
        <v>0</v>
      </c>
      <c r="W576">
        <f>SUMIFS('2024'!$I:$I,'2024'!$L:$L,work!$A576,'2024'!$H:$H,work!W$1)</f>
        <v>0</v>
      </c>
      <c r="X576">
        <f>SUMIFS('2024'!$I:$I,'2024'!$L:$L,work!$A576,'2024'!$H:$H,work!X$1)</f>
        <v>0</v>
      </c>
      <c r="Y576">
        <f t="shared" si="12"/>
        <v>3</v>
      </c>
      <c r="AL576" t="str">
        <v>NWROC</v>
      </c>
      <c r="AM576" t="str">
        <v>35A</v>
      </c>
      <c r="AN576" t="str">
        <v>-</v>
      </c>
    </row>
    <row r="577" spans="1:40" x14ac:dyDescent="0.25">
      <c r="A577" t="str">
        <v>722ENRM821FLPNS G3NW0230</v>
      </c>
      <c r="B577" t="str">
        <f>_xlfn.XLOOKUP(A577,'2024'!L:L,'2024'!A:A)</f>
        <v>NWROC</v>
      </c>
      <c r="C577" t="str">
        <f>_xlfn.XLOOKUP(A577,'2024'!L:L,'2024'!F:F)</f>
        <v>ESTUARY</v>
      </c>
      <c r="D577" t="str">
        <f>_xlfn.XLOOKUP(A577,'2024'!L:L,'2024'!G:G)</f>
        <v>2</v>
      </c>
      <c r="E577">
        <f>SUMIFS('2024'!$I:$I,'2024'!$L:$L,work!$A577,'2024'!$H:$H,work!E$1)</f>
        <v>0</v>
      </c>
      <c r="F577">
        <f>SUMIFS('2024'!$I:$I,'2024'!$L:$L,work!$A577,'2024'!$H:$H,work!F$1)</f>
        <v>0</v>
      </c>
      <c r="G577">
        <f>SUMIFS('2024'!$I:$I,'2024'!$L:$L,work!$A577,'2024'!$H:$H,work!G$1)</f>
        <v>0</v>
      </c>
      <c r="H577">
        <f>SUMIFS('2024'!$I:$I,'2024'!$L:$L,work!$A577,'2024'!$H:$H,work!H$1)</f>
        <v>6</v>
      </c>
      <c r="I577">
        <f>SUMIFS('2024'!$I:$I,'2024'!$L:$L,work!$A577,'2024'!$H:$H,work!I$1)</f>
        <v>0</v>
      </c>
      <c r="J577">
        <f>SUMIFS('2024'!$I:$I,'2024'!$L:$L,work!$A577,'2024'!$H:$H,work!J$1)</f>
        <v>6</v>
      </c>
      <c r="K577">
        <f>SUMIFS('2024'!$I:$I,'2024'!$L:$L,work!$A577,'2024'!$H:$H,work!K$1)</f>
        <v>0</v>
      </c>
      <c r="L577">
        <f>SUMIFS('2024'!$I:$I,'2024'!$L:$L,work!$A577,'2024'!$H:$H,work!L$1)</f>
        <v>0</v>
      </c>
      <c r="M577">
        <f>SUMIFS('2024'!$I:$I,'2024'!$L:$L,work!$A577,'2024'!$H:$H,work!M$1)</f>
        <v>0</v>
      </c>
      <c r="N577">
        <f>SUMIFS('2024'!$I:$I,'2024'!$L:$L,work!$A577,'2024'!$H:$H,work!N$1)</f>
        <v>0</v>
      </c>
      <c r="O577">
        <f>SUMIFS('2024'!$I:$I,'2024'!$L:$L,work!$A577,'2024'!$H:$H,work!O$1)</f>
        <v>0</v>
      </c>
      <c r="P577">
        <f>SUMIFS('2024'!$I:$I,'2024'!$L:$L,work!$A577,'2024'!$H:$H,work!P$1)</f>
        <v>6</v>
      </c>
      <c r="Q577">
        <f>SUMIFS('2024'!$I:$I,'2024'!$L:$L,work!$A577,'2024'!$H:$H,work!Q$1)</f>
        <v>0</v>
      </c>
      <c r="R577">
        <f>SUMIFS('2024'!$I:$I,'2024'!$L:$L,work!$A577,'2024'!$H:$H,work!R$1)</f>
        <v>0</v>
      </c>
      <c r="S577">
        <f>SUMIFS('2024'!$I:$I,'2024'!$L:$L,work!$A577,'2024'!$H:$H,work!S$1)</f>
        <v>0</v>
      </c>
      <c r="T577">
        <f>SUMIFS('2024'!$I:$I,'2024'!$L:$L,work!$A577,'2024'!$H:$H,work!T$1)</f>
        <v>0</v>
      </c>
      <c r="U577">
        <f>SUMIFS('2024'!$I:$I,'2024'!$L:$L,work!$A577,'2024'!$H:$H,work!U$1)</f>
        <v>0</v>
      </c>
      <c r="V577">
        <f>SUMIFS('2024'!$I:$I,'2024'!$L:$L,work!$A577,'2024'!$H:$H,work!V$1)</f>
        <v>0</v>
      </c>
      <c r="W577">
        <f>SUMIFS('2024'!$I:$I,'2024'!$L:$L,work!$A577,'2024'!$H:$H,work!W$1)</f>
        <v>0</v>
      </c>
      <c r="X577">
        <f>SUMIFS('2024'!$I:$I,'2024'!$L:$L,work!$A577,'2024'!$H:$H,work!X$1)</f>
        <v>0</v>
      </c>
      <c r="Y577">
        <f t="shared" si="12"/>
        <v>3</v>
      </c>
      <c r="AL577" t="str">
        <v>NWROC</v>
      </c>
      <c r="AM577" t="str">
        <v>462C</v>
      </c>
      <c r="AN577" t="str">
        <v>-</v>
      </c>
    </row>
    <row r="578" spans="1:40" x14ac:dyDescent="0.25">
      <c r="A578" t="str">
        <v>725-21FLPNS G4NW0179</v>
      </c>
      <c r="B578" t="str">
        <f>_xlfn.XLOOKUP(A578,'2024'!L:L,'2024'!A:A)</f>
        <v>NWROC</v>
      </c>
      <c r="C578" t="str">
        <f>_xlfn.XLOOKUP(A578,'2024'!L:L,'2024'!F:F)</f>
        <v>STREAM</v>
      </c>
      <c r="D578" t="str">
        <f>_xlfn.XLOOKUP(A578,'2024'!L:L,'2024'!G:G)</f>
        <v>3F</v>
      </c>
      <c r="E578">
        <f>SUMIFS('2024'!$I:$I,'2024'!$L:$L,work!$A578,'2024'!$H:$H,work!E$1)</f>
        <v>6</v>
      </c>
      <c r="F578">
        <f>SUMIFS('2024'!$I:$I,'2024'!$L:$L,work!$A578,'2024'!$H:$H,work!F$1)</f>
        <v>6</v>
      </c>
      <c r="G578">
        <f>SUMIFS('2024'!$I:$I,'2024'!$L:$L,work!$A578,'2024'!$H:$H,work!G$1)</f>
        <v>0</v>
      </c>
      <c r="H578">
        <f>SUMIFS('2024'!$I:$I,'2024'!$L:$L,work!$A578,'2024'!$H:$H,work!H$1)</f>
        <v>0</v>
      </c>
      <c r="I578">
        <f>SUMIFS('2024'!$I:$I,'2024'!$L:$L,work!$A578,'2024'!$H:$H,work!I$1)</f>
        <v>6</v>
      </c>
      <c r="J578">
        <f>SUMIFS('2024'!$I:$I,'2024'!$L:$L,work!$A578,'2024'!$H:$H,work!J$1)</f>
        <v>0</v>
      </c>
      <c r="K578">
        <f>SUMIFS('2024'!$I:$I,'2024'!$L:$L,work!$A578,'2024'!$H:$H,work!K$1)</f>
        <v>0</v>
      </c>
      <c r="L578">
        <f>SUMIFS('2024'!$I:$I,'2024'!$L:$L,work!$A578,'2024'!$H:$H,work!L$1)</f>
        <v>0</v>
      </c>
      <c r="M578">
        <f>SUMIFS('2024'!$I:$I,'2024'!$L:$L,work!$A578,'2024'!$H:$H,work!M$1)</f>
        <v>0</v>
      </c>
      <c r="N578">
        <f>SUMIFS('2024'!$I:$I,'2024'!$L:$L,work!$A578,'2024'!$H:$H,work!N$1)</f>
        <v>0</v>
      </c>
      <c r="O578">
        <f>SUMIFS('2024'!$I:$I,'2024'!$L:$L,work!$A578,'2024'!$H:$H,work!O$1)</f>
        <v>0</v>
      </c>
      <c r="P578">
        <f>SUMIFS('2024'!$I:$I,'2024'!$L:$L,work!$A578,'2024'!$H:$H,work!P$1)</f>
        <v>0</v>
      </c>
      <c r="Q578">
        <f>SUMIFS('2024'!$I:$I,'2024'!$L:$L,work!$A578,'2024'!$H:$H,work!Q$1)</f>
        <v>0</v>
      </c>
      <c r="R578">
        <f>SUMIFS('2024'!$I:$I,'2024'!$L:$L,work!$A578,'2024'!$H:$H,work!R$1)</f>
        <v>0</v>
      </c>
      <c r="S578">
        <f>SUMIFS('2024'!$I:$I,'2024'!$L:$L,work!$A578,'2024'!$H:$H,work!S$1)</f>
        <v>0</v>
      </c>
      <c r="T578">
        <f>SUMIFS('2024'!$I:$I,'2024'!$L:$L,work!$A578,'2024'!$H:$H,work!T$1)</f>
        <v>0</v>
      </c>
      <c r="U578">
        <f>SUMIFS('2024'!$I:$I,'2024'!$L:$L,work!$A578,'2024'!$H:$H,work!U$1)</f>
        <v>0</v>
      </c>
      <c r="V578">
        <f>SUMIFS('2024'!$I:$I,'2024'!$L:$L,work!$A578,'2024'!$H:$H,work!V$1)</f>
        <v>0</v>
      </c>
      <c r="W578">
        <f>SUMIFS('2024'!$I:$I,'2024'!$L:$L,work!$A578,'2024'!$H:$H,work!W$1)</f>
        <v>0</v>
      </c>
      <c r="X578">
        <f>SUMIFS('2024'!$I:$I,'2024'!$L:$L,work!$A578,'2024'!$H:$H,work!X$1)</f>
        <v>0</v>
      </c>
      <c r="Y578">
        <f t="shared" si="12"/>
        <v>3</v>
      </c>
      <c r="AL578" t="str">
        <v>NWROC</v>
      </c>
      <c r="AM578" t="str">
        <v>49A</v>
      </c>
      <c r="AN578" t="str">
        <v>-</v>
      </c>
    </row>
    <row r="579" spans="1:40" x14ac:dyDescent="0.25">
      <c r="A579" t="str">
        <v>728-21FLTLHRG2TLHR0018</v>
      </c>
      <c r="B579" t="str">
        <f>_xlfn.XLOOKUP(A579,'2024'!L:L,'2024'!A:A)</f>
        <v>TLHROC</v>
      </c>
      <c r="C579" t="str">
        <f>_xlfn.XLOOKUP(A579,'2024'!L:L,'2024'!F:F)</f>
        <v>STREAM</v>
      </c>
      <c r="D579" t="str">
        <f>_xlfn.XLOOKUP(A579,'2024'!L:L,'2024'!G:G)</f>
        <v>3F</v>
      </c>
      <c r="E579">
        <f>SUMIFS('2024'!$I:$I,'2024'!$L:$L,work!$A579,'2024'!$H:$H,work!E$1)</f>
        <v>6</v>
      </c>
      <c r="F579">
        <f>SUMIFS('2024'!$I:$I,'2024'!$L:$L,work!$A579,'2024'!$H:$H,work!F$1)</f>
        <v>0</v>
      </c>
      <c r="G579">
        <f>SUMIFS('2024'!$I:$I,'2024'!$L:$L,work!$A579,'2024'!$H:$H,work!G$1)</f>
        <v>0</v>
      </c>
      <c r="H579">
        <f>SUMIFS('2024'!$I:$I,'2024'!$L:$L,work!$A579,'2024'!$H:$H,work!H$1)</f>
        <v>0</v>
      </c>
      <c r="I579">
        <f>SUMIFS('2024'!$I:$I,'2024'!$L:$L,work!$A579,'2024'!$H:$H,work!I$1)</f>
        <v>6</v>
      </c>
      <c r="J579">
        <f>SUMIFS('2024'!$I:$I,'2024'!$L:$L,work!$A579,'2024'!$H:$H,work!J$1)</f>
        <v>0</v>
      </c>
      <c r="K579">
        <f>SUMIFS('2024'!$I:$I,'2024'!$L:$L,work!$A579,'2024'!$H:$H,work!K$1)</f>
        <v>0</v>
      </c>
      <c r="L579">
        <f>SUMIFS('2024'!$I:$I,'2024'!$L:$L,work!$A579,'2024'!$H:$H,work!L$1)</f>
        <v>0</v>
      </c>
      <c r="M579">
        <f>SUMIFS('2024'!$I:$I,'2024'!$L:$L,work!$A579,'2024'!$H:$H,work!M$1)</f>
        <v>0</v>
      </c>
      <c r="N579">
        <f>SUMIFS('2024'!$I:$I,'2024'!$L:$L,work!$A579,'2024'!$H:$H,work!N$1)</f>
        <v>0</v>
      </c>
      <c r="O579">
        <f>SUMIFS('2024'!$I:$I,'2024'!$L:$L,work!$A579,'2024'!$H:$H,work!O$1)</f>
        <v>0</v>
      </c>
      <c r="P579">
        <f>SUMIFS('2024'!$I:$I,'2024'!$L:$L,work!$A579,'2024'!$H:$H,work!P$1)</f>
        <v>0</v>
      </c>
      <c r="Q579">
        <f>SUMIFS('2024'!$I:$I,'2024'!$L:$L,work!$A579,'2024'!$H:$H,work!Q$1)</f>
        <v>0</v>
      </c>
      <c r="R579">
        <f>SUMIFS('2024'!$I:$I,'2024'!$L:$L,work!$A579,'2024'!$H:$H,work!R$1)</f>
        <v>0</v>
      </c>
      <c r="S579">
        <f>SUMIFS('2024'!$I:$I,'2024'!$L:$L,work!$A579,'2024'!$H:$H,work!S$1)</f>
        <v>0</v>
      </c>
      <c r="T579">
        <f>SUMIFS('2024'!$I:$I,'2024'!$L:$L,work!$A579,'2024'!$H:$H,work!T$1)</f>
        <v>0</v>
      </c>
      <c r="U579">
        <f>SUMIFS('2024'!$I:$I,'2024'!$L:$L,work!$A579,'2024'!$H:$H,work!U$1)</f>
        <v>0</v>
      </c>
      <c r="V579">
        <f>SUMIFS('2024'!$I:$I,'2024'!$L:$L,work!$A579,'2024'!$H:$H,work!V$1)</f>
        <v>0</v>
      </c>
      <c r="W579">
        <f>SUMIFS('2024'!$I:$I,'2024'!$L:$L,work!$A579,'2024'!$H:$H,work!W$1)</f>
        <v>0</v>
      </c>
      <c r="X579">
        <f>SUMIFS('2024'!$I:$I,'2024'!$L:$L,work!$A579,'2024'!$H:$H,work!X$1)</f>
        <v>0</v>
      </c>
      <c r="Y579">
        <f t="shared" ref="Y579:Y616" si="13">(MAX(E579:Q579,S579)*0.5)+(R579*2.5)+(MAX(T579:W579)*0.5)+(X579*1)</f>
        <v>3</v>
      </c>
      <c r="AL579" t="str">
        <v>NWROC</v>
      </c>
      <c r="AM579" t="str">
        <v>864A</v>
      </c>
      <c r="AN579" t="str">
        <v>-</v>
      </c>
    </row>
    <row r="580" spans="1:40" x14ac:dyDescent="0.25">
      <c r="A580" t="str">
        <v>730-21FLA   33010031</v>
      </c>
      <c r="B580" t="str">
        <f>_xlfn.XLOOKUP(A580,'2024'!L:L,'2024'!A:A)</f>
        <v>NWROC</v>
      </c>
      <c r="C580" t="str">
        <f>_xlfn.XLOOKUP(A580,'2024'!L:L,'2024'!F:F)</f>
        <v>STREAM</v>
      </c>
      <c r="D580" t="str">
        <f>_xlfn.XLOOKUP(A580,'2024'!L:L,'2024'!G:G)</f>
        <v>3F</v>
      </c>
      <c r="E580">
        <f>SUMIFS('2024'!$I:$I,'2024'!$L:$L,work!$A580,'2024'!$H:$H,work!E$1)</f>
        <v>0</v>
      </c>
      <c r="F580">
        <f>SUMIFS('2024'!$I:$I,'2024'!$L:$L,work!$A580,'2024'!$H:$H,work!F$1)</f>
        <v>0</v>
      </c>
      <c r="G580">
        <f>SUMIFS('2024'!$I:$I,'2024'!$L:$L,work!$A580,'2024'!$H:$H,work!G$1)</f>
        <v>0</v>
      </c>
      <c r="H580">
        <f>SUMIFS('2024'!$I:$I,'2024'!$L:$L,work!$A580,'2024'!$H:$H,work!H$1)</f>
        <v>0</v>
      </c>
      <c r="I580">
        <f>SUMIFS('2024'!$I:$I,'2024'!$L:$L,work!$A580,'2024'!$H:$H,work!I$1)</f>
        <v>6</v>
      </c>
      <c r="J580">
        <f>SUMIFS('2024'!$I:$I,'2024'!$L:$L,work!$A580,'2024'!$H:$H,work!J$1)</f>
        <v>0</v>
      </c>
      <c r="K580">
        <f>SUMIFS('2024'!$I:$I,'2024'!$L:$L,work!$A580,'2024'!$H:$H,work!K$1)</f>
        <v>0</v>
      </c>
      <c r="L580">
        <f>SUMIFS('2024'!$I:$I,'2024'!$L:$L,work!$A580,'2024'!$H:$H,work!L$1)</f>
        <v>0</v>
      </c>
      <c r="M580">
        <f>SUMIFS('2024'!$I:$I,'2024'!$L:$L,work!$A580,'2024'!$H:$H,work!M$1)</f>
        <v>0</v>
      </c>
      <c r="N580">
        <f>SUMIFS('2024'!$I:$I,'2024'!$L:$L,work!$A580,'2024'!$H:$H,work!N$1)</f>
        <v>0</v>
      </c>
      <c r="O580">
        <f>SUMIFS('2024'!$I:$I,'2024'!$L:$L,work!$A580,'2024'!$H:$H,work!O$1)</f>
        <v>0</v>
      </c>
      <c r="P580">
        <f>SUMIFS('2024'!$I:$I,'2024'!$L:$L,work!$A580,'2024'!$H:$H,work!P$1)</f>
        <v>0</v>
      </c>
      <c r="Q580">
        <f>SUMIFS('2024'!$I:$I,'2024'!$L:$L,work!$A580,'2024'!$H:$H,work!Q$1)</f>
        <v>0</v>
      </c>
      <c r="R580">
        <f>SUMIFS('2024'!$I:$I,'2024'!$L:$L,work!$A580,'2024'!$H:$H,work!R$1)</f>
        <v>0</v>
      </c>
      <c r="S580">
        <f>SUMIFS('2024'!$I:$I,'2024'!$L:$L,work!$A580,'2024'!$H:$H,work!S$1)</f>
        <v>0</v>
      </c>
      <c r="T580">
        <f>SUMIFS('2024'!$I:$I,'2024'!$L:$L,work!$A580,'2024'!$H:$H,work!T$1)</f>
        <v>0</v>
      </c>
      <c r="U580">
        <f>SUMIFS('2024'!$I:$I,'2024'!$L:$L,work!$A580,'2024'!$H:$H,work!U$1)</f>
        <v>0</v>
      </c>
      <c r="V580">
        <f>SUMIFS('2024'!$I:$I,'2024'!$L:$L,work!$A580,'2024'!$H:$H,work!V$1)</f>
        <v>0</v>
      </c>
      <c r="W580">
        <f>SUMIFS('2024'!$I:$I,'2024'!$L:$L,work!$A580,'2024'!$H:$H,work!W$1)</f>
        <v>0</v>
      </c>
      <c r="X580">
        <f>SUMIFS('2024'!$I:$I,'2024'!$L:$L,work!$A580,'2024'!$H:$H,work!X$1)</f>
        <v>0</v>
      </c>
      <c r="Y580">
        <f t="shared" si="13"/>
        <v>3</v>
      </c>
      <c r="AL580">
        <v>0</v>
      </c>
      <c r="AM580">
        <v>0</v>
      </c>
      <c r="AN580">
        <v>0</v>
      </c>
    </row>
    <row r="581" spans="1:40" x14ac:dyDescent="0.25">
      <c r="A581" t="str">
        <v>730-21FLA   33010032</v>
      </c>
      <c r="B581" t="str">
        <f>_xlfn.XLOOKUP(A581,'2024'!L:L,'2024'!A:A)</f>
        <v>NWROC</v>
      </c>
      <c r="C581" t="str">
        <f>_xlfn.XLOOKUP(A581,'2024'!L:L,'2024'!F:F)</f>
        <v>STREAM</v>
      </c>
      <c r="D581" t="str">
        <f>_xlfn.XLOOKUP(A581,'2024'!L:L,'2024'!G:G)</f>
        <v>3F</v>
      </c>
      <c r="E581">
        <f>SUMIFS('2024'!$I:$I,'2024'!$L:$L,work!$A581,'2024'!$H:$H,work!E$1)</f>
        <v>0</v>
      </c>
      <c r="F581">
        <f>SUMIFS('2024'!$I:$I,'2024'!$L:$L,work!$A581,'2024'!$H:$H,work!F$1)</f>
        <v>0</v>
      </c>
      <c r="G581">
        <f>SUMIFS('2024'!$I:$I,'2024'!$L:$L,work!$A581,'2024'!$H:$H,work!G$1)</f>
        <v>0</v>
      </c>
      <c r="H581">
        <f>SUMIFS('2024'!$I:$I,'2024'!$L:$L,work!$A581,'2024'!$H:$H,work!H$1)</f>
        <v>0</v>
      </c>
      <c r="I581">
        <f>SUMIFS('2024'!$I:$I,'2024'!$L:$L,work!$A581,'2024'!$H:$H,work!I$1)</f>
        <v>6</v>
      </c>
      <c r="J581">
        <f>SUMIFS('2024'!$I:$I,'2024'!$L:$L,work!$A581,'2024'!$H:$H,work!J$1)</f>
        <v>0</v>
      </c>
      <c r="K581">
        <f>SUMIFS('2024'!$I:$I,'2024'!$L:$L,work!$A581,'2024'!$H:$H,work!K$1)</f>
        <v>0</v>
      </c>
      <c r="L581">
        <f>SUMIFS('2024'!$I:$I,'2024'!$L:$L,work!$A581,'2024'!$H:$H,work!L$1)</f>
        <v>0</v>
      </c>
      <c r="M581">
        <f>SUMIFS('2024'!$I:$I,'2024'!$L:$L,work!$A581,'2024'!$H:$H,work!M$1)</f>
        <v>0</v>
      </c>
      <c r="N581">
        <f>SUMIFS('2024'!$I:$I,'2024'!$L:$L,work!$A581,'2024'!$H:$H,work!N$1)</f>
        <v>0</v>
      </c>
      <c r="O581">
        <f>SUMIFS('2024'!$I:$I,'2024'!$L:$L,work!$A581,'2024'!$H:$H,work!O$1)</f>
        <v>0</v>
      </c>
      <c r="P581">
        <f>SUMIFS('2024'!$I:$I,'2024'!$L:$L,work!$A581,'2024'!$H:$H,work!P$1)</f>
        <v>0</v>
      </c>
      <c r="Q581">
        <f>SUMIFS('2024'!$I:$I,'2024'!$L:$L,work!$A581,'2024'!$H:$H,work!Q$1)</f>
        <v>0</v>
      </c>
      <c r="R581">
        <f>SUMIFS('2024'!$I:$I,'2024'!$L:$L,work!$A581,'2024'!$H:$H,work!R$1)</f>
        <v>0</v>
      </c>
      <c r="S581">
        <f>SUMIFS('2024'!$I:$I,'2024'!$L:$L,work!$A581,'2024'!$H:$H,work!S$1)</f>
        <v>0</v>
      </c>
      <c r="T581">
        <f>SUMIFS('2024'!$I:$I,'2024'!$L:$L,work!$A581,'2024'!$H:$H,work!T$1)</f>
        <v>0</v>
      </c>
      <c r="U581">
        <f>SUMIFS('2024'!$I:$I,'2024'!$L:$L,work!$A581,'2024'!$H:$H,work!U$1)</f>
        <v>0</v>
      </c>
      <c r="V581">
        <f>SUMIFS('2024'!$I:$I,'2024'!$L:$L,work!$A581,'2024'!$H:$H,work!V$1)</f>
        <v>0</v>
      </c>
      <c r="W581">
        <f>SUMIFS('2024'!$I:$I,'2024'!$L:$L,work!$A581,'2024'!$H:$H,work!W$1)</f>
        <v>0</v>
      </c>
      <c r="X581">
        <f>SUMIFS('2024'!$I:$I,'2024'!$L:$L,work!$A581,'2024'!$H:$H,work!X$1)</f>
        <v>0</v>
      </c>
      <c r="Y581">
        <f t="shared" si="13"/>
        <v>3</v>
      </c>
    </row>
    <row r="582" spans="1:40" x14ac:dyDescent="0.25">
      <c r="A582" t="str">
        <v>738-21FLPNS G4NW0516</v>
      </c>
      <c r="B582" t="str">
        <f>_xlfn.XLOOKUP(A582,'2024'!L:L,'2024'!A:A)</f>
        <v>NWROC</v>
      </c>
      <c r="C582" t="str">
        <f>_xlfn.XLOOKUP(A582,'2024'!L:L,'2024'!F:F)</f>
        <v>ESTUARY11</v>
      </c>
      <c r="D582" t="str">
        <f>_xlfn.XLOOKUP(A582,'2024'!L:L,'2024'!G:G)</f>
        <v>3M</v>
      </c>
      <c r="E582">
        <f>SUMIFS('2024'!$I:$I,'2024'!$L:$L,work!$A582,'2024'!$H:$H,work!E$1)</f>
        <v>0</v>
      </c>
      <c r="F582">
        <f>SUMIFS('2024'!$I:$I,'2024'!$L:$L,work!$A582,'2024'!$H:$H,work!F$1)</f>
        <v>6</v>
      </c>
      <c r="G582">
        <f>SUMIFS('2024'!$I:$I,'2024'!$L:$L,work!$A582,'2024'!$H:$H,work!G$1)</f>
        <v>0</v>
      </c>
      <c r="H582">
        <f>SUMIFS('2024'!$I:$I,'2024'!$L:$L,work!$A582,'2024'!$H:$H,work!H$1)</f>
        <v>0</v>
      </c>
      <c r="I582">
        <f>SUMIFS('2024'!$I:$I,'2024'!$L:$L,work!$A582,'2024'!$H:$H,work!I$1)</f>
        <v>0</v>
      </c>
      <c r="J582">
        <f>SUMIFS('2024'!$I:$I,'2024'!$L:$L,work!$A582,'2024'!$H:$H,work!J$1)</f>
        <v>0</v>
      </c>
      <c r="K582">
        <f>SUMIFS('2024'!$I:$I,'2024'!$L:$L,work!$A582,'2024'!$H:$H,work!K$1)</f>
        <v>6</v>
      </c>
      <c r="L582">
        <f>SUMIFS('2024'!$I:$I,'2024'!$L:$L,work!$A582,'2024'!$H:$H,work!L$1)</f>
        <v>6</v>
      </c>
      <c r="M582">
        <f>SUMIFS('2024'!$I:$I,'2024'!$L:$L,work!$A582,'2024'!$H:$H,work!M$1)</f>
        <v>6</v>
      </c>
      <c r="N582">
        <f>SUMIFS('2024'!$I:$I,'2024'!$L:$L,work!$A582,'2024'!$H:$H,work!N$1)</f>
        <v>6</v>
      </c>
      <c r="O582">
        <f>SUMIFS('2024'!$I:$I,'2024'!$L:$L,work!$A582,'2024'!$H:$H,work!O$1)</f>
        <v>6</v>
      </c>
      <c r="P582">
        <f>SUMIFS('2024'!$I:$I,'2024'!$L:$L,work!$A582,'2024'!$H:$H,work!P$1)</f>
        <v>6</v>
      </c>
      <c r="Q582">
        <f>SUMIFS('2024'!$I:$I,'2024'!$L:$L,work!$A582,'2024'!$H:$H,work!Q$1)</f>
        <v>0</v>
      </c>
      <c r="R582">
        <f>SUMIFS('2024'!$I:$I,'2024'!$L:$L,work!$A582,'2024'!$H:$H,work!R$1)</f>
        <v>0</v>
      </c>
      <c r="S582">
        <f>SUMIFS('2024'!$I:$I,'2024'!$L:$L,work!$A582,'2024'!$H:$H,work!S$1)</f>
        <v>0</v>
      </c>
      <c r="T582">
        <f>SUMIFS('2024'!$I:$I,'2024'!$L:$L,work!$A582,'2024'!$H:$H,work!T$1)</f>
        <v>0</v>
      </c>
      <c r="U582">
        <f>SUMIFS('2024'!$I:$I,'2024'!$L:$L,work!$A582,'2024'!$H:$H,work!U$1)</f>
        <v>0</v>
      </c>
      <c r="V582">
        <f>SUMIFS('2024'!$I:$I,'2024'!$L:$L,work!$A582,'2024'!$H:$H,work!V$1)</f>
        <v>0</v>
      </c>
      <c r="W582">
        <f>SUMIFS('2024'!$I:$I,'2024'!$L:$L,work!$A582,'2024'!$H:$H,work!W$1)</f>
        <v>0</v>
      </c>
      <c r="X582">
        <f>SUMIFS('2024'!$I:$I,'2024'!$L:$L,work!$A582,'2024'!$H:$H,work!X$1)</f>
        <v>0</v>
      </c>
      <c r="Y582">
        <f t="shared" si="13"/>
        <v>3</v>
      </c>
    </row>
    <row r="583" spans="1:40" x14ac:dyDescent="0.25">
      <c r="A583" t="str">
        <v>740-N30.364125,W-87.346797</v>
      </c>
      <c r="B583" t="str">
        <f>_xlfn.XLOOKUP(A583,'2024'!L:L,'2024'!A:A)</f>
        <v>NWROC</v>
      </c>
      <c r="C583" t="str">
        <f>_xlfn.XLOOKUP(A583,'2024'!L:L,'2024'!F:F)</f>
        <v>ESTUARY11</v>
      </c>
      <c r="D583" t="str">
        <f>_xlfn.XLOOKUP(A583,'2024'!L:L,'2024'!G:G)</f>
        <v>3M</v>
      </c>
      <c r="E583">
        <f>SUMIFS('2024'!$I:$I,'2024'!$L:$L,work!$A583,'2024'!$H:$H,work!E$1)</f>
        <v>0</v>
      </c>
      <c r="F583">
        <f>SUMIFS('2024'!$I:$I,'2024'!$L:$L,work!$A583,'2024'!$H:$H,work!F$1)</f>
        <v>0</v>
      </c>
      <c r="G583">
        <f>SUMIFS('2024'!$I:$I,'2024'!$L:$L,work!$A583,'2024'!$H:$H,work!G$1)</f>
        <v>0</v>
      </c>
      <c r="H583">
        <f>SUMIFS('2024'!$I:$I,'2024'!$L:$L,work!$A583,'2024'!$H:$H,work!H$1)</f>
        <v>6</v>
      </c>
      <c r="I583">
        <f>SUMIFS('2024'!$I:$I,'2024'!$L:$L,work!$A583,'2024'!$H:$H,work!I$1)</f>
        <v>0</v>
      </c>
      <c r="J583">
        <f>SUMIFS('2024'!$I:$I,'2024'!$L:$L,work!$A583,'2024'!$H:$H,work!J$1)</f>
        <v>0</v>
      </c>
      <c r="K583">
        <f>SUMIFS('2024'!$I:$I,'2024'!$L:$L,work!$A583,'2024'!$H:$H,work!K$1)</f>
        <v>0</v>
      </c>
      <c r="L583">
        <f>SUMIFS('2024'!$I:$I,'2024'!$L:$L,work!$A583,'2024'!$H:$H,work!L$1)</f>
        <v>0</v>
      </c>
      <c r="M583">
        <f>SUMIFS('2024'!$I:$I,'2024'!$L:$L,work!$A583,'2024'!$H:$H,work!M$1)</f>
        <v>0</v>
      </c>
      <c r="N583">
        <f>SUMIFS('2024'!$I:$I,'2024'!$L:$L,work!$A583,'2024'!$H:$H,work!N$1)</f>
        <v>0</v>
      </c>
      <c r="O583">
        <f>SUMIFS('2024'!$I:$I,'2024'!$L:$L,work!$A583,'2024'!$H:$H,work!O$1)</f>
        <v>0</v>
      </c>
      <c r="P583">
        <f>SUMIFS('2024'!$I:$I,'2024'!$L:$L,work!$A583,'2024'!$H:$H,work!P$1)</f>
        <v>0</v>
      </c>
      <c r="Q583">
        <f>SUMIFS('2024'!$I:$I,'2024'!$L:$L,work!$A583,'2024'!$H:$H,work!Q$1)</f>
        <v>0</v>
      </c>
      <c r="R583">
        <f>SUMIFS('2024'!$I:$I,'2024'!$L:$L,work!$A583,'2024'!$H:$H,work!R$1)</f>
        <v>0</v>
      </c>
      <c r="S583">
        <f>SUMIFS('2024'!$I:$I,'2024'!$L:$L,work!$A583,'2024'!$H:$H,work!S$1)</f>
        <v>0</v>
      </c>
      <c r="T583">
        <f>SUMIFS('2024'!$I:$I,'2024'!$L:$L,work!$A583,'2024'!$H:$H,work!T$1)</f>
        <v>0</v>
      </c>
      <c r="U583">
        <f>SUMIFS('2024'!$I:$I,'2024'!$L:$L,work!$A583,'2024'!$H:$H,work!U$1)</f>
        <v>0</v>
      </c>
      <c r="V583">
        <f>SUMIFS('2024'!$I:$I,'2024'!$L:$L,work!$A583,'2024'!$H:$H,work!V$1)</f>
        <v>0</v>
      </c>
      <c r="W583">
        <f>SUMIFS('2024'!$I:$I,'2024'!$L:$L,work!$A583,'2024'!$H:$H,work!W$1)</f>
        <v>0</v>
      </c>
      <c r="X583">
        <f>SUMIFS('2024'!$I:$I,'2024'!$L:$L,work!$A583,'2024'!$H:$H,work!X$1)</f>
        <v>0</v>
      </c>
      <c r="Y583">
        <f t="shared" si="13"/>
        <v>3</v>
      </c>
    </row>
    <row r="584" spans="1:40" x14ac:dyDescent="0.25">
      <c r="A584" t="str">
        <v>751-21FLPNS G3NW0151</v>
      </c>
      <c r="B584" t="str">
        <f>_xlfn.XLOOKUP(A584,'2024'!L:L,'2024'!A:A)</f>
        <v>NWROC</v>
      </c>
      <c r="C584" t="str">
        <f>_xlfn.XLOOKUP(A584,'2024'!L:L,'2024'!F:F)</f>
        <v>STREAM</v>
      </c>
      <c r="D584" t="str">
        <f>_xlfn.XLOOKUP(A584,'2024'!L:L,'2024'!G:G)</f>
        <v>3F</v>
      </c>
      <c r="E584">
        <f>SUMIFS('2024'!$I:$I,'2024'!$L:$L,work!$A584,'2024'!$H:$H,work!E$1)</f>
        <v>0</v>
      </c>
      <c r="F584">
        <f>SUMIFS('2024'!$I:$I,'2024'!$L:$L,work!$A584,'2024'!$H:$H,work!F$1)</f>
        <v>0</v>
      </c>
      <c r="G584">
        <f>SUMIFS('2024'!$I:$I,'2024'!$L:$L,work!$A584,'2024'!$H:$H,work!G$1)</f>
        <v>0</v>
      </c>
      <c r="H584">
        <f>SUMIFS('2024'!$I:$I,'2024'!$L:$L,work!$A584,'2024'!$H:$H,work!H$1)</f>
        <v>0</v>
      </c>
      <c r="I584">
        <f>SUMIFS('2024'!$I:$I,'2024'!$L:$L,work!$A584,'2024'!$H:$H,work!I$1)</f>
        <v>6</v>
      </c>
      <c r="J584">
        <f>SUMIFS('2024'!$I:$I,'2024'!$L:$L,work!$A584,'2024'!$H:$H,work!J$1)</f>
        <v>0</v>
      </c>
      <c r="K584">
        <f>SUMIFS('2024'!$I:$I,'2024'!$L:$L,work!$A584,'2024'!$H:$H,work!K$1)</f>
        <v>0</v>
      </c>
      <c r="L584">
        <f>SUMIFS('2024'!$I:$I,'2024'!$L:$L,work!$A584,'2024'!$H:$H,work!L$1)</f>
        <v>0</v>
      </c>
      <c r="M584">
        <f>SUMIFS('2024'!$I:$I,'2024'!$L:$L,work!$A584,'2024'!$H:$H,work!M$1)</f>
        <v>0</v>
      </c>
      <c r="N584">
        <f>SUMIFS('2024'!$I:$I,'2024'!$L:$L,work!$A584,'2024'!$H:$H,work!N$1)</f>
        <v>0</v>
      </c>
      <c r="O584">
        <f>SUMIFS('2024'!$I:$I,'2024'!$L:$L,work!$A584,'2024'!$H:$H,work!O$1)</f>
        <v>0</v>
      </c>
      <c r="P584">
        <f>SUMIFS('2024'!$I:$I,'2024'!$L:$L,work!$A584,'2024'!$H:$H,work!P$1)</f>
        <v>0</v>
      </c>
      <c r="Q584">
        <f>SUMIFS('2024'!$I:$I,'2024'!$L:$L,work!$A584,'2024'!$H:$H,work!Q$1)</f>
        <v>0</v>
      </c>
      <c r="R584">
        <f>SUMIFS('2024'!$I:$I,'2024'!$L:$L,work!$A584,'2024'!$H:$H,work!R$1)</f>
        <v>0</v>
      </c>
      <c r="S584">
        <f>SUMIFS('2024'!$I:$I,'2024'!$L:$L,work!$A584,'2024'!$H:$H,work!S$1)</f>
        <v>0</v>
      </c>
      <c r="T584">
        <f>SUMIFS('2024'!$I:$I,'2024'!$L:$L,work!$A584,'2024'!$H:$H,work!T$1)</f>
        <v>0</v>
      </c>
      <c r="U584">
        <f>SUMIFS('2024'!$I:$I,'2024'!$L:$L,work!$A584,'2024'!$H:$H,work!U$1)</f>
        <v>0</v>
      </c>
      <c r="V584">
        <f>SUMIFS('2024'!$I:$I,'2024'!$L:$L,work!$A584,'2024'!$H:$H,work!V$1)</f>
        <v>0</v>
      </c>
      <c r="W584">
        <f>SUMIFS('2024'!$I:$I,'2024'!$L:$L,work!$A584,'2024'!$H:$H,work!W$1)</f>
        <v>0</v>
      </c>
      <c r="X584">
        <f>SUMIFS('2024'!$I:$I,'2024'!$L:$L,work!$A584,'2024'!$H:$H,work!X$1)</f>
        <v>0</v>
      </c>
      <c r="Y584">
        <f t="shared" si="13"/>
        <v>3</v>
      </c>
    </row>
    <row r="585" spans="1:40" x14ac:dyDescent="0.25">
      <c r="A585" t="str">
        <v>754ENRM521FLPNS G3NW0086</v>
      </c>
      <c r="B585" t="str">
        <f>_xlfn.XLOOKUP(A585,'2024'!L:L,'2024'!A:A)</f>
        <v>NWROC</v>
      </c>
      <c r="C585" t="str">
        <f>_xlfn.XLOOKUP(A585,'2024'!L:L,'2024'!F:F)</f>
        <v>ESTUARY</v>
      </c>
      <c r="D585" t="str">
        <f>_xlfn.XLOOKUP(A585,'2024'!L:L,'2024'!G:G)</f>
        <v>3M</v>
      </c>
      <c r="E585">
        <f>SUMIFS('2024'!$I:$I,'2024'!$L:$L,work!$A585,'2024'!$H:$H,work!E$1)</f>
        <v>0</v>
      </c>
      <c r="F585">
        <f>SUMIFS('2024'!$I:$I,'2024'!$L:$L,work!$A585,'2024'!$H:$H,work!F$1)</f>
        <v>0</v>
      </c>
      <c r="G585">
        <f>SUMIFS('2024'!$I:$I,'2024'!$L:$L,work!$A585,'2024'!$H:$H,work!G$1)</f>
        <v>0</v>
      </c>
      <c r="H585">
        <f>SUMIFS('2024'!$I:$I,'2024'!$L:$L,work!$A585,'2024'!$H:$H,work!H$1)</f>
        <v>6</v>
      </c>
      <c r="I585">
        <f>SUMIFS('2024'!$I:$I,'2024'!$L:$L,work!$A585,'2024'!$H:$H,work!I$1)</f>
        <v>0</v>
      </c>
      <c r="J585">
        <f>SUMIFS('2024'!$I:$I,'2024'!$L:$L,work!$A585,'2024'!$H:$H,work!J$1)</f>
        <v>0</v>
      </c>
      <c r="K585">
        <f>SUMIFS('2024'!$I:$I,'2024'!$L:$L,work!$A585,'2024'!$H:$H,work!K$1)</f>
        <v>0</v>
      </c>
      <c r="L585">
        <f>SUMIFS('2024'!$I:$I,'2024'!$L:$L,work!$A585,'2024'!$H:$H,work!L$1)</f>
        <v>0</v>
      </c>
      <c r="M585">
        <f>SUMIFS('2024'!$I:$I,'2024'!$L:$L,work!$A585,'2024'!$H:$H,work!M$1)</f>
        <v>0</v>
      </c>
      <c r="N585">
        <f>SUMIFS('2024'!$I:$I,'2024'!$L:$L,work!$A585,'2024'!$H:$H,work!N$1)</f>
        <v>0</v>
      </c>
      <c r="O585">
        <f>SUMIFS('2024'!$I:$I,'2024'!$L:$L,work!$A585,'2024'!$H:$H,work!O$1)</f>
        <v>0</v>
      </c>
      <c r="P585">
        <f>SUMIFS('2024'!$I:$I,'2024'!$L:$L,work!$A585,'2024'!$H:$H,work!P$1)</f>
        <v>0</v>
      </c>
      <c r="Q585">
        <f>SUMIFS('2024'!$I:$I,'2024'!$L:$L,work!$A585,'2024'!$H:$H,work!Q$1)</f>
        <v>0</v>
      </c>
      <c r="R585">
        <f>SUMIFS('2024'!$I:$I,'2024'!$L:$L,work!$A585,'2024'!$H:$H,work!R$1)</f>
        <v>0</v>
      </c>
      <c r="S585">
        <f>SUMIFS('2024'!$I:$I,'2024'!$L:$L,work!$A585,'2024'!$H:$H,work!S$1)</f>
        <v>0</v>
      </c>
      <c r="T585">
        <f>SUMIFS('2024'!$I:$I,'2024'!$L:$L,work!$A585,'2024'!$H:$H,work!T$1)</f>
        <v>0</v>
      </c>
      <c r="U585">
        <f>SUMIFS('2024'!$I:$I,'2024'!$L:$L,work!$A585,'2024'!$H:$H,work!U$1)</f>
        <v>0</v>
      </c>
      <c r="V585">
        <f>SUMIFS('2024'!$I:$I,'2024'!$L:$L,work!$A585,'2024'!$H:$H,work!V$1)</f>
        <v>0</v>
      </c>
      <c r="W585">
        <f>SUMIFS('2024'!$I:$I,'2024'!$L:$L,work!$A585,'2024'!$H:$H,work!W$1)</f>
        <v>0</v>
      </c>
      <c r="X585">
        <f>SUMIFS('2024'!$I:$I,'2024'!$L:$L,work!$A585,'2024'!$H:$H,work!X$1)</f>
        <v>0</v>
      </c>
      <c r="Y585">
        <f t="shared" si="13"/>
        <v>3</v>
      </c>
    </row>
    <row r="586" spans="1:40" x14ac:dyDescent="0.25">
      <c r="A586" t="str">
        <v>757-21FLTLHRG1TLHR0052</v>
      </c>
      <c r="B586" t="str">
        <f>_xlfn.XLOOKUP(A586,'2024'!L:L,'2024'!A:A)</f>
        <v>TLHROC</v>
      </c>
      <c r="C586" t="str">
        <f>_xlfn.XLOOKUP(A586,'2024'!L:L,'2024'!F:F)</f>
        <v>STREAM</v>
      </c>
      <c r="D586" t="str">
        <f>_xlfn.XLOOKUP(A586,'2024'!L:L,'2024'!G:G)</f>
        <v>3F</v>
      </c>
      <c r="E586">
        <f>SUMIFS('2024'!$I:$I,'2024'!$L:$L,work!$A586,'2024'!$H:$H,work!E$1)</f>
        <v>0</v>
      </c>
      <c r="F586">
        <f>SUMIFS('2024'!$I:$I,'2024'!$L:$L,work!$A586,'2024'!$H:$H,work!F$1)</f>
        <v>0</v>
      </c>
      <c r="G586">
        <f>SUMIFS('2024'!$I:$I,'2024'!$L:$L,work!$A586,'2024'!$H:$H,work!G$1)</f>
        <v>0</v>
      </c>
      <c r="H586">
        <f>SUMIFS('2024'!$I:$I,'2024'!$L:$L,work!$A586,'2024'!$H:$H,work!H$1)</f>
        <v>0</v>
      </c>
      <c r="I586">
        <f>SUMIFS('2024'!$I:$I,'2024'!$L:$L,work!$A586,'2024'!$H:$H,work!I$1)</f>
        <v>6</v>
      </c>
      <c r="J586">
        <f>SUMIFS('2024'!$I:$I,'2024'!$L:$L,work!$A586,'2024'!$H:$H,work!J$1)</f>
        <v>0</v>
      </c>
      <c r="K586">
        <f>SUMIFS('2024'!$I:$I,'2024'!$L:$L,work!$A586,'2024'!$H:$H,work!K$1)</f>
        <v>0</v>
      </c>
      <c r="L586">
        <f>SUMIFS('2024'!$I:$I,'2024'!$L:$L,work!$A586,'2024'!$H:$H,work!L$1)</f>
        <v>0</v>
      </c>
      <c r="M586">
        <f>SUMIFS('2024'!$I:$I,'2024'!$L:$L,work!$A586,'2024'!$H:$H,work!M$1)</f>
        <v>0</v>
      </c>
      <c r="N586">
        <f>SUMIFS('2024'!$I:$I,'2024'!$L:$L,work!$A586,'2024'!$H:$H,work!N$1)</f>
        <v>0</v>
      </c>
      <c r="O586">
        <f>SUMIFS('2024'!$I:$I,'2024'!$L:$L,work!$A586,'2024'!$H:$H,work!O$1)</f>
        <v>0</v>
      </c>
      <c r="P586">
        <f>SUMIFS('2024'!$I:$I,'2024'!$L:$L,work!$A586,'2024'!$H:$H,work!P$1)</f>
        <v>6</v>
      </c>
      <c r="Q586">
        <f>SUMIFS('2024'!$I:$I,'2024'!$L:$L,work!$A586,'2024'!$H:$H,work!Q$1)</f>
        <v>6</v>
      </c>
      <c r="R586">
        <f>SUMIFS('2024'!$I:$I,'2024'!$L:$L,work!$A586,'2024'!$H:$H,work!R$1)</f>
        <v>0</v>
      </c>
      <c r="S586">
        <f>SUMIFS('2024'!$I:$I,'2024'!$L:$L,work!$A586,'2024'!$H:$H,work!S$1)</f>
        <v>0</v>
      </c>
      <c r="T586">
        <f>SUMIFS('2024'!$I:$I,'2024'!$L:$L,work!$A586,'2024'!$H:$H,work!T$1)</f>
        <v>0</v>
      </c>
      <c r="U586">
        <f>SUMIFS('2024'!$I:$I,'2024'!$L:$L,work!$A586,'2024'!$H:$H,work!U$1)</f>
        <v>0</v>
      </c>
      <c r="V586">
        <f>SUMIFS('2024'!$I:$I,'2024'!$L:$L,work!$A586,'2024'!$H:$H,work!V$1)</f>
        <v>0</v>
      </c>
      <c r="W586">
        <f>SUMIFS('2024'!$I:$I,'2024'!$L:$L,work!$A586,'2024'!$H:$H,work!W$1)</f>
        <v>0</v>
      </c>
      <c r="X586">
        <f>SUMIFS('2024'!$I:$I,'2024'!$L:$L,work!$A586,'2024'!$H:$H,work!X$1)</f>
        <v>0</v>
      </c>
      <c r="Y586">
        <f t="shared" si="13"/>
        <v>3</v>
      </c>
    </row>
    <row r="587" spans="1:40" x14ac:dyDescent="0.25">
      <c r="A587" t="str">
        <v>76-21FLPNS G4NW0304</v>
      </c>
      <c r="B587" t="str">
        <f>_xlfn.XLOOKUP(A587,'2024'!L:L,'2024'!A:A)</f>
        <v>NWROC</v>
      </c>
      <c r="C587" t="str">
        <f>_xlfn.XLOOKUP(A587,'2024'!L:L,'2024'!F:F)</f>
        <v>STREAM</v>
      </c>
      <c r="D587" t="str">
        <f>_xlfn.XLOOKUP(A587,'2024'!L:L,'2024'!G:G)</f>
        <v>3F</v>
      </c>
      <c r="E587">
        <f>SUMIFS('2024'!$I:$I,'2024'!$L:$L,work!$A587,'2024'!$H:$H,work!E$1)</f>
        <v>0</v>
      </c>
      <c r="F587">
        <f>SUMIFS('2024'!$I:$I,'2024'!$L:$L,work!$A587,'2024'!$H:$H,work!F$1)</f>
        <v>0</v>
      </c>
      <c r="G587">
        <f>SUMIFS('2024'!$I:$I,'2024'!$L:$L,work!$A587,'2024'!$H:$H,work!G$1)</f>
        <v>0</v>
      </c>
      <c r="H587">
        <f>SUMIFS('2024'!$I:$I,'2024'!$L:$L,work!$A587,'2024'!$H:$H,work!H$1)</f>
        <v>0</v>
      </c>
      <c r="I587">
        <f>SUMIFS('2024'!$I:$I,'2024'!$L:$L,work!$A587,'2024'!$H:$H,work!I$1)</f>
        <v>6</v>
      </c>
      <c r="J587">
        <f>SUMIFS('2024'!$I:$I,'2024'!$L:$L,work!$A587,'2024'!$H:$H,work!J$1)</f>
        <v>0</v>
      </c>
      <c r="K587">
        <f>SUMIFS('2024'!$I:$I,'2024'!$L:$L,work!$A587,'2024'!$H:$H,work!K$1)</f>
        <v>0</v>
      </c>
      <c r="L587">
        <f>SUMIFS('2024'!$I:$I,'2024'!$L:$L,work!$A587,'2024'!$H:$H,work!L$1)</f>
        <v>0</v>
      </c>
      <c r="M587">
        <f>SUMIFS('2024'!$I:$I,'2024'!$L:$L,work!$A587,'2024'!$H:$H,work!M$1)</f>
        <v>0</v>
      </c>
      <c r="N587">
        <f>SUMIFS('2024'!$I:$I,'2024'!$L:$L,work!$A587,'2024'!$H:$H,work!N$1)</f>
        <v>0</v>
      </c>
      <c r="O587">
        <f>SUMIFS('2024'!$I:$I,'2024'!$L:$L,work!$A587,'2024'!$H:$H,work!O$1)</f>
        <v>0</v>
      </c>
      <c r="P587">
        <f>SUMIFS('2024'!$I:$I,'2024'!$L:$L,work!$A587,'2024'!$H:$H,work!P$1)</f>
        <v>0</v>
      </c>
      <c r="Q587">
        <f>SUMIFS('2024'!$I:$I,'2024'!$L:$L,work!$A587,'2024'!$H:$H,work!Q$1)</f>
        <v>0</v>
      </c>
      <c r="R587">
        <f>SUMIFS('2024'!$I:$I,'2024'!$L:$L,work!$A587,'2024'!$H:$H,work!R$1)</f>
        <v>0</v>
      </c>
      <c r="S587">
        <f>SUMIFS('2024'!$I:$I,'2024'!$L:$L,work!$A587,'2024'!$H:$H,work!S$1)</f>
        <v>0</v>
      </c>
      <c r="T587">
        <f>SUMIFS('2024'!$I:$I,'2024'!$L:$L,work!$A587,'2024'!$H:$H,work!T$1)</f>
        <v>0</v>
      </c>
      <c r="U587">
        <f>SUMIFS('2024'!$I:$I,'2024'!$L:$L,work!$A587,'2024'!$H:$H,work!U$1)</f>
        <v>0</v>
      </c>
      <c r="V587">
        <f>SUMIFS('2024'!$I:$I,'2024'!$L:$L,work!$A587,'2024'!$H:$H,work!V$1)</f>
        <v>0</v>
      </c>
      <c r="W587">
        <f>SUMIFS('2024'!$I:$I,'2024'!$L:$L,work!$A587,'2024'!$H:$H,work!W$1)</f>
        <v>0</v>
      </c>
      <c r="X587">
        <f>SUMIFS('2024'!$I:$I,'2024'!$L:$L,work!$A587,'2024'!$H:$H,work!X$1)</f>
        <v>0</v>
      </c>
      <c r="Y587">
        <f t="shared" si="13"/>
        <v>3</v>
      </c>
    </row>
    <row r="588" spans="1:40" x14ac:dyDescent="0.25">
      <c r="A588" t="str">
        <v>778C-21FLPNS G3NW0233</v>
      </c>
      <c r="B588" t="str">
        <f>_xlfn.XLOOKUP(A588,'2024'!L:L,'2024'!A:A)</f>
        <v>NWROC</v>
      </c>
      <c r="C588" t="str">
        <f>_xlfn.XLOOKUP(A588,'2024'!L:L,'2024'!F:F)</f>
        <v>ESTUARY11</v>
      </c>
      <c r="D588" t="str">
        <f>_xlfn.XLOOKUP(A588,'2024'!L:L,'2024'!G:G)</f>
        <v>2</v>
      </c>
      <c r="E588">
        <f>SUMIFS('2024'!$I:$I,'2024'!$L:$L,work!$A588,'2024'!$H:$H,work!E$1)</f>
        <v>6</v>
      </c>
      <c r="F588">
        <f>SUMIFS('2024'!$I:$I,'2024'!$L:$L,work!$A588,'2024'!$H:$H,work!F$1)</f>
        <v>0</v>
      </c>
      <c r="G588">
        <f>SUMIFS('2024'!$I:$I,'2024'!$L:$L,work!$A588,'2024'!$H:$H,work!G$1)</f>
        <v>0</v>
      </c>
      <c r="H588">
        <f>SUMIFS('2024'!$I:$I,'2024'!$L:$L,work!$A588,'2024'!$H:$H,work!H$1)</f>
        <v>6</v>
      </c>
      <c r="I588">
        <f>SUMIFS('2024'!$I:$I,'2024'!$L:$L,work!$A588,'2024'!$H:$H,work!I$1)</f>
        <v>0</v>
      </c>
      <c r="J588">
        <f>SUMIFS('2024'!$I:$I,'2024'!$L:$L,work!$A588,'2024'!$H:$H,work!J$1)</f>
        <v>6</v>
      </c>
      <c r="K588">
        <f>SUMIFS('2024'!$I:$I,'2024'!$L:$L,work!$A588,'2024'!$H:$H,work!K$1)</f>
        <v>0</v>
      </c>
      <c r="L588">
        <f>SUMIFS('2024'!$I:$I,'2024'!$L:$L,work!$A588,'2024'!$H:$H,work!L$1)</f>
        <v>0</v>
      </c>
      <c r="M588">
        <f>SUMIFS('2024'!$I:$I,'2024'!$L:$L,work!$A588,'2024'!$H:$H,work!M$1)</f>
        <v>0</v>
      </c>
      <c r="N588">
        <f>SUMIFS('2024'!$I:$I,'2024'!$L:$L,work!$A588,'2024'!$H:$H,work!N$1)</f>
        <v>0</v>
      </c>
      <c r="O588">
        <f>SUMIFS('2024'!$I:$I,'2024'!$L:$L,work!$A588,'2024'!$H:$H,work!O$1)</f>
        <v>0</v>
      </c>
      <c r="P588">
        <f>SUMIFS('2024'!$I:$I,'2024'!$L:$L,work!$A588,'2024'!$H:$H,work!P$1)</f>
        <v>0</v>
      </c>
      <c r="Q588">
        <f>SUMIFS('2024'!$I:$I,'2024'!$L:$L,work!$A588,'2024'!$H:$H,work!Q$1)</f>
        <v>0</v>
      </c>
      <c r="R588">
        <f>SUMIFS('2024'!$I:$I,'2024'!$L:$L,work!$A588,'2024'!$H:$H,work!R$1)</f>
        <v>0</v>
      </c>
      <c r="S588">
        <f>SUMIFS('2024'!$I:$I,'2024'!$L:$L,work!$A588,'2024'!$H:$H,work!S$1)</f>
        <v>0</v>
      </c>
      <c r="T588">
        <f>SUMIFS('2024'!$I:$I,'2024'!$L:$L,work!$A588,'2024'!$H:$H,work!T$1)</f>
        <v>0</v>
      </c>
      <c r="U588">
        <f>SUMIFS('2024'!$I:$I,'2024'!$L:$L,work!$A588,'2024'!$H:$H,work!U$1)</f>
        <v>0</v>
      </c>
      <c r="V588">
        <f>SUMIFS('2024'!$I:$I,'2024'!$L:$L,work!$A588,'2024'!$H:$H,work!V$1)</f>
        <v>0</v>
      </c>
      <c r="W588">
        <f>SUMIFS('2024'!$I:$I,'2024'!$L:$L,work!$A588,'2024'!$H:$H,work!W$1)</f>
        <v>0</v>
      </c>
      <c r="X588">
        <f>SUMIFS('2024'!$I:$I,'2024'!$L:$L,work!$A588,'2024'!$H:$H,work!X$1)</f>
        <v>0</v>
      </c>
      <c r="Y588">
        <f t="shared" si="13"/>
        <v>3</v>
      </c>
    </row>
    <row r="589" spans="1:40" x14ac:dyDescent="0.25">
      <c r="A589" t="str">
        <v>778CENRM721FLPNS G3NW0235</v>
      </c>
      <c r="B589" t="str">
        <f>_xlfn.XLOOKUP(A589,'2024'!L:L,'2024'!A:A)</f>
        <v>NWROC</v>
      </c>
      <c r="C589" t="str">
        <f>_xlfn.XLOOKUP(A589,'2024'!L:L,'2024'!F:F)</f>
        <v>ESTUARY</v>
      </c>
      <c r="D589" t="str">
        <f>_xlfn.XLOOKUP(A589,'2024'!L:L,'2024'!G:G)</f>
        <v>2</v>
      </c>
      <c r="E589">
        <f>SUMIFS('2024'!$I:$I,'2024'!$L:$L,work!$A589,'2024'!$H:$H,work!E$1)</f>
        <v>6</v>
      </c>
      <c r="F589">
        <f>SUMIFS('2024'!$I:$I,'2024'!$L:$L,work!$A589,'2024'!$H:$H,work!F$1)</f>
        <v>0</v>
      </c>
      <c r="G589">
        <f>SUMIFS('2024'!$I:$I,'2024'!$L:$L,work!$A589,'2024'!$H:$H,work!G$1)</f>
        <v>0</v>
      </c>
      <c r="H589">
        <f>SUMIFS('2024'!$I:$I,'2024'!$L:$L,work!$A589,'2024'!$H:$H,work!H$1)</f>
        <v>6</v>
      </c>
      <c r="I589">
        <f>SUMIFS('2024'!$I:$I,'2024'!$L:$L,work!$A589,'2024'!$H:$H,work!I$1)</f>
        <v>0</v>
      </c>
      <c r="J589">
        <f>SUMIFS('2024'!$I:$I,'2024'!$L:$L,work!$A589,'2024'!$H:$H,work!J$1)</f>
        <v>6</v>
      </c>
      <c r="K589">
        <f>SUMIFS('2024'!$I:$I,'2024'!$L:$L,work!$A589,'2024'!$H:$H,work!K$1)</f>
        <v>0</v>
      </c>
      <c r="L589">
        <f>SUMIFS('2024'!$I:$I,'2024'!$L:$L,work!$A589,'2024'!$H:$H,work!L$1)</f>
        <v>0</v>
      </c>
      <c r="M589">
        <f>SUMIFS('2024'!$I:$I,'2024'!$L:$L,work!$A589,'2024'!$H:$H,work!M$1)</f>
        <v>0</v>
      </c>
      <c r="N589">
        <f>SUMIFS('2024'!$I:$I,'2024'!$L:$L,work!$A589,'2024'!$H:$H,work!N$1)</f>
        <v>0</v>
      </c>
      <c r="O589">
        <f>SUMIFS('2024'!$I:$I,'2024'!$L:$L,work!$A589,'2024'!$H:$H,work!O$1)</f>
        <v>0</v>
      </c>
      <c r="P589">
        <f>SUMIFS('2024'!$I:$I,'2024'!$L:$L,work!$A589,'2024'!$H:$H,work!P$1)</f>
        <v>0</v>
      </c>
      <c r="Q589">
        <f>SUMIFS('2024'!$I:$I,'2024'!$L:$L,work!$A589,'2024'!$H:$H,work!Q$1)</f>
        <v>0</v>
      </c>
      <c r="R589">
        <f>SUMIFS('2024'!$I:$I,'2024'!$L:$L,work!$A589,'2024'!$H:$H,work!R$1)</f>
        <v>0</v>
      </c>
      <c r="S589">
        <f>SUMIFS('2024'!$I:$I,'2024'!$L:$L,work!$A589,'2024'!$H:$H,work!S$1)</f>
        <v>0</v>
      </c>
      <c r="T589">
        <f>SUMIFS('2024'!$I:$I,'2024'!$L:$L,work!$A589,'2024'!$H:$H,work!T$1)</f>
        <v>0</v>
      </c>
      <c r="U589">
        <f>SUMIFS('2024'!$I:$I,'2024'!$L:$L,work!$A589,'2024'!$H:$H,work!U$1)</f>
        <v>0</v>
      </c>
      <c r="V589">
        <f>SUMIFS('2024'!$I:$I,'2024'!$L:$L,work!$A589,'2024'!$H:$H,work!V$1)</f>
        <v>0</v>
      </c>
      <c r="W589">
        <f>SUMIFS('2024'!$I:$I,'2024'!$L:$L,work!$A589,'2024'!$H:$H,work!W$1)</f>
        <v>0</v>
      </c>
      <c r="X589">
        <f>SUMIFS('2024'!$I:$I,'2024'!$L:$L,work!$A589,'2024'!$H:$H,work!X$1)</f>
        <v>0</v>
      </c>
      <c r="Y589">
        <f t="shared" si="13"/>
        <v>3</v>
      </c>
    </row>
    <row r="590" spans="1:40" x14ac:dyDescent="0.25">
      <c r="A590" t="str">
        <v>778D-21FLPNS G3NW0010</v>
      </c>
      <c r="B590" t="str">
        <f>_xlfn.XLOOKUP(A590,'2024'!L:L,'2024'!A:A)</f>
        <v>NWROC</v>
      </c>
      <c r="C590" t="str">
        <f>_xlfn.XLOOKUP(A590,'2024'!L:L,'2024'!F:F)</f>
        <v>ESTUARY11</v>
      </c>
      <c r="D590" t="str">
        <f>_xlfn.XLOOKUP(A590,'2024'!L:L,'2024'!G:G)</f>
        <v>2</v>
      </c>
      <c r="E590">
        <f>SUMIFS('2024'!$I:$I,'2024'!$L:$L,work!$A590,'2024'!$H:$H,work!E$1)</f>
        <v>6</v>
      </c>
      <c r="F590">
        <f>SUMIFS('2024'!$I:$I,'2024'!$L:$L,work!$A590,'2024'!$H:$H,work!F$1)</f>
        <v>0</v>
      </c>
      <c r="G590">
        <f>SUMIFS('2024'!$I:$I,'2024'!$L:$L,work!$A590,'2024'!$H:$H,work!G$1)</f>
        <v>0</v>
      </c>
      <c r="H590">
        <f>SUMIFS('2024'!$I:$I,'2024'!$L:$L,work!$A590,'2024'!$H:$H,work!H$1)</f>
        <v>6</v>
      </c>
      <c r="I590">
        <f>SUMIFS('2024'!$I:$I,'2024'!$L:$L,work!$A590,'2024'!$H:$H,work!I$1)</f>
        <v>0</v>
      </c>
      <c r="J590">
        <f>SUMIFS('2024'!$I:$I,'2024'!$L:$L,work!$A590,'2024'!$H:$H,work!J$1)</f>
        <v>6</v>
      </c>
      <c r="K590">
        <f>SUMIFS('2024'!$I:$I,'2024'!$L:$L,work!$A590,'2024'!$H:$H,work!K$1)</f>
        <v>0</v>
      </c>
      <c r="L590">
        <f>SUMIFS('2024'!$I:$I,'2024'!$L:$L,work!$A590,'2024'!$H:$H,work!L$1)</f>
        <v>0</v>
      </c>
      <c r="M590">
        <f>SUMIFS('2024'!$I:$I,'2024'!$L:$L,work!$A590,'2024'!$H:$H,work!M$1)</f>
        <v>0</v>
      </c>
      <c r="N590">
        <f>SUMIFS('2024'!$I:$I,'2024'!$L:$L,work!$A590,'2024'!$H:$H,work!N$1)</f>
        <v>0</v>
      </c>
      <c r="O590">
        <f>SUMIFS('2024'!$I:$I,'2024'!$L:$L,work!$A590,'2024'!$H:$H,work!O$1)</f>
        <v>0</v>
      </c>
      <c r="P590">
        <f>SUMIFS('2024'!$I:$I,'2024'!$L:$L,work!$A590,'2024'!$H:$H,work!P$1)</f>
        <v>0</v>
      </c>
      <c r="Q590">
        <f>SUMIFS('2024'!$I:$I,'2024'!$L:$L,work!$A590,'2024'!$H:$H,work!Q$1)</f>
        <v>0</v>
      </c>
      <c r="R590">
        <f>SUMIFS('2024'!$I:$I,'2024'!$L:$L,work!$A590,'2024'!$H:$H,work!R$1)</f>
        <v>0</v>
      </c>
      <c r="S590">
        <f>SUMIFS('2024'!$I:$I,'2024'!$L:$L,work!$A590,'2024'!$H:$H,work!S$1)</f>
        <v>0</v>
      </c>
      <c r="T590">
        <f>SUMIFS('2024'!$I:$I,'2024'!$L:$L,work!$A590,'2024'!$H:$H,work!T$1)</f>
        <v>0</v>
      </c>
      <c r="U590">
        <f>SUMIFS('2024'!$I:$I,'2024'!$L:$L,work!$A590,'2024'!$H:$H,work!U$1)</f>
        <v>0</v>
      </c>
      <c r="V590">
        <f>SUMIFS('2024'!$I:$I,'2024'!$L:$L,work!$A590,'2024'!$H:$H,work!V$1)</f>
        <v>0</v>
      </c>
      <c r="W590">
        <f>SUMIFS('2024'!$I:$I,'2024'!$L:$L,work!$A590,'2024'!$H:$H,work!W$1)</f>
        <v>0</v>
      </c>
      <c r="X590">
        <f>SUMIFS('2024'!$I:$I,'2024'!$L:$L,work!$A590,'2024'!$H:$H,work!X$1)</f>
        <v>0</v>
      </c>
      <c r="Y590">
        <f t="shared" si="13"/>
        <v>3</v>
      </c>
    </row>
    <row r="591" spans="1:40" x14ac:dyDescent="0.25">
      <c r="A591" t="str">
        <v>784-21FLPNS G5NW0035</v>
      </c>
      <c r="B591" t="str">
        <f>_xlfn.XLOOKUP(A591,'2024'!L:L,'2024'!A:A)</f>
        <v>NWROC</v>
      </c>
      <c r="C591" t="str">
        <f>_xlfn.XLOOKUP(A591,'2024'!L:L,'2024'!F:F)</f>
        <v>ESTUARY11</v>
      </c>
      <c r="D591" t="str">
        <f>_xlfn.XLOOKUP(A591,'2024'!L:L,'2024'!G:G)</f>
        <v>3M</v>
      </c>
      <c r="E591">
        <f>SUMIFS('2024'!$I:$I,'2024'!$L:$L,work!$A591,'2024'!$H:$H,work!E$1)</f>
        <v>6</v>
      </c>
      <c r="F591">
        <f>SUMIFS('2024'!$I:$I,'2024'!$L:$L,work!$A591,'2024'!$H:$H,work!F$1)</f>
        <v>0</v>
      </c>
      <c r="G591">
        <f>SUMIFS('2024'!$I:$I,'2024'!$L:$L,work!$A591,'2024'!$H:$H,work!G$1)</f>
        <v>0</v>
      </c>
      <c r="H591">
        <f>SUMIFS('2024'!$I:$I,'2024'!$L:$L,work!$A591,'2024'!$H:$H,work!H$1)</f>
        <v>6</v>
      </c>
      <c r="I591">
        <f>SUMIFS('2024'!$I:$I,'2024'!$L:$L,work!$A591,'2024'!$H:$H,work!I$1)</f>
        <v>0</v>
      </c>
      <c r="J591">
        <f>SUMIFS('2024'!$I:$I,'2024'!$L:$L,work!$A591,'2024'!$H:$H,work!J$1)</f>
        <v>0</v>
      </c>
      <c r="K591">
        <f>SUMIFS('2024'!$I:$I,'2024'!$L:$L,work!$A591,'2024'!$H:$H,work!K$1)</f>
        <v>0</v>
      </c>
      <c r="L591">
        <f>SUMIFS('2024'!$I:$I,'2024'!$L:$L,work!$A591,'2024'!$H:$H,work!L$1)</f>
        <v>0</v>
      </c>
      <c r="M591">
        <f>SUMIFS('2024'!$I:$I,'2024'!$L:$L,work!$A591,'2024'!$H:$H,work!M$1)</f>
        <v>0</v>
      </c>
      <c r="N591">
        <f>SUMIFS('2024'!$I:$I,'2024'!$L:$L,work!$A591,'2024'!$H:$H,work!N$1)</f>
        <v>0</v>
      </c>
      <c r="O591">
        <f>SUMIFS('2024'!$I:$I,'2024'!$L:$L,work!$A591,'2024'!$H:$H,work!O$1)</f>
        <v>0</v>
      </c>
      <c r="P591">
        <f>SUMIFS('2024'!$I:$I,'2024'!$L:$L,work!$A591,'2024'!$H:$H,work!P$1)</f>
        <v>0</v>
      </c>
      <c r="Q591">
        <f>SUMIFS('2024'!$I:$I,'2024'!$L:$L,work!$A591,'2024'!$H:$H,work!Q$1)</f>
        <v>0</v>
      </c>
      <c r="R591">
        <f>SUMIFS('2024'!$I:$I,'2024'!$L:$L,work!$A591,'2024'!$H:$H,work!R$1)</f>
        <v>0</v>
      </c>
      <c r="S591">
        <f>SUMIFS('2024'!$I:$I,'2024'!$L:$L,work!$A591,'2024'!$H:$H,work!S$1)</f>
        <v>0</v>
      </c>
      <c r="T591">
        <f>SUMIFS('2024'!$I:$I,'2024'!$L:$L,work!$A591,'2024'!$H:$H,work!T$1)</f>
        <v>0</v>
      </c>
      <c r="U591">
        <f>SUMIFS('2024'!$I:$I,'2024'!$L:$L,work!$A591,'2024'!$H:$H,work!U$1)</f>
        <v>0</v>
      </c>
      <c r="V591">
        <f>SUMIFS('2024'!$I:$I,'2024'!$L:$L,work!$A591,'2024'!$H:$H,work!V$1)</f>
        <v>0</v>
      </c>
      <c r="W591">
        <f>SUMIFS('2024'!$I:$I,'2024'!$L:$L,work!$A591,'2024'!$H:$H,work!W$1)</f>
        <v>0</v>
      </c>
      <c r="X591">
        <f>SUMIFS('2024'!$I:$I,'2024'!$L:$L,work!$A591,'2024'!$H:$H,work!X$1)</f>
        <v>0</v>
      </c>
      <c r="Y591">
        <f t="shared" si="13"/>
        <v>3</v>
      </c>
    </row>
    <row r="592" spans="1:40" x14ac:dyDescent="0.25">
      <c r="A592" t="str">
        <v>789ENRM621FLPNS G3NW0036</v>
      </c>
      <c r="B592" t="str">
        <f>_xlfn.XLOOKUP(A592,'2024'!L:L,'2024'!A:A)</f>
        <v>NWROC</v>
      </c>
      <c r="C592" t="str">
        <f>_xlfn.XLOOKUP(A592,'2024'!L:L,'2024'!F:F)</f>
        <v>ESTUARY</v>
      </c>
      <c r="D592" t="str">
        <f>_xlfn.XLOOKUP(A592,'2024'!L:L,'2024'!G:G)</f>
        <v>3M</v>
      </c>
      <c r="E592">
        <f>SUMIFS('2024'!$I:$I,'2024'!$L:$L,work!$A592,'2024'!$H:$H,work!E$1)</f>
        <v>0</v>
      </c>
      <c r="F592">
        <f>SUMIFS('2024'!$I:$I,'2024'!$L:$L,work!$A592,'2024'!$H:$H,work!F$1)</f>
        <v>0</v>
      </c>
      <c r="G592">
        <f>SUMIFS('2024'!$I:$I,'2024'!$L:$L,work!$A592,'2024'!$H:$H,work!G$1)</f>
        <v>0</v>
      </c>
      <c r="H592">
        <f>SUMIFS('2024'!$I:$I,'2024'!$L:$L,work!$A592,'2024'!$H:$H,work!H$1)</f>
        <v>6</v>
      </c>
      <c r="I592">
        <f>SUMIFS('2024'!$I:$I,'2024'!$L:$L,work!$A592,'2024'!$H:$H,work!I$1)</f>
        <v>0</v>
      </c>
      <c r="J592">
        <f>SUMIFS('2024'!$I:$I,'2024'!$L:$L,work!$A592,'2024'!$H:$H,work!J$1)</f>
        <v>0</v>
      </c>
      <c r="K592">
        <f>SUMIFS('2024'!$I:$I,'2024'!$L:$L,work!$A592,'2024'!$H:$H,work!K$1)</f>
        <v>0</v>
      </c>
      <c r="L592">
        <f>SUMIFS('2024'!$I:$I,'2024'!$L:$L,work!$A592,'2024'!$H:$H,work!L$1)</f>
        <v>0</v>
      </c>
      <c r="M592">
        <f>SUMIFS('2024'!$I:$I,'2024'!$L:$L,work!$A592,'2024'!$H:$H,work!M$1)</f>
        <v>0</v>
      </c>
      <c r="N592">
        <f>SUMIFS('2024'!$I:$I,'2024'!$L:$L,work!$A592,'2024'!$H:$H,work!N$1)</f>
        <v>0</v>
      </c>
      <c r="O592">
        <f>SUMIFS('2024'!$I:$I,'2024'!$L:$L,work!$A592,'2024'!$H:$H,work!O$1)</f>
        <v>0</v>
      </c>
      <c r="P592">
        <f>SUMIFS('2024'!$I:$I,'2024'!$L:$L,work!$A592,'2024'!$H:$H,work!P$1)</f>
        <v>0</v>
      </c>
      <c r="Q592">
        <f>SUMIFS('2024'!$I:$I,'2024'!$L:$L,work!$A592,'2024'!$H:$H,work!Q$1)</f>
        <v>0</v>
      </c>
      <c r="R592">
        <f>SUMIFS('2024'!$I:$I,'2024'!$L:$L,work!$A592,'2024'!$H:$H,work!R$1)</f>
        <v>0</v>
      </c>
      <c r="S592">
        <f>SUMIFS('2024'!$I:$I,'2024'!$L:$L,work!$A592,'2024'!$H:$H,work!S$1)</f>
        <v>0</v>
      </c>
      <c r="T592">
        <f>SUMIFS('2024'!$I:$I,'2024'!$L:$L,work!$A592,'2024'!$H:$H,work!T$1)</f>
        <v>0</v>
      </c>
      <c r="U592">
        <f>SUMIFS('2024'!$I:$I,'2024'!$L:$L,work!$A592,'2024'!$H:$H,work!U$1)</f>
        <v>0</v>
      </c>
      <c r="V592">
        <f>SUMIFS('2024'!$I:$I,'2024'!$L:$L,work!$A592,'2024'!$H:$H,work!V$1)</f>
        <v>0</v>
      </c>
      <c r="W592">
        <f>SUMIFS('2024'!$I:$I,'2024'!$L:$L,work!$A592,'2024'!$H:$H,work!W$1)</f>
        <v>0</v>
      </c>
      <c r="X592">
        <f>SUMIFS('2024'!$I:$I,'2024'!$L:$L,work!$A592,'2024'!$H:$H,work!X$1)</f>
        <v>0</v>
      </c>
      <c r="Y592">
        <f t="shared" si="13"/>
        <v>3</v>
      </c>
    </row>
    <row r="593" spans="1:25" x14ac:dyDescent="0.25">
      <c r="A593" t="str">
        <v>793AENRX321FLWQA G1WA0055</v>
      </c>
      <c r="B593" t="str">
        <f>_xlfn.XLOOKUP(A593,'2024'!L:L,'2024'!A:A)</f>
        <v>TLHROC</v>
      </c>
      <c r="C593" t="str">
        <f>_xlfn.XLOOKUP(A593,'2024'!L:L,'2024'!F:F)</f>
        <v>ESTUARY</v>
      </c>
      <c r="D593" t="str">
        <f>_xlfn.XLOOKUP(A593,'2024'!L:L,'2024'!G:G)</f>
        <v>2</v>
      </c>
      <c r="E593">
        <f>SUMIFS('2024'!$I:$I,'2024'!$L:$L,work!$A593,'2024'!$H:$H,work!E$1)</f>
        <v>6</v>
      </c>
      <c r="F593">
        <f>SUMIFS('2024'!$I:$I,'2024'!$L:$L,work!$A593,'2024'!$H:$H,work!F$1)</f>
        <v>0</v>
      </c>
      <c r="G593">
        <f>SUMIFS('2024'!$I:$I,'2024'!$L:$L,work!$A593,'2024'!$H:$H,work!G$1)</f>
        <v>0</v>
      </c>
      <c r="H593">
        <f>SUMIFS('2024'!$I:$I,'2024'!$L:$L,work!$A593,'2024'!$H:$H,work!H$1)</f>
        <v>6</v>
      </c>
      <c r="I593">
        <f>SUMIFS('2024'!$I:$I,'2024'!$L:$L,work!$A593,'2024'!$H:$H,work!I$1)</f>
        <v>0</v>
      </c>
      <c r="J593">
        <f>SUMIFS('2024'!$I:$I,'2024'!$L:$L,work!$A593,'2024'!$H:$H,work!J$1)</f>
        <v>6</v>
      </c>
      <c r="K593">
        <f>SUMIFS('2024'!$I:$I,'2024'!$L:$L,work!$A593,'2024'!$H:$H,work!K$1)</f>
        <v>0</v>
      </c>
      <c r="L593">
        <f>SUMIFS('2024'!$I:$I,'2024'!$L:$L,work!$A593,'2024'!$H:$H,work!L$1)</f>
        <v>0</v>
      </c>
      <c r="M593">
        <f>SUMIFS('2024'!$I:$I,'2024'!$L:$L,work!$A593,'2024'!$H:$H,work!M$1)</f>
        <v>0</v>
      </c>
      <c r="N593">
        <f>SUMIFS('2024'!$I:$I,'2024'!$L:$L,work!$A593,'2024'!$H:$H,work!N$1)</f>
        <v>0</v>
      </c>
      <c r="O593">
        <f>SUMIFS('2024'!$I:$I,'2024'!$L:$L,work!$A593,'2024'!$H:$H,work!O$1)</f>
        <v>0</v>
      </c>
      <c r="P593">
        <f>SUMIFS('2024'!$I:$I,'2024'!$L:$L,work!$A593,'2024'!$H:$H,work!P$1)</f>
        <v>6</v>
      </c>
      <c r="Q593">
        <f>SUMIFS('2024'!$I:$I,'2024'!$L:$L,work!$A593,'2024'!$H:$H,work!Q$1)</f>
        <v>0</v>
      </c>
      <c r="R593">
        <f>SUMIFS('2024'!$I:$I,'2024'!$L:$L,work!$A593,'2024'!$H:$H,work!R$1)</f>
        <v>0</v>
      </c>
      <c r="S593">
        <f>SUMIFS('2024'!$I:$I,'2024'!$L:$L,work!$A593,'2024'!$H:$H,work!S$1)</f>
        <v>0</v>
      </c>
      <c r="T593">
        <f>SUMIFS('2024'!$I:$I,'2024'!$L:$L,work!$A593,'2024'!$H:$H,work!T$1)</f>
        <v>0</v>
      </c>
      <c r="U593">
        <f>SUMIFS('2024'!$I:$I,'2024'!$L:$L,work!$A593,'2024'!$H:$H,work!U$1)</f>
        <v>0</v>
      </c>
      <c r="V593">
        <f>SUMIFS('2024'!$I:$I,'2024'!$L:$L,work!$A593,'2024'!$H:$H,work!V$1)</f>
        <v>0</v>
      </c>
      <c r="W593">
        <f>SUMIFS('2024'!$I:$I,'2024'!$L:$L,work!$A593,'2024'!$H:$H,work!W$1)</f>
        <v>0</v>
      </c>
      <c r="X593">
        <f>SUMIFS('2024'!$I:$I,'2024'!$L:$L,work!$A593,'2024'!$H:$H,work!X$1)</f>
        <v>0</v>
      </c>
      <c r="Y593">
        <f t="shared" si="13"/>
        <v>3</v>
      </c>
    </row>
    <row r="594" spans="1:25" x14ac:dyDescent="0.25">
      <c r="A594" t="str">
        <v>80-21FLTLHRG3TLHR0002</v>
      </c>
      <c r="B594" t="str">
        <f>_xlfn.XLOOKUP(A594,'2024'!L:L,'2024'!A:A)</f>
        <v>TLHROC</v>
      </c>
      <c r="C594" t="str">
        <f>_xlfn.XLOOKUP(A594,'2024'!L:L,'2024'!F:F)</f>
        <v>STREAM</v>
      </c>
      <c r="D594" t="str">
        <f>_xlfn.XLOOKUP(A594,'2024'!L:L,'2024'!G:G)</f>
        <v>3F</v>
      </c>
      <c r="E594">
        <f>SUMIFS('2024'!$I:$I,'2024'!$L:$L,work!$A594,'2024'!$H:$H,work!E$1)</f>
        <v>6</v>
      </c>
      <c r="F594">
        <f>SUMIFS('2024'!$I:$I,'2024'!$L:$L,work!$A594,'2024'!$H:$H,work!F$1)</f>
        <v>0</v>
      </c>
      <c r="G594">
        <f>SUMIFS('2024'!$I:$I,'2024'!$L:$L,work!$A594,'2024'!$H:$H,work!G$1)</f>
        <v>0</v>
      </c>
      <c r="H594">
        <f>SUMIFS('2024'!$I:$I,'2024'!$L:$L,work!$A594,'2024'!$H:$H,work!H$1)</f>
        <v>0</v>
      </c>
      <c r="I594">
        <f>SUMIFS('2024'!$I:$I,'2024'!$L:$L,work!$A594,'2024'!$H:$H,work!I$1)</f>
        <v>6</v>
      </c>
      <c r="J594">
        <f>SUMIFS('2024'!$I:$I,'2024'!$L:$L,work!$A594,'2024'!$H:$H,work!J$1)</f>
        <v>0</v>
      </c>
      <c r="K594">
        <f>SUMIFS('2024'!$I:$I,'2024'!$L:$L,work!$A594,'2024'!$H:$H,work!K$1)</f>
        <v>0</v>
      </c>
      <c r="L594">
        <f>SUMIFS('2024'!$I:$I,'2024'!$L:$L,work!$A594,'2024'!$H:$H,work!L$1)</f>
        <v>0</v>
      </c>
      <c r="M594">
        <f>SUMIFS('2024'!$I:$I,'2024'!$L:$L,work!$A594,'2024'!$H:$H,work!M$1)</f>
        <v>0</v>
      </c>
      <c r="N594">
        <f>SUMIFS('2024'!$I:$I,'2024'!$L:$L,work!$A594,'2024'!$H:$H,work!N$1)</f>
        <v>0</v>
      </c>
      <c r="O594">
        <f>SUMIFS('2024'!$I:$I,'2024'!$L:$L,work!$A594,'2024'!$H:$H,work!O$1)</f>
        <v>0</v>
      </c>
      <c r="P594">
        <f>SUMIFS('2024'!$I:$I,'2024'!$L:$L,work!$A594,'2024'!$H:$H,work!P$1)</f>
        <v>0</v>
      </c>
      <c r="Q594">
        <f>SUMIFS('2024'!$I:$I,'2024'!$L:$L,work!$A594,'2024'!$H:$H,work!Q$1)</f>
        <v>0</v>
      </c>
      <c r="R594">
        <f>SUMIFS('2024'!$I:$I,'2024'!$L:$L,work!$A594,'2024'!$H:$H,work!R$1)</f>
        <v>0</v>
      </c>
      <c r="S594">
        <f>SUMIFS('2024'!$I:$I,'2024'!$L:$L,work!$A594,'2024'!$H:$H,work!S$1)</f>
        <v>0</v>
      </c>
      <c r="T594">
        <f>SUMIFS('2024'!$I:$I,'2024'!$L:$L,work!$A594,'2024'!$H:$H,work!T$1)</f>
        <v>0</v>
      </c>
      <c r="U594">
        <f>SUMIFS('2024'!$I:$I,'2024'!$L:$L,work!$A594,'2024'!$H:$H,work!U$1)</f>
        <v>0</v>
      </c>
      <c r="V594">
        <f>SUMIFS('2024'!$I:$I,'2024'!$L:$L,work!$A594,'2024'!$H:$H,work!V$1)</f>
        <v>0</v>
      </c>
      <c r="W594">
        <f>SUMIFS('2024'!$I:$I,'2024'!$L:$L,work!$A594,'2024'!$H:$H,work!W$1)</f>
        <v>0</v>
      </c>
      <c r="X594">
        <f>SUMIFS('2024'!$I:$I,'2024'!$L:$L,work!$A594,'2024'!$H:$H,work!X$1)</f>
        <v>0</v>
      </c>
      <c r="Y594">
        <f t="shared" si="13"/>
        <v>3</v>
      </c>
    </row>
    <row r="595" spans="1:25" x14ac:dyDescent="0.25">
      <c r="A595" t="str">
        <v>8027ENRX421FLWQA G1WA0048</v>
      </c>
      <c r="B595" t="str">
        <f>_xlfn.XLOOKUP(A595,'2024'!L:L,'2024'!A:A)</f>
        <v>TLHROC</v>
      </c>
      <c r="C595" t="str">
        <f>_xlfn.XLOOKUP(A595,'2024'!L:L,'2024'!F:F)</f>
        <v>COASTAL</v>
      </c>
      <c r="D595" t="str">
        <f>_xlfn.XLOOKUP(A595,'2024'!L:L,'2024'!G:G)</f>
        <v>2</v>
      </c>
      <c r="E595">
        <f>SUMIFS('2024'!$I:$I,'2024'!$L:$L,work!$A595,'2024'!$H:$H,work!E$1)</f>
        <v>6</v>
      </c>
      <c r="F595">
        <f>SUMIFS('2024'!$I:$I,'2024'!$L:$L,work!$A595,'2024'!$H:$H,work!F$1)</f>
        <v>0</v>
      </c>
      <c r="G595">
        <f>SUMIFS('2024'!$I:$I,'2024'!$L:$L,work!$A595,'2024'!$H:$H,work!G$1)</f>
        <v>0</v>
      </c>
      <c r="H595">
        <f>SUMIFS('2024'!$I:$I,'2024'!$L:$L,work!$A595,'2024'!$H:$H,work!H$1)</f>
        <v>6</v>
      </c>
      <c r="I595">
        <f>SUMIFS('2024'!$I:$I,'2024'!$L:$L,work!$A595,'2024'!$H:$H,work!I$1)</f>
        <v>0</v>
      </c>
      <c r="J595">
        <f>SUMIFS('2024'!$I:$I,'2024'!$L:$L,work!$A595,'2024'!$H:$H,work!J$1)</f>
        <v>6</v>
      </c>
      <c r="K595">
        <f>SUMIFS('2024'!$I:$I,'2024'!$L:$L,work!$A595,'2024'!$H:$H,work!K$1)</f>
        <v>0</v>
      </c>
      <c r="L595">
        <f>SUMIFS('2024'!$I:$I,'2024'!$L:$L,work!$A595,'2024'!$H:$H,work!L$1)</f>
        <v>0</v>
      </c>
      <c r="M595">
        <f>SUMIFS('2024'!$I:$I,'2024'!$L:$L,work!$A595,'2024'!$H:$H,work!M$1)</f>
        <v>0</v>
      </c>
      <c r="N595">
        <f>SUMIFS('2024'!$I:$I,'2024'!$L:$L,work!$A595,'2024'!$H:$H,work!N$1)</f>
        <v>0</v>
      </c>
      <c r="O595">
        <f>SUMIFS('2024'!$I:$I,'2024'!$L:$L,work!$A595,'2024'!$H:$H,work!O$1)</f>
        <v>0</v>
      </c>
      <c r="P595">
        <f>SUMIFS('2024'!$I:$I,'2024'!$L:$L,work!$A595,'2024'!$H:$H,work!P$1)</f>
        <v>0</v>
      </c>
      <c r="Q595">
        <f>SUMIFS('2024'!$I:$I,'2024'!$L:$L,work!$A595,'2024'!$H:$H,work!Q$1)</f>
        <v>0</v>
      </c>
      <c r="R595">
        <f>SUMIFS('2024'!$I:$I,'2024'!$L:$L,work!$A595,'2024'!$H:$H,work!R$1)</f>
        <v>0</v>
      </c>
      <c r="S595">
        <f>SUMIFS('2024'!$I:$I,'2024'!$L:$L,work!$A595,'2024'!$H:$H,work!S$1)</f>
        <v>0</v>
      </c>
      <c r="T595">
        <f>SUMIFS('2024'!$I:$I,'2024'!$L:$L,work!$A595,'2024'!$H:$H,work!T$1)</f>
        <v>0</v>
      </c>
      <c r="U595">
        <f>SUMIFS('2024'!$I:$I,'2024'!$L:$L,work!$A595,'2024'!$H:$H,work!U$1)</f>
        <v>0</v>
      </c>
      <c r="V595">
        <f>SUMIFS('2024'!$I:$I,'2024'!$L:$L,work!$A595,'2024'!$H:$H,work!V$1)</f>
        <v>0</v>
      </c>
      <c r="W595">
        <f>SUMIFS('2024'!$I:$I,'2024'!$L:$L,work!$A595,'2024'!$H:$H,work!W$1)</f>
        <v>0</v>
      </c>
      <c r="X595">
        <f>SUMIFS('2024'!$I:$I,'2024'!$L:$L,work!$A595,'2024'!$H:$H,work!X$1)</f>
        <v>0</v>
      </c>
      <c r="Y595">
        <f t="shared" si="13"/>
        <v>3</v>
      </c>
    </row>
    <row r="596" spans="1:25" x14ac:dyDescent="0.25">
      <c r="A596" t="str">
        <v>8033ENRX1321FLSUW 127919</v>
      </c>
      <c r="B596" t="str">
        <f>_xlfn.XLOOKUP(A596,'2024'!L:L,'2024'!A:A)</f>
        <v>TLHROC</v>
      </c>
      <c r="C596" t="str">
        <f>_xlfn.XLOOKUP(A596,'2024'!L:L,'2024'!F:F)</f>
        <v>COASTAL</v>
      </c>
      <c r="D596" t="str">
        <f>_xlfn.XLOOKUP(A596,'2024'!L:L,'2024'!G:G)</f>
        <v>3M</v>
      </c>
      <c r="E596">
        <f>SUMIFS('2024'!$I:$I,'2024'!$L:$L,work!$A596,'2024'!$H:$H,work!E$1)</f>
        <v>0</v>
      </c>
      <c r="F596">
        <f>SUMIFS('2024'!$I:$I,'2024'!$L:$L,work!$A596,'2024'!$H:$H,work!F$1)</f>
        <v>0</v>
      </c>
      <c r="G596">
        <f>SUMIFS('2024'!$I:$I,'2024'!$L:$L,work!$A596,'2024'!$H:$H,work!G$1)</f>
        <v>0</v>
      </c>
      <c r="H596">
        <f>SUMIFS('2024'!$I:$I,'2024'!$L:$L,work!$A596,'2024'!$H:$H,work!H$1)</f>
        <v>6</v>
      </c>
      <c r="I596">
        <f>SUMIFS('2024'!$I:$I,'2024'!$L:$L,work!$A596,'2024'!$H:$H,work!I$1)</f>
        <v>0</v>
      </c>
      <c r="J596">
        <f>SUMIFS('2024'!$I:$I,'2024'!$L:$L,work!$A596,'2024'!$H:$H,work!J$1)</f>
        <v>0</v>
      </c>
      <c r="K596">
        <f>SUMIFS('2024'!$I:$I,'2024'!$L:$L,work!$A596,'2024'!$H:$H,work!K$1)</f>
        <v>0</v>
      </c>
      <c r="L596">
        <f>SUMIFS('2024'!$I:$I,'2024'!$L:$L,work!$A596,'2024'!$H:$H,work!L$1)</f>
        <v>0</v>
      </c>
      <c r="M596">
        <f>SUMIFS('2024'!$I:$I,'2024'!$L:$L,work!$A596,'2024'!$H:$H,work!M$1)</f>
        <v>0</v>
      </c>
      <c r="N596">
        <f>SUMIFS('2024'!$I:$I,'2024'!$L:$L,work!$A596,'2024'!$H:$H,work!N$1)</f>
        <v>0</v>
      </c>
      <c r="O596">
        <f>SUMIFS('2024'!$I:$I,'2024'!$L:$L,work!$A596,'2024'!$H:$H,work!O$1)</f>
        <v>0</v>
      </c>
      <c r="P596">
        <f>SUMIFS('2024'!$I:$I,'2024'!$L:$L,work!$A596,'2024'!$H:$H,work!P$1)</f>
        <v>0</v>
      </c>
      <c r="Q596">
        <f>SUMIFS('2024'!$I:$I,'2024'!$L:$L,work!$A596,'2024'!$H:$H,work!Q$1)</f>
        <v>0</v>
      </c>
      <c r="R596">
        <f>SUMIFS('2024'!$I:$I,'2024'!$L:$L,work!$A596,'2024'!$H:$H,work!R$1)</f>
        <v>0</v>
      </c>
      <c r="S596">
        <f>SUMIFS('2024'!$I:$I,'2024'!$L:$L,work!$A596,'2024'!$H:$H,work!S$1)</f>
        <v>0</v>
      </c>
      <c r="T596">
        <f>SUMIFS('2024'!$I:$I,'2024'!$L:$L,work!$A596,'2024'!$H:$H,work!T$1)</f>
        <v>0</v>
      </c>
      <c r="U596">
        <f>SUMIFS('2024'!$I:$I,'2024'!$L:$L,work!$A596,'2024'!$H:$H,work!U$1)</f>
        <v>0</v>
      </c>
      <c r="V596">
        <f>SUMIFS('2024'!$I:$I,'2024'!$L:$L,work!$A596,'2024'!$H:$H,work!V$1)</f>
        <v>0</v>
      </c>
      <c r="W596">
        <f>SUMIFS('2024'!$I:$I,'2024'!$L:$L,work!$A596,'2024'!$H:$H,work!W$1)</f>
        <v>0</v>
      </c>
      <c r="X596">
        <f>SUMIFS('2024'!$I:$I,'2024'!$L:$L,work!$A596,'2024'!$H:$H,work!X$1)</f>
        <v>0</v>
      </c>
      <c r="Y596">
        <f t="shared" si="13"/>
        <v>3</v>
      </c>
    </row>
    <row r="597" spans="1:25" x14ac:dyDescent="0.25">
      <c r="A597" t="str">
        <v>8037DENRX1521FLWQA 30SEAS111</v>
      </c>
      <c r="B597" t="str">
        <f>_xlfn.XLOOKUP(A597,'2024'!L:L,'2024'!A:A)</f>
        <v>SWROC</v>
      </c>
      <c r="C597" t="str">
        <f>_xlfn.XLOOKUP(A597,'2024'!L:L,'2024'!F:F)</f>
        <v>COASTAL</v>
      </c>
      <c r="D597" t="str">
        <f>_xlfn.XLOOKUP(A597,'2024'!L:L,'2024'!G:G)</f>
        <v>2</v>
      </c>
      <c r="E597">
        <f>SUMIFS('2024'!$I:$I,'2024'!$L:$L,work!$A597,'2024'!$H:$H,work!E$1)</f>
        <v>6</v>
      </c>
      <c r="F597">
        <f>SUMIFS('2024'!$I:$I,'2024'!$L:$L,work!$A597,'2024'!$H:$H,work!F$1)</f>
        <v>0</v>
      </c>
      <c r="G597">
        <f>SUMIFS('2024'!$I:$I,'2024'!$L:$L,work!$A597,'2024'!$H:$H,work!G$1)</f>
        <v>0</v>
      </c>
      <c r="H597">
        <f>SUMIFS('2024'!$I:$I,'2024'!$L:$L,work!$A597,'2024'!$H:$H,work!H$1)</f>
        <v>6</v>
      </c>
      <c r="I597">
        <f>SUMIFS('2024'!$I:$I,'2024'!$L:$L,work!$A597,'2024'!$H:$H,work!I$1)</f>
        <v>0</v>
      </c>
      <c r="J597">
        <f>SUMIFS('2024'!$I:$I,'2024'!$L:$L,work!$A597,'2024'!$H:$H,work!J$1)</f>
        <v>6</v>
      </c>
      <c r="K597">
        <f>SUMIFS('2024'!$I:$I,'2024'!$L:$L,work!$A597,'2024'!$H:$H,work!K$1)</f>
        <v>0</v>
      </c>
      <c r="L597">
        <f>SUMIFS('2024'!$I:$I,'2024'!$L:$L,work!$A597,'2024'!$H:$H,work!L$1)</f>
        <v>0</v>
      </c>
      <c r="M597">
        <f>SUMIFS('2024'!$I:$I,'2024'!$L:$L,work!$A597,'2024'!$H:$H,work!M$1)</f>
        <v>0</v>
      </c>
      <c r="N597">
        <f>SUMIFS('2024'!$I:$I,'2024'!$L:$L,work!$A597,'2024'!$H:$H,work!N$1)</f>
        <v>0</v>
      </c>
      <c r="O597">
        <f>SUMIFS('2024'!$I:$I,'2024'!$L:$L,work!$A597,'2024'!$H:$H,work!O$1)</f>
        <v>0</v>
      </c>
      <c r="P597">
        <f>SUMIFS('2024'!$I:$I,'2024'!$L:$L,work!$A597,'2024'!$H:$H,work!P$1)</f>
        <v>0</v>
      </c>
      <c r="Q597">
        <f>SUMIFS('2024'!$I:$I,'2024'!$L:$L,work!$A597,'2024'!$H:$H,work!Q$1)</f>
        <v>0</v>
      </c>
      <c r="R597">
        <f>SUMIFS('2024'!$I:$I,'2024'!$L:$L,work!$A597,'2024'!$H:$H,work!R$1)</f>
        <v>0</v>
      </c>
      <c r="S597">
        <f>SUMIFS('2024'!$I:$I,'2024'!$L:$L,work!$A597,'2024'!$H:$H,work!S$1)</f>
        <v>0</v>
      </c>
      <c r="T597">
        <f>SUMIFS('2024'!$I:$I,'2024'!$L:$L,work!$A597,'2024'!$H:$H,work!T$1)</f>
        <v>0</v>
      </c>
      <c r="U597">
        <f>SUMIFS('2024'!$I:$I,'2024'!$L:$L,work!$A597,'2024'!$H:$H,work!U$1)</f>
        <v>0</v>
      </c>
      <c r="V597">
        <f>SUMIFS('2024'!$I:$I,'2024'!$L:$L,work!$A597,'2024'!$H:$H,work!V$1)</f>
        <v>0</v>
      </c>
      <c r="W597">
        <f>SUMIFS('2024'!$I:$I,'2024'!$L:$L,work!$A597,'2024'!$H:$H,work!W$1)</f>
        <v>0</v>
      </c>
      <c r="X597">
        <f>SUMIFS('2024'!$I:$I,'2024'!$L:$L,work!$A597,'2024'!$H:$H,work!X$1)</f>
        <v>0</v>
      </c>
      <c r="Y597">
        <f t="shared" si="13"/>
        <v>3</v>
      </c>
    </row>
    <row r="598" spans="1:25" x14ac:dyDescent="0.25">
      <c r="A598" t="str">
        <v>8044EENRW1121FLTPA G5SW0059</v>
      </c>
      <c r="B598" t="str">
        <f>_xlfn.XLOOKUP(A598,'2024'!L:L,'2024'!A:A)</f>
        <v>SWROC</v>
      </c>
      <c r="C598" t="str">
        <f>_xlfn.XLOOKUP(A598,'2024'!L:L,'2024'!F:F)</f>
        <v>ESTUARY</v>
      </c>
      <c r="D598" t="str">
        <f>_xlfn.XLOOKUP(A598,'2024'!L:L,'2024'!G:G)</f>
        <v>3M</v>
      </c>
      <c r="E598">
        <f>SUMIFS('2024'!$I:$I,'2024'!$L:$L,work!$A598,'2024'!$H:$H,work!E$1)</f>
        <v>6</v>
      </c>
      <c r="F598">
        <f>SUMIFS('2024'!$I:$I,'2024'!$L:$L,work!$A598,'2024'!$H:$H,work!F$1)</f>
        <v>0</v>
      </c>
      <c r="G598">
        <f>SUMIFS('2024'!$I:$I,'2024'!$L:$L,work!$A598,'2024'!$H:$H,work!G$1)</f>
        <v>0</v>
      </c>
      <c r="H598">
        <f>SUMIFS('2024'!$I:$I,'2024'!$L:$L,work!$A598,'2024'!$H:$H,work!H$1)</f>
        <v>6</v>
      </c>
      <c r="I598">
        <f>SUMIFS('2024'!$I:$I,'2024'!$L:$L,work!$A598,'2024'!$H:$H,work!I$1)</f>
        <v>0</v>
      </c>
      <c r="J598">
        <f>SUMIFS('2024'!$I:$I,'2024'!$L:$L,work!$A598,'2024'!$H:$H,work!J$1)</f>
        <v>0</v>
      </c>
      <c r="K598">
        <f>SUMIFS('2024'!$I:$I,'2024'!$L:$L,work!$A598,'2024'!$H:$H,work!K$1)</f>
        <v>0</v>
      </c>
      <c r="L598">
        <f>SUMIFS('2024'!$I:$I,'2024'!$L:$L,work!$A598,'2024'!$H:$H,work!L$1)</f>
        <v>0</v>
      </c>
      <c r="M598">
        <f>SUMIFS('2024'!$I:$I,'2024'!$L:$L,work!$A598,'2024'!$H:$H,work!M$1)</f>
        <v>0</v>
      </c>
      <c r="N598">
        <f>SUMIFS('2024'!$I:$I,'2024'!$L:$L,work!$A598,'2024'!$H:$H,work!N$1)</f>
        <v>0</v>
      </c>
      <c r="O598">
        <f>SUMIFS('2024'!$I:$I,'2024'!$L:$L,work!$A598,'2024'!$H:$H,work!O$1)</f>
        <v>0</v>
      </c>
      <c r="P598">
        <f>SUMIFS('2024'!$I:$I,'2024'!$L:$L,work!$A598,'2024'!$H:$H,work!P$1)</f>
        <v>0</v>
      </c>
      <c r="Q598">
        <f>SUMIFS('2024'!$I:$I,'2024'!$L:$L,work!$A598,'2024'!$H:$H,work!Q$1)</f>
        <v>0</v>
      </c>
      <c r="R598">
        <f>SUMIFS('2024'!$I:$I,'2024'!$L:$L,work!$A598,'2024'!$H:$H,work!R$1)</f>
        <v>0</v>
      </c>
      <c r="S598">
        <f>SUMIFS('2024'!$I:$I,'2024'!$L:$L,work!$A598,'2024'!$H:$H,work!S$1)</f>
        <v>0</v>
      </c>
      <c r="T598">
        <f>SUMIFS('2024'!$I:$I,'2024'!$L:$L,work!$A598,'2024'!$H:$H,work!T$1)</f>
        <v>0</v>
      </c>
      <c r="U598">
        <f>SUMIFS('2024'!$I:$I,'2024'!$L:$L,work!$A598,'2024'!$H:$H,work!U$1)</f>
        <v>0</v>
      </c>
      <c r="V598">
        <f>SUMIFS('2024'!$I:$I,'2024'!$L:$L,work!$A598,'2024'!$H:$H,work!V$1)</f>
        <v>0</v>
      </c>
      <c r="W598">
        <f>SUMIFS('2024'!$I:$I,'2024'!$L:$L,work!$A598,'2024'!$H:$H,work!W$1)</f>
        <v>0</v>
      </c>
      <c r="X598">
        <f>SUMIFS('2024'!$I:$I,'2024'!$L:$L,work!$A598,'2024'!$H:$H,work!X$1)</f>
        <v>0</v>
      </c>
      <c r="Y598">
        <f t="shared" si="13"/>
        <v>3</v>
      </c>
    </row>
    <row r="599" spans="1:25" x14ac:dyDescent="0.25">
      <c r="A599" t="str">
        <v>8044EENRW1121FLTPA G5SW0061</v>
      </c>
      <c r="B599" t="str">
        <f>_xlfn.XLOOKUP(A599,'2024'!L:L,'2024'!A:A)</f>
        <v>SWROC</v>
      </c>
      <c r="C599" t="str">
        <f>_xlfn.XLOOKUP(A599,'2024'!L:L,'2024'!F:F)</f>
        <v>ESTUARY</v>
      </c>
      <c r="D599" t="str">
        <f>_xlfn.XLOOKUP(A599,'2024'!L:L,'2024'!G:G)</f>
        <v>3M</v>
      </c>
      <c r="E599">
        <f>SUMIFS('2024'!$I:$I,'2024'!$L:$L,work!$A599,'2024'!$H:$H,work!E$1)</f>
        <v>6</v>
      </c>
      <c r="F599">
        <f>SUMIFS('2024'!$I:$I,'2024'!$L:$L,work!$A599,'2024'!$H:$H,work!F$1)</f>
        <v>0</v>
      </c>
      <c r="G599">
        <f>SUMIFS('2024'!$I:$I,'2024'!$L:$L,work!$A599,'2024'!$H:$H,work!G$1)</f>
        <v>0</v>
      </c>
      <c r="H599">
        <f>SUMIFS('2024'!$I:$I,'2024'!$L:$L,work!$A599,'2024'!$H:$H,work!H$1)</f>
        <v>6</v>
      </c>
      <c r="I599">
        <f>SUMIFS('2024'!$I:$I,'2024'!$L:$L,work!$A599,'2024'!$H:$H,work!I$1)</f>
        <v>0</v>
      </c>
      <c r="J599">
        <f>SUMIFS('2024'!$I:$I,'2024'!$L:$L,work!$A599,'2024'!$H:$H,work!J$1)</f>
        <v>0</v>
      </c>
      <c r="K599">
        <f>SUMIFS('2024'!$I:$I,'2024'!$L:$L,work!$A599,'2024'!$H:$H,work!K$1)</f>
        <v>0</v>
      </c>
      <c r="L599">
        <f>SUMIFS('2024'!$I:$I,'2024'!$L:$L,work!$A599,'2024'!$H:$H,work!L$1)</f>
        <v>0</v>
      </c>
      <c r="M599">
        <f>SUMIFS('2024'!$I:$I,'2024'!$L:$L,work!$A599,'2024'!$H:$H,work!M$1)</f>
        <v>0</v>
      </c>
      <c r="N599">
        <f>SUMIFS('2024'!$I:$I,'2024'!$L:$L,work!$A599,'2024'!$H:$H,work!N$1)</f>
        <v>0</v>
      </c>
      <c r="O599">
        <f>SUMIFS('2024'!$I:$I,'2024'!$L:$L,work!$A599,'2024'!$H:$H,work!O$1)</f>
        <v>0</v>
      </c>
      <c r="P599">
        <f>SUMIFS('2024'!$I:$I,'2024'!$L:$L,work!$A599,'2024'!$H:$H,work!P$1)</f>
        <v>0</v>
      </c>
      <c r="Q599">
        <f>SUMIFS('2024'!$I:$I,'2024'!$L:$L,work!$A599,'2024'!$H:$H,work!Q$1)</f>
        <v>0</v>
      </c>
      <c r="R599">
        <f>SUMIFS('2024'!$I:$I,'2024'!$L:$L,work!$A599,'2024'!$H:$H,work!R$1)</f>
        <v>0</v>
      </c>
      <c r="S599">
        <f>SUMIFS('2024'!$I:$I,'2024'!$L:$L,work!$A599,'2024'!$H:$H,work!S$1)</f>
        <v>0</v>
      </c>
      <c r="T599">
        <f>SUMIFS('2024'!$I:$I,'2024'!$L:$L,work!$A599,'2024'!$H:$H,work!T$1)</f>
        <v>0</v>
      </c>
      <c r="U599">
        <f>SUMIFS('2024'!$I:$I,'2024'!$L:$L,work!$A599,'2024'!$H:$H,work!U$1)</f>
        <v>0</v>
      </c>
      <c r="V599">
        <f>SUMIFS('2024'!$I:$I,'2024'!$L:$L,work!$A599,'2024'!$H:$H,work!V$1)</f>
        <v>0</v>
      </c>
      <c r="W599">
        <f>SUMIFS('2024'!$I:$I,'2024'!$L:$L,work!$A599,'2024'!$H:$H,work!W$1)</f>
        <v>0</v>
      </c>
      <c r="X599">
        <f>SUMIFS('2024'!$I:$I,'2024'!$L:$L,work!$A599,'2024'!$H:$H,work!X$1)</f>
        <v>0</v>
      </c>
      <c r="Y599">
        <f t="shared" si="13"/>
        <v>3</v>
      </c>
    </row>
    <row r="600" spans="1:25" x14ac:dyDescent="0.25">
      <c r="A600" t="str">
        <v>808-21FLBRA 808-A</v>
      </c>
      <c r="B600" t="str">
        <f>_xlfn.XLOOKUP(A600,'2024'!L:L,'2024'!A:A)</f>
        <v>TLHROC</v>
      </c>
      <c r="C600" t="str">
        <f>_xlfn.XLOOKUP(A600,'2024'!L:L,'2024'!F:F)</f>
        <v>STREAM</v>
      </c>
      <c r="D600" t="str">
        <f>_xlfn.XLOOKUP(A600,'2024'!L:L,'2024'!G:G)</f>
        <v>3F</v>
      </c>
      <c r="E600">
        <f>SUMIFS('2024'!$I:$I,'2024'!$L:$L,work!$A600,'2024'!$H:$H,work!E$1)</f>
        <v>6</v>
      </c>
      <c r="F600">
        <f>SUMIFS('2024'!$I:$I,'2024'!$L:$L,work!$A600,'2024'!$H:$H,work!F$1)</f>
        <v>0</v>
      </c>
      <c r="G600">
        <f>SUMIFS('2024'!$I:$I,'2024'!$L:$L,work!$A600,'2024'!$H:$H,work!G$1)</f>
        <v>6</v>
      </c>
      <c r="H600">
        <f>SUMIFS('2024'!$I:$I,'2024'!$L:$L,work!$A600,'2024'!$H:$H,work!H$1)</f>
        <v>0</v>
      </c>
      <c r="I600">
        <f>SUMIFS('2024'!$I:$I,'2024'!$L:$L,work!$A600,'2024'!$H:$H,work!I$1)</f>
        <v>6</v>
      </c>
      <c r="J600">
        <f>SUMIFS('2024'!$I:$I,'2024'!$L:$L,work!$A600,'2024'!$H:$H,work!J$1)</f>
        <v>0</v>
      </c>
      <c r="K600">
        <f>SUMIFS('2024'!$I:$I,'2024'!$L:$L,work!$A600,'2024'!$H:$H,work!K$1)</f>
        <v>0</v>
      </c>
      <c r="L600">
        <f>SUMIFS('2024'!$I:$I,'2024'!$L:$L,work!$A600,'2024'!$H:$H,work!L$1)</f>
        <v>0</v>
      </c>
      <c r="M600">
        <f>SUMIFS('2024'!$I:$I,'2024'!$L:$L,work!$A600,'2024'!$H:$H,work!M$1)</f>
        <v>0</v>
      </c>
      <c r="N600">
        <f>SUMIFS('2024'!$I:$I,'2024'!$L:$L,work!$A600,'2024'!$H:$H,work!N$1)</f>
        <v>0</v>
      </c>
      <c r="O600">
        <f>SUMIFS('2024'!$I:$I,'2024'!$L:$L,work!$A600,'2024'!$H:$H,work!O$1)</f>
        <v>0</v>
      </c>
      <c r="P600">
        <f>SUMIFS('2024'!$I:$I,'2024'!$L:$L,work!$A600,'2024'!$H:$H,work!P$1)</f>
        <v>0</v>
      </c>
      <c r="Q600">
        <f>SUMIFS('2024'!$I:$I,'2024'!$L:$L,work!$A600,'2024'!$H:$H,work!Q$1)</f>
        <v>0</v>
      </c>
      <c r="R600">
        <f>SUMIFS('2024'!$I:$I,'2024'!$L:$L,work!$A600,'2024'!$H:$H,work!R$1)</f>
        <v>0</v>
      </c>
      <c r="S600">
        <f>SUMIFS('2024'!$I:$I,'2024'!$L:$L,work!$A600,'2024'!$H:$H,work!S$1)</f>
        <v>0</v>
      </c>
      <c r="T600">
        <f>SUMIFS('2024'!$I:$I,'2024'!$L:$L,work!$A600,'2024'!$H:$H,work!T$1)</f>
        <v>0</v>
      </c>
      <c r="U600">
        <f>SUMIFS('2024'!$I:$I,'2024'!$L:$L,work!$A600,'2024'!$H:$H,work!U$1)</f>
        <v>0</v>
      </c>
      <c r="V600">
        <f>SUMIFS('2024'!$I:$I,'2024'!$L:$L,work!$A600,'2024'!$H:$H,work!V$1)</f>
        <v>0</v>
      </c>
      <c r="W600">
        <f>SUMIFS('2024'!$I:$I,'2024'!$L:$L,work!$A600,'2024'!$H:$H,work!W$1)</f>
        <v>0</v>
      </c>
      <c r="X600">
        <f>SUMIFS('2024'!$I:$I,'2024'!$L:$L,work!$A600,'2024'!$H:$H,work!X$1)</f>
        <v>0</v>
      </c>
      <c r="Y600">
        <f t="shared" si="13"/>
        <v>3</v>
      </c>
    </row>
    <row r="601" spans="1:25" x14ac:dyDescent="0.25">
      <c r="A601" t="str">
        <v>811-21FLTLHRG1TLHR0053</v>
      </c>
      <c r="B601" t="str">
        <f>_xlfn.XLOOKUP(A601,'2024'!L:L,'2024'!A:A)</f>
        <v>TLHROC</v>
      </c>
      <c r="C601" t="str">
        <f>_xlfn.XLOOKUP(A601,'2024'!L:L,'2024'!F:F)</f>
        <v>STREAM</v>
      </c>
      <c r="D601" t="str">
        <f>_xlfn.XLOOKUP(A601,'2024'!L:L,'2024'!G:G)</f>
        <v>3F</v>
      </c>
      <c r="E601">
        <f>SUMIFS('2024'!$I:$I,'2024'!$L:$L,work!$A601,'2024'!$H:$H,work!E$1)</f>
        <v>0</v>
      </c>
      <c r="F601">
        <f>SUMIFS('2024'!$I:$I,'2024'!$L:$L,work!$A601,'2024'!$H:$H,work!F$1)</f>
        <v>0</v>
      </c>
      <c r="G601">
        <f>SUMIFS('2024'!$I:$I,'2024'!$L:$L,work!$A601,'2024'!$H:$H,work!G$1)</f>
        <v>0</v>
      </c>
      <c r="H601">
        <f>SUMIFS('2024'!$I:$I,'2024'!$L:$L,work!$A601,'2024'!$H:$H,work!H$1)</f>
        <v>0</v>
      </c>
      <c r="I601">
        <f>SUMIFS('2024'!$I:$I,'2024'!$L:$L,work!$A601,'2024'!$H:$H,work!I$1)</f>
        <v>6</v>
      </c>
      <c r="J601">
        <f>SUMIFS('2024'!$I:$I,'2024'!$L:$L,work!$A601,'2024'!$H:$H,work!J$1)</f>
        <v>0</v>
      </c>
      <c r="K601">
        <f>SUMIFS('2024'!$I:$I,'2024'!$L:$L,work!$A601,'2024'!$H:$H,work!K$1)</f>
        <v>0</v>
      </c>
      <c r="L601">
        <f>SUMIFS('2024'!$I:$I,'2024'!$L:$L,work!$A601,'2024'!$H:$H,work!L$1)</f>
        <v>0</v>
      </c>
      <c r="M601">
        <f>SUMIFS('2024'!$I:$I,'2024'!$L:$L,work!$A601,'2024'!$H:$H,work!M$1)</f>
        <v>0</v>
      </c>
      <c r="N601">
        <f>SUMIFS('2024'!$I:$I,'2024'!$L:$L,work!$A601,'2024'!$H:$H,work!N$1)</f>
        <v>0</v>
      </c>
      <c r="O601">
        <f>SUMIFS('2024'!$I:$I,'2024'!$L:$L,work!$A601,'2024'!$H:$H,work!O$1)</f>
        <v>0</v>
      </c>
      <c r="P601">
        <f>SUMIFS('2024'!$I:$I,'2024'!$L:$L,work!$A601,'2024'!$H:$H,work!P$1)</f>
        <v>0</v>
      </c>
      <c r="Q601">
        <f>SUMIFS('2024'!$I:$I,'2024'!$L:$L,work!$A601,'2024'!$H:$H,work!Q$1)</f>
        <v>0</v>
      </c>
      <c r="R601">
        <f>SUMIFS('2024'!$I:$I,'2024'!$L:$L,work!$A601,'2024'!$H:$H,work!R$1)</f>
        <v>0</v>
      </c>
      <c r="S601">
        <f>SUMIFS('2024'!$I:$I,'2024'!$L:$L,work!$A601,'2024'!$H:$H,work!S$1)</f>
        <v>0</v>
      </c>
      <c r="T601">
        <f>SUMIFS('2024'!$I:$I,'2024'!$L:$L,work!$A601,'2024'!$H:$H,work!T$1)</f>
        <v>0</v>
      </c>
      <c r="U601">
        <f>SUMIFS('2024'!$I:$I,'2024'!$L:$L,work!$A601,'2024'!$H:$H,work!U$1)</f>
        <v>0</v>
      </c>
      <c r="V601">
        <f>SUMIFS('2024'!$I:$I,'2024'!$L:$L,work!$A601,'2024'!$H:$H,work!V$1)</f>
        <v>0</v>
      </c>
      <c r="W601">
        <f>SUMIFS('2024'!$I:$I,'2024'!$L:$L,work!$A601,'2024'!$H:$H,work!W$1)</f>
        <v>0</v>
      </c>
      <c r="X601">
        <f>SUMIFS('2024'!$I:$I,'2024'!$L:$L,work!$A601,'2024'!$H:$H,work!X$1)</f>
        <v>0</v>
      </c>
      <c r="Y601">
        <f t="shared" si="13"/>
        <v>3</v>
      </c>
    </row>
    <row r="602" spans="1:25" x14ac:dyDescent="0.25">
      <c r="A602" t="str">
        <v>820-21FLTLHRG1TLHR0182</v>
      </c>
      <c r="B602" t="str">
        <f>_xlfn.XLOOKUP(A602,'2024'!L:L,'2024'!A:A)</f>
        <v>TLHROC</v>
      </c>
      <c r="C602" t="str">
        <f>_xlfn.XLOOKUP(A602,'2024'!L:L,'2024'!F:F)</f>
        <v>STREAM</v>
      </c>
      <c r="D602" t="str">
        <f>_xlfn.XLOOKUP(A602,'2024'!L:L,'2024'!G:G)</f>
        <v>3F</v>
      </c>
      <c r="E602">
        <f>SUMIFS('2024'!$I:$I,'2024'!$L:$L,work!$A602,'2024'!$H:$H,work!E$1)</f>
        <v>0</v>
      </c>
      <c r="F602">
        <f>SUMIFS('2024'!$I:$I,'2024'!$L:$L,work!$A602,'2024'!$H:$H,work!F$1)</f>
        <v>0</v>
      </c>
      <c r="G602">
        <f>SUMIFS('2024'!$I:$I,'2024'!$L:$L,work!$A602,'2024'!$H:$H,work!G$1)</f>
        <v>0</v>
      </c>
      <c r="H602">
        <f>SUMIFS('2024'!$I:$I,'2024'!$L:$L,work!$A602,'2024'!$H:$H,work!H$1)</f>
        <v>0</v>
      </c>
      <c r="I602">
        <f>SUMIFS('2024'!$I:$I,'2024'!$L:$L,work!$A602,'2024'!$H:$H,work!I$1)</f>
        <v>6</v>
      </c>
      <c r="J602">
        <f>SUMIFS('2024'!$I:$I,'2024'!$L:$L,work!$A602,'2024'!$H:$H,work!J$1)</f>
        <v>0</v>
      </c>
      <c r="K602">
        <f>SUMIFS('2024'!$I:$I,'2024'!$L:$L,work!$A602,'2024'!$H:$H,work!K$1)</f>
        <v>0</v>
      </c>
      <c r="L602">
        <f>SUMIFS('2024'!$I:$I,'2024'!$L:$L,work!$A602,'2024'!$H:$H,work!L$1)</f>
        <v>0</v>
      </c>
      <c r="M602">
        <f>SUMIFS('2024'!$I:$I,'2024'!$L:$L,work!$A602,'2024'!$H:$H,work!M$1)</f>
        <v>0</v>
      </c>
      <c r="N602">
        <f>SUMIFS('2024'!$I:$I,'2024'!$L:$L,work!$A602,'2024'!$H:$H,work!N$1)</f>
        <v>0</v>
      </c>
      <c r="O602">
        <f>SUMIFS('2024'!$I:$I,'2024'!$L:$L,work!$A602,'2024'!$H:$H,work!O$1)</f>
        <v>0</v>
      </c>
      <c r="P602">
        <f>SUMIFS('2024'!$I:$I,'2024'!$L:$L,work!$A602,'2024'!$H:$H,work!P$1)</f>
        <v>0</v>
      </c>
      <c r="Q602">
        <f>SUMIFS('2024'!$I:$I,'2024'!$L:$L,work!$A602,'2024'!$H:$H,work!Q$1)</f>
        <v>0</v>
      </c>
      <c r="R602">
        <f>SUMIFS('2024'!$I:$I,'2024'!$L:$L,work!$A602,'2024'!$H:$H,work!R$1)</f>
        <v>0</v>
      </c>
      <c r="S602">
        <f>SUMIFS('2024'!$I:$I,'2024'!$L:$L,work!$A602,'2024'!$H:$H,work!S$1)</f>
        <v>0</v>
      </c>
      <c r="T602">
        <f>SUMIFS('2024'!$I:$I,'2024'!$L:$L,work!$A602,'2024'!$H:$H,work!T$1)</f>
        <v>0</v>
      </c>
      <c r="U602">
        <f>SUMIFS('2024'!$I:$I,'2024'!$L:$L,work!$A602,'2024'!$H:$H,work!U$1)</f>
        <v>0</v>
      </c>
      <c r="V602">
        <f>SUMIFS('2024'!$I:$I,'2024'!$L:$L,work!$A602,'2024'!$H:$H,work!V$1)</f>
        <v>0</v>
      </c>
      <c r="W602">
        <f>SUMIFS('2024'!$I:$I,'2024'!$L:$L,work!$A602,'2024'!$H:$H,work!W$1)</f>
        <v>0</v>
      </c>
      <c r="X602">
        <f>SUMIFS('2024'!$I:$I,'2024'!$L:$L,work!$A602,'2024'!$H:$H,work!X$1)</f>
        <v>0</v>
      </c>
      <c r="Y602">
        <f t="shared" si="13"/>
        <v>3</v>
      </c>
    </row>
    <row r="603" spans="1:25" x14ac:dyDescent="0.25">
      <c r="A603" t="str">
        <v>843A-21FLPNS G3NW0142</v>
      </c>
      <c r="B603" t="str">
        <f>_xlfn.XLOOKUP(A603,'2024'!L:L,'2024'!A:A)</f>
        <v>NWROC</v>
      </c>
      <c r="C603" t="str">
        <f>_xlfn.XLOOKUP(A603,'2024'!L:L,'2024'!F:F)</f>
        <v>STREAM</v>
      </c>
      <c r="D603" t="str">
        <f>_xlfn.XLOOKUP(A603,'2024'!L:L,'2024'!G:G)</f>
        <v>3F</v>
      </c>
      <c r="E603">
        <f>SUMIFS('2024'!$I:$I,'2024'!$L:$L,work!$A603,'2024'!$H:$H,work!E$1)</f>
        <v>0</v>
      </c>
      <c r="F603">
        <f>SUMIFS('2024'!$I:$I,'2024'!$L:$L,work!$A603,'2024'!$H:$H,work!F$1)</f>
        <v>6</v>
      </c>
      <c r="G603">
        <f>SUMIFS('2024'!$I:$I,'2024'!$L:$L,work!$A603,'2024'!$H:$H,work!G$1)</f>
        <v>0</v>
      </c>
      <c r="H603">
        <f>SUMIFS('2024'!$I:$I,'2024'!$L:$L,work!$A603,'2024'!$H:$H,work!H$1)</f>
        <v>0</v>
      </c>
      <c r="I603">
        <f>SUMIFS('2024'!$I:$I,'2024'!$L:$L,work!$A603,'2024'!$H:$H,work!I$1)</f>
        <v>6</v>
      </c>
      <c r="J603">
        <f>SUMIFS('2024'!$I:$I,'2024'!$L:$L,work!$A603,'2024'!$H:$H,work!J$1)</f>
        <v>0</v>
      </c>
      <c r="K603">
        <f>SUMIFS('2024'!$I:$I,'2024'!$L:$L,work!$A603,'2024'!$H:$H,work!K$1)</f>
        <v>6</v>
      </c>
      <c r="L603">
        <f>SUMIFS('2024'!$I:$I,'2024'!$L:$L,work!$A603,'2024'!$H:$H,work!L$1)</f>
        <v>6</v>
      </c>
      <c r="M603">
        <f>SUMIFS('2024'!$I:$I,'2024'!$L:$L,work!$A603,'2024'!$H:$H,work!M$1)</f>
        <v>6</v>
      </c>
      <c r="N603">
        <f>SUMIFS('2024'!$I:$I,'2024'!$L:$L,work!$A603,'2024'!$H:$H,work!N$1)</f>
        <v>6</v>
      </c>
      <c r="O603">
        <f>SUMIFS('2024'!$I:$I,'2024'!$L:$L,work!$A603,'2024'!$H:$H,work!O$1)</f>
        <v>6</v>
      </c>
      <c r="P603">
        <f>SUMIFS('2024'!$I:$I,'2024'!$L:$L,work!$A603,'2024'!$H:$H,work!P$1)</f>
        <v>6</v>
      </c>
      <c r="Q603">
        <f>SUMIFS('2024'!$I:$I,'2024'!$L:$L,work!$A603,'2024'!$H:$H,work!Q$1)</f>
        <v>0</v>
      </c>
      <c r="R603">
        <f>SUMIFS('2024'!$I:$I,'2024'!$L:$L,work!$A603,'2024'!$H:$H,work!R$1)</f>
        <v>0</v>
      </c>
      <c r="S603">
        <f>SUMIFS('2024'!$I:$I,'2024'!$L:$L,work!$A603,'2024'!$H:$H,work!S$1)</f>
        <v>0</v>
      </c>
      <c r="T603">
        <f>SUMIFS('2024'!$I:$I,'2024'!$L:$L,work!$A603,'2024'!$H:$H,work!T$1)</f>
        <v>0</v>
      </c>
      <c r="U603">
        <f>SUMIFS('2024'!$I:$I,'2024'!$L:$L,work!$A603,'2024'!$H:$H,work!U$1)</f>
        <v>0</v>
      </c>
      <c r="V603">
        <f>SUMIFS('2024'!$I:$I,'2024'!$L:$L,work!$A603,'2024'!$H:$H,work!V$1)</f>
        <v>0</v>
      </c>
      <c r="W603">
        <f>SUMIFS('2024'!$I:$I,'2024'!$L:$L,work!$A603,'2024'!$H:$H,work!W$1)</f>
        <v>0</v>
      </c>
      <c r="X603">
        <f>SUMIFS('2024'!$I:$I,'2024'!$L:$L,work!$A603,'2024'!$H:$H,work!X$1)</f>
        <v>0</v>
      </c>
      <c r="Y603">
        <f t="shared" si="13"/>
        <v>3</v>
      </c>
    </row>
    <row r="604" spans="1:25" x14ac:dyDescent="0.25">
      <c r="A604" t="str">
        <v>843ENRM921FLPNS G3NW0088</v>
      </c>
      <c r="B604" t="str">
        <f>_xlfn.XLOOKUP(A604,'2024'!L:L,'2024'!A:A)</f>
        <v>NWROC</v>
      </c>
      <c r="C604" t="str">
        <f>_xlfn.XLOOKUP(A604,'2024'!L:L,'2024'!F:F)</f>
        <v>ESTUARY</v>
      </c>
      <c r="D604" t="str">
        <f>_xlfn.XLOOKUP(A604,'2024'!L:L,'2024'!G:G)</f>
        <v>3M</v>
      </c>
      <c r="E604">
        <f>SUMIFS('2024'!$I:$I,'2024'!$L:$L,work!$A604,'2024'!$H:$H,work!E$1)</f>
        <v>0</v>
      </c>
      <c r="F604">
        <f>SUMIFS('2024'!$I:$I,'2024'!$L:$L,work!$A604,'2024'!$H:$H,work!F$1)</f>
        <v>0</v>
      </c>
      <c r="G604">
        <f>SUMIFS('2024'!$I:$I,'2024'!$L:$L,work!$A604,'2024'!$H:$H,work!G$1)</f>
        <v>0</v>
      </c>
      <c r="H604">
        <f>SUMIFS('2024'!$I:$I,'2024'!$L:$L,work!$A604,'2024'!$H:$H,work!H$1)</f>
        <v>6</v>
      </c>
      <c r="I604">
        <f>SUMIFS('2024'!$I:$I,'2024'!$L:$L,work!$A604,'2024'!$H:$H,work!I$1)</f>
        <v>0</v>
      </c>
      <c r="J604">
        <f>SUMIFS('2024'!$I:$I,'2024'!$L:$L,work!$A604,'2024'!$H:$H,work!J$1)</f>
        <v>0</v>
      </c>
      <c r="K604">
        <f>SUMIFS('2024'!$I:$I,'2024'!$L:$L,work!$A604,'2024'!$H:$H,work!K$1)</f>
        <v>0</v>
      </c>
      <c r="L604">
        <f>SUMIFS('2024'!$I:$I,'2024'!$L:$L,work!$A604,'2024'!$H:$H,work!L$1)</f>
        <v>0</v>
      </c>
      <c r="M604">
        <f>SUMIFS('2024'!$I:$I,'2024'!$L:$L,work!$A604,'2024'!$H:$H,work!M$1)</f>
        <v>0</v>
      </c>
      <c r="N604">
        <f>SUMIFS('2024'!$I:$I,'2024'!$L:$L,work!$A604,'2024'!$H:$H,work!N$1)</f>
        <v>0</v>
      </c>
      <c r="O604">
        <f>SUMIFS('2024'!$I:$I,'2024'!$L:$L,work!$A604,'2024'!$H:$H,work!O$1)</f>
        <v>0</v>
      </c>
      <c r="P604">
        <f>SUMIFS('2024'!$I:$I,'2024'!$L:$L,work!$A604,'2024'!$H:$H,work!P$1)</f>
        <v>0</v>
      </c>
      <c r="Q604">
        <f>SUMIFS('2024'!$I:$I,'2024'!$L:$L,work!$A604,'2024'!$H:$H,work!Q$1)</f>
        <v>0</v>
      </c>
      <c r="R604">
        <f>SUMIFS('2024'!$I:$I,'2024'!$L:$L,work!$A604,'2024'!$H:$H,work!R$1)</f>
        <v>0</v>
      </c>
      <c r="S604">
        <f>SUMIFS('2024'!$I:$I,'2024'!$L:$L,work!$A604,'2024'!$H:$H,work!S$1)</f>
        <v>0</v>
      </c>
      <c r="T604">
        <f>SUMIFS('2024'!$I:$I,'2024'!$L:$L,work!$A604,'2024'!$H:$H,work!T$1)</f>
        <v>0</v>
      </c>
      <c r="U604">
        <f>SUMIFS('2024'!$I:$I,'2024'!$L:$L,work!$A604,'2024'!$H:$H,work!U$1)</f>
        <v>0</v>
      </c>
      <c r="V604">
        <f>SUMIFS('2024'!$I:$I,'2024'!$L:$L,work!$A604,'2024'!$H:$H,work!V$1)</f>
        <v>0</v>
      </c>
      <c r="W604">
        <f>SUMIFS('2024'!$I:$I,'2024'!$L:$L,work!$A604,'2024'!$H:$H,work!W$1)</f>
        <v>0</v>
      </c>
      <c r="X604">
        <f>SUMIFS('2024'!$I:$I,'2024'!$L:$L,work!$A604,'2024'!$H:$H,work!X$1)</f>
        <v>0</v>
      </c>
      <c r="Y604">
        <f t="shared" si="13"/>
        <v>3</v>
      </c>
    </row>
    <row r="605" spans="1:25" x14ac:dyDescent="0.25">
      <c r="A605" t="str">
        <v>846-21FLPNS G4NW0021</v>
      </c>
      <c r="B605" t="str">
        <f>_xlfn.XLOOKUP(A605,'2024'!L:L,'2024'!A:A)</f>
        <v>NWROC</v>
      </c>
      <c r="C605" t="str">
        <f>_xlfn.XLOOKUP(A605,'2024'!L:L,'2024'!F:F)</f>
        <v>ESTUARY11</v>
      </c>
      <c r="D605" t="str">
        <f>_xlfn.XLOOKUP(A605,'2024'!L:L,'2024'!G:G)</f>
        <v>3M</v>
      </c>
      <c r="E605">
        <f>SUMIFS('2024'!$I:$I,'2024'!$L:$L,work!$A605,'2024'!$H:$H,work!E$1)</f>
        <v>0</v>
      </c>
      <c r="F605">
        <f>SUMIFS('2024'!$I:$I,'2024'!$L:$L,work!$A605,'2024'!$H:$H,work!F$1)</f>
        <v>0</v>
      </c>
      <c r="G605">
        <f>SUMIFS('2024'!$I:$I,'2024'!$L:$L,work!$A605,'2024'!$H:$H,work!G$1)</f>
        <v>0</v>
      </c>
      <c r="H605">
        <f>SUMIFS('2024'!$I:$I,'2024'!$L:$L,work!$A605,'2024'!$H:$H,work!H$1)</f>
        <v>6</v>
      </c>
      <c r="I605">
        <f>SUMIFS('2024'!$I:$I,'2024'!$L:$L,work!$A605,'2024'!$H:$H,work!I$1)</f>
        <v>0</v>
      </c>
      <c r="J605">
        <f>SUMIFS('2024'!$I:$I,'2024'!$L:$L,work!$A605,'2024'!$H:$H,work!J$1)</f>
        <v>0</v>
      </c>
      <c r="K605">
        <f>SUMIFS('2024'!$I:$I,'2024'!$L:$L,work!$A605,'2024'!$H:$H,work!K$1)</f>
        <v>6</v>
      </c>
      <c r="L605">
        <f>SUMIFS('2024'!$I:$I,'2024'!$L:$L,work!$A605,'2024'!$H:$H,work!L$1)</f>
        <v>6</v>
      </c>
      <c r="M605">
        <f>SUMIFS('2024'!$I:$I,'2024'!$L:$L,work!$A605,'2024'!$H:$H,work!M$1)</f>
        <v>6</v>
      </c>
      <c r="N605">
        <f>SUMIFS('2024'!$I:$I,'2024'!$L:$L,work!$A605,'2024'!$H:$H,work!N$1)</f>
        <v>0</v>
      </c>
      <c r="O605">
        <f>SUMIFS('2024'!$I:$I,'2024'!$L:$L,work!$A605,'2024'!$H:$H,work!O$1)</f>
        <v>0</v>
      </c>
      <c r="P605">
        <f>SUMIFS('2024'!$I:$I,'2024'!$L:$L,work!$A605,'2024'!$H:$H,work!P$1)</f>
        <v>0</v>
      </c>
      <c r="Q605">
        <f>SUMIFS('2024'!$I:$I,'2024'!$L:$L,work!$A605,'2024'!$H:$H,work!Q$1)</f>
        <v>0</v>
      </c>
      <c r="R605">
        <f>SUMIFS('2024'!$I:$I,'2024'!$L:$L,work!$A605,'2024'!$H:$H,work!R$1)</f>
        <v>0</v>
      </c>
      <c r="S605">
        <f>SUMIFS('2024'!$I:$I,'2024'!$L:$L,work!$A605,'2024'!$H:$H,work!S$1)</f>
        <v>0</v>
      </c>
      <c r="T605">
        <f>SUMIFS('2024'!$I:$I,'2024'!$L:$L,work!$A605,'2024'!$H:$H,work!T$1)</f>
        <v>0</v>
      </c>
      <c r="U605">
        <f>SUMIFS('2024'!$I:$I,'2024'!$L:$L,work!$A605,'2024'!$H:$H,work!U$1)</f>
        <v>0</v>
      </c>
      <c r="V605">
        <f>SUMIFS('2024'!$I:$I,'2024'!$L:$L,work!$A605,'2024'!$H:$H,work!V$1)</f>
        <v>0</v>
      </c>
      <c r="W605">
        <f>SUMIFS('2024'!$I:$I,'2024'!$L:$L,work!$A605,'2024'!$H:$H,work!W$1)</f>
        <v>0</v>
      </c>
      <c r="X605">
        <f>SUMIFS('2024'!$I:$I,'2024'!$L:$L,work!$A605,'2024'!$H:$H,work!X$1)</f>
        <v>0</v>
      </c>
      <c r="Y605">
        <f t="shared" si="13"/>
        <v>3</v>
      </c>
    </row>
    <row r="606" spans="1:25" x14ac:dyDescent="0.25">
      <c r="A606" t="str">
        <v>846A-21FLPNS G4NW0429</v>
      </c>
      <c r="B606" t="str">
        <f>_xlfn.XLOOKUP(A606,'2024'!L:L,'2024'!A:A)</f>
        <v>NWROC</v>
      </c>
      <c r="C606" t="str">
        <f>_xlfn.XLOOKUP(A606,'2024'!L:L,'2024'!F:F)</f>
        <v>STREAM</v>
      </c>
      <c r="D606" t="str">
        <f>_xlfn.XLOOKUP(A606,'2024'!L:L,'2024'!G:G)</f>
        <v>3F</v>
      </c>
      <c r="E606">
        <f>SUMIFS('2024'!$I:$I,'2024'!$L:$L,work!$A606,'2024'!$H:$H,work!E$1)</f>
        <v>0</v>
      </c>
      <c r="F606">
        <f>SUMIFS('2024'!$I:$I,'2024'!$L:$L,work!$A606,'2024'!$H:$H,work!F$1)</f>
        <v>6</v>
      </c>
      <c r="G606">
        <f>SUMIFS('2024'!$I:$I,'2024'!$L:$L,work!$A606,'2024'!$H:$H,work!G$1)</f>
        <v>0</v>
      </c>
      <c r="H606">
        <f>SUMIFS('2024'!$I:$I,'2024'!$L:$L,work!$A606,'2024'!$H:$H,work!H$1)</f>
        <v>0</v>
      </c>
      <c r="I606">
        <f>SUMIFS('2024'!$I:$I,'2024'!$L:$L,work!$A606,'2024'!$H:$H,work!I$1)</f>
        <v>6</v>
      </c>
      <c r="J606">
        <f>SUMIFS('2024'!$I:$I,'2024'!$L:$L,work!$A606,'2024'!$H:$H,work!J$1)</f>
        <v>0</v>
      </c>
      <c r="K606">
        <f>SUMIFS('2024'!$I:$I,'2024'!$L:$L,work!$A606,'2024'!$H:$H,work!K$1)</f>
        <v>6</v>
      </c>
      <c r="L606">
        <f>SUMIFS('2024'!$I:$I,'2024'!$L:$L,work!$A606,'2024'!$H:$H,work!L$1)</f>
        <v>6</v>
      </c>
      <c r="M606">
        <f>SUMIFS('2024'!$I:$I,'2024'!$L:$L,work!$A606,'2024'!$H:$H,work!M$1)</f>
        <v>6</v>
      </c>
      <c r="N606">
        <f>SUMIFS('2024'!$I:$I,'2024'!$L:$L,work!$A606,'2024'!$H:$H,work!N$1)</f>
        <v>0</v>
      </c>
      <c r="O606">
        <f>SUMIFS('2024'!$I:$I,'2024'!$L:$L,work!$A606,'2024'!$H:$H,work!O$1)</f>
        <v>0</v>
      </c>
      <c r="P606">
        <f>SUMIFS('2024'!$I:$I,'2024'!$L:$L,work!$A606,'2024'!$H:$H,work!P$1)</f>
        <v>0</v>
      </c>
      <c r="Q606">
        <f>SUMIFS('2024'!$I:$I,'2024'!$L:$L,work!$A606,'2024'!$H:$H,work!Q$1)</f>
        <v>0</v>
      </c>
      <c r="R606">
        <f>SUMIFS('2024'!$I:$I,'2024'!$L:$L,work!$A606,'2024'!$H:$H,work!R$1)</f>
        <v>0</v>
      </c>
      <c r="S606">
        <f>SUMIFS('2024'!$I:$I,'2024'!$L:$L,work!$A606,'2024'!$H:$H,work!S$1)</f>
        <v>0</v>
      </c>
      <c r="T606">
        <f>SUMIFS('2024'!$I:$I,'2024'!$L:$L,work!$A606,'2024'!$H:$H,work!T$1)</f>
        <v>0</v>
      </c>
      <c r="U606">
        <f>SUMIFS('2024'!$I:$I,'2024'!$L:$L,work!$A606,'2024'!$H:$H,work!U$1)</f>
        <v>0</v>
      </c>
      <c r="V606">
        <f>SUMIFS('2024'!$I:$I,'2024'!$L:$L,work!$A606,'2024'!$H:$H,work!V$1)</f>
        <v>0</v>
      </c>
      <c r="W606">
        <f>SUMIFS('2024'!$I:$I,'2024'!$L:$L,work!$A606,'2024'!$H:$H,work!W$1)</f>
        <v>0</v>
      </c>
      <c r="X606">
        <f>SUMIFS('2024'!$I:$I,'2024'!$L:$L,work!$A606,'2024'!$H:$H,work!X$1)</f>
        <v>0</v>
      </c>
      <c r="Y606">
        <f t="shared" si="13"/>
        <v>3</v>
      </c>
    </row>
    <row r="607" spans="1:25" x14ac:dyDescent="0.25">
      <c r="A607" t="str">
        <v>846C-21FLPNS G4NW0022</v>
      </c>
      <c r="B607" t="str">
        <f>_xlfn.XLOOKUP(A607,'2024'!L:L,'2024'!A:A)</f>
        <v>NWROC</v>
      </c>
      <c r="C607" t="str">
        <f>_xlfn.XLOOKUP(A607,'2024'!L:L,'2024'!F:F)</f>
        <v>ESTUARY11</v>
      </c>
      <c r="D607" t="str">
        <f>_xlfn.XLOOKUP(A607,'2024'!L:L,'2024'!G:G)</f>
        <v>3M</v>
      </c>
      <c r="E607">
        <f>SUMIFS('2024'!$I:$I,'2024'!$L:$L,work!$A607,'2024'!$H:$H,work!E$1)</f>
        <v>0</v>
      </c>
      <c r="F607">
        <f>SUMIFS('2024'!$I:$I,'2024'!$L:$L,work!$A607,'2024'!$H:$H,work!F$1)</f>
        <v>0</v>
      </c>
      <c r="G607">
        <f>SUMIFS('2024'!$I:$I,'2024'!$L:$L,work!$A607,'2024'!$H:$H,work!G$1)</f>
        <v>0</v>
      </c>
      <c r="H607">
        <f>SUMIFS('2024'!$I:$I,'2024'!$L:$L,work!$A607,'2024'!$H:$H,work!H$1)</f>
        <v>6</v>
      </c>
      <c r="I607">
        <f>SUMIFS('2024'!$I:$I,'2024'!$L:$L,work!$A607,'2024'!$H:$H,work!I$1)</f>
        <v>0</v>
      </c>
      <c r="J607">
        <f>SUMIFS('2024'!$I:$I,'2024'!$L:$L,work!$A607,'2024'!$H:$H,work!J$1)</f>
        <v>0</v>
      </c>
      <c r="K607">
        <f>SUMIFS('2024'!$I:$I,'2024'!$L:$L,work!$A607,'2024'!$H:$H,work!K$1)</f>
        <v>6</v>
      </c>
      <c r="L607">
        <f>SUMIFS('2024'!$I:$I,'2024'!$L:$L,work!$A607,'2024'!$H:$H,work!L$1)</f>
        <v>6</v>
      </c>
      <c r="M607">
        <f>SUMIFS('2024'!$I:$I,'2024'!$L:$L,work!$A607,'2024'!$H:$H,work!M$1)</f>
        <v>6</v>
      </c>
      <c r="N607">
        <f>SUMIFS('2024'!$I:$I,'2024'!$L:$L,work!$A607,'2024'!$H:$H,work!N$1)</f>
        <v>0</v>
      </c>
      <c r="O607">
        <f>SUMIFS('2024'!$I:$I,'2024'!$L:$L,work!$A607,'2024'!$H:$H,work!O$1)</f>
        <v>0</v>
      </c>
      <c r="P607">
        <f>SUMIFS('2024'!$I:$I,'2024'!$L:$L,work!$A607,'2024'!$H:$H,work!P$1)</f>
        <v>0</v>
      </c>
      <c r="Q607">
        <f>SUMIFS('2024'!$I:$I,'2024'!$L:$L,work!$A607,'2024'!$H:$H,work!Q$1)</f>
        <v>0</v>
      </c>
      <c r="R607">
        <f>SUMIFS('2024'!$I:$I,'2024'!$L:$L,work!$A607,'2024'!$H:$H,work!R$1)</f>
        <v>0</v>
      </c>
      <c r="S607">
        <f>SUMIFS('2024'!$I:$I,'2024'!$L:$L,work!$A607,'2024'!$H:$H,work!S$1)</f>
        <v>0</v>
      </c>
      <c r="T607">
        <f>SUMIFS('2024'!$I:$I,'2024'!$L:$L,work!$A607,'2024'!$H:$H,work!T$1)</f>
        <v>0</v>
      </c>
      <c r="U607">
        <f>SUMIFS('2024'!$I:$I,'2024'!$L:$L,work!$A607,'2024'!$H:$H,work!U$1)</f>
        <v>0</v>
      </c>
      <c r="V607">
        <f>SUMIFS('2024'!$I:$I,'2024'!$L:$L,work!$A607,'2024'!$H:$H,work!V$1)</f>
        <v>0</v>
      </c>
      <c r="W607">
        <f>SUMIFS('2024'!$I:$I,'2024'!$L:$L,work!$A607,'2024'!$H:$H,work!W$1)</f>
        <v>0</v>
      </c>
      <c r="X607">
        <f>SUMIFS('2024'!$I:$I,'2024'!$L:$L,work!$A607,'2024'!$H:$H,work!X$1)</f>
        <v>0</v>
      </c>
      <c r="Y607">
        <f t="shared" si="13"/>
        <v>3</v>
      </c>
    </row>
    <row r="608" spans="1:25" x14ac:dyDescent="0.25">
      <c r="A608" t="str">
        <v>852-21FLWQA G1WA0076</v>
      </c>
      <c r="B608" t="str">
        <f>_xlfn.XLOOKUP(A608,'2024'!L:L,'2024'!A:A)</f>
        <v>TLHROC</v>
      </c>
      <c r="C608" t="str">
        <f>_xlfn.XLOOKUP(A608,'2024'!L:L,'2024'!F:F)</f>
        <v>STREAM</v>
      </c>
      <c r="D608" t="str">
        <f>_xlfn.XLOOKUP(A608,'2024'!L:L,'2024'!G:G)</f>
        <v>3F</v>
      </c>
      <c r="E608">
        <f>SUMIFS('2024'!$I:$I,'2024'!$L:$L,work!$A608,'2024'!$H:$H,work!E$1)</f>
        <v>0</v>
      </c>
      <c r="F608">
        <f>SUMIFS('2024'!$I:$I,'2024'!$L:$L,work!$A608,'2024'!$H:$H,work!F$1)</f>
        <v>0</v>
      </c>
      <c r="G608">
        <f>SUMIFS('2024'!$I:$I,'2024'!$L:$L,work!$A608,'2024'!$H:$H,work!G$1)</f>
        <v>0</v>
      </c>
      <c r="H608">
        <f>SUMIFS('2024'!$I:$I,'2024'!$L:$L,work!$A608,'2024'!$H:$H,work!H$1)</f>
        <v>0</v>
      </c>
      <c r="I608">
        <f>SUMIFS('2024'!$I:$I,'2024'!$L:$L,work!$A608,'2024'!$H:$H,work!I$1)</f>
        <v>6</v>
      </c>
      <c r="J608">
        <f>SUMIFS('2024'!$I:$I,'2024'!$L:$L,work!$A608,'2024'!$H:$H,work!J$1)</f>
        <v>0</v>
      </c>
      <c r="K608">
        <f>SUMIFS('2024'!$I:$I,'2024'!$L:$L,work!$A608,'2024'!$H:$H,work!K$1)</f>
        <v>0</v>
      </c>
      <c r="L608">
        <f>SUMIFS('2024'!$I:$I,'2024'!$L:$L,work!$A608,'2024'!$H:$H,work!L$1)</f>
        <v>0</v>
      </c>
      <c r="M608">
        <f>SUMIFS('2024'!$I:$I,'2024'!$L:$L,work!$A608,'2024'!$H:$H,work!M$1)</f>
        <v>0</v>
      </c>
      <c r="N608">
        <f>SUMIFS('2024'!$I:$I,'2024'!$L:$L,work!$A608,'2024'!$H:$H,work!N$1)</f>
        <v>0</v>
      </c>
      <c r="O608">
        <f>SUMIFS('2024'!$I:$I,'2024'!$L:$L,work!$A608,'2024'!$H:$H,work!O$1)</f>
        <v>0</v>
      </c>
      <c r="P608">
        <f>SUMIFS('2024'!$I:$I,'2024'!$L:$L,work!$A608,'2024'!$H:$H,work!P$1)</f>
        <v>0</v>
      </c>
      <c r="Q608">
        <f>SUMIFS('2024'!$I:$I,'2024'!$L:$L,work!$A608,'2024'!$H:$H,work!Q$1)</f>
        <v>0</v>
      </c>
      <c r="R608">
        <f>SUMIFS('2024'!$I:$I,'2024'!$L:$L,work!$A608,'2024'!$H:$H,work!R$1)</f>
        <v>0</v>
      </c>
      <c r="S608">
        <f>SUMIFS('2024'!$I:$I,'2024'!$L:$L,work!$A608,'2024'!$H:$H,work!S$1)</f>
        <v>0</v>
      </c>
      <c r="T608">
        <f>SUMIFS('2024'!$I:$I,'2024'!$L:$L,work!$A608,'2024'!$H:$H,work!T$1)</f>
        <v>0</v>
      </c>
      <c r="U608">
        <f>SUMIFS('2024'!$I:$I,'2024'!$L:$L,work!$A608,'2024'!$H:$H,work!U$1)</f>
        <v>0</v>
      </c>
      <c r="V608">
        <f>SUMIFS('2024'!$I:$I,'2024'!$L:$L,work!$A608,'2024'!$H:$H,work!V$1)</f>
        <v>0</v>
      </c>
      <c r="W608">
        <f>SUMIFS('2024'!$I:$I,'2024'!$L:$L,work!$A608,'2024'!$H:$H,work!W$1)</f>
        <v>0</v>
      </c>
      <c r="X608">
        <f>SUMIFS('2024'!$I:$I,'2024'!$L:$L,work!$A608,'2024'!$H:$H,work!X$1)</f>
        <v>0</v>
      </c>
      <c r="Y608">
        <f t="shared" si="13"/>
        <v>3</v>
      </c>
    </row>
    <row r="609" spans="1:25" x14ac:dyDescent="0.25">
      <c r="A609" t="str">
        <v>864A-21FLPNS G4NW0531</v>
      </c>
      <c r="B609" t="str">
        <f>_xlfn.XLOOKUP(A609,'2024'!L:L,'2024'!A:A)</f>
        <v>NWROC</v>
      </c>
      <c r="C609" t="str">
        <f>_xlfn.XLOOKUP(A609,'2024'!L:L,'2024'!F:F)</f>
        <v>STREAM</v>
      </c>
      <c r="D609" t="str">
        <f>_xlfn.XLOOKUP(A609,'2024'!L:L,'2024'!G:G)</f>
        <v>3F</v>
      </c>
      <c r="E609">
        <f>SUMIFS('2024'!$I:$I,'2024'!$L:$L,work!$A609,'2024'!$H:$H,work!E$1)</f>
        <v>0</v>
      </c>
      <c r="F609">
        <f>SUMIFS('2024'!$I:$I,'2024'!$L:$L,work!$A609,'2024'!$H:$H,work!F$1)</f>
        <v>0</v>
      </c>
      <c r="G609">
        <f>SUMIFS('2024'!$I:$I,'2024'!$L:$L,work!$A609,'2024'!$H:$H,work!G$1)</f>
        <v>0</v>
      </c>
      <c r="H609">
        <f>SUMIFS('2024'!$I:$I,'2024'!$L:$L,work!$A609,'2024'!$H:$H,work!H$1)</f>
        <v>0</v>
      </c>
      <c r="I609">
        <f>SUMIFS('2024'!$I:$I,'2024'!$L:$L,work!$A609,'2024'!$H:$H,work!I$1)</f>
        <v>6</v>
      </c>
      <c r="J609">
        <f>SUMIFS('2024'!$I:$I,'2024'!$L:$L,work!$A609,'2024'!$H:$H,work!J$1)</f>
        <v>0</v>
      </c>
      <c r="K609">
        <f>SUMIFS('2024'!$I:$I,'2024'!$L:$L,work!$A609,'2024'!$H:$H,work!K$1)</f>
        <v>0</v>
      </c>
      <c r="L609">
        <f>SUMIFS('2024'!$I:$I,'2024'!$L:$L,work!$A609,'2024'!$H:$H,work!L$1)</f>
        <v>0</v>
      </c>
      <c r="M609">
        <f>SUMIFS('2024'!$I:$I,'2024'!$L:$L,work!$A609,'2024'!$H:$H,work!M$1)</f>
        <v>0</v>
      </c>
      <c r="N609">
        <f>SUMIFS('2024'!$I:$I,'2024'!$L:$L,work!$A609,'2024'!$H:$H,work!N$1)</f>
        <v>0</v>
      </c>
      <c r="O609">
        <f>SUMIFS('2024'!$I:$I,'2024'!$L:$L,work!$A609,'2024'!$H:$H,work!O$1)</f>
        <v>0</v>
      </c>
      <c r="P609">
        <f>SUMIFS('2024'!$I:$I,'2024'!$L:$L,work!$A609,'2024'!$H:$H,work!P$1)</f>
        <v>0</v>
      </c>
      <c r="Q609">
        <f>SUMIFS('2024'!$I:$I,'2024'!$L:$L,work!$A609,'2024'!$H:$H,work!Q$1)</f>
        <v>0</v>
      </c>
      <c r="R609">
        <f>SUMIFS('2024'!$I:$I,'2024'!$L:$L,work!$A609,'2024'!$H:$H,work!R$1)</f>
        <v>0</v>
      </c>
      <c r="S609">
        <f>SUMIFS('2024'!$I:$I,'2024'!$L:$L,work!$A609,'2024'!$H:$H,work!S$1)</f>
        <v>0</v>
      </c>
      <c r="T609">
        <f>SUMIFS('2024'!$I:$I,'2024'!$L:$L,work!$A609,'2024'!$H:$H,work!T$1)</f>
        <v>0</v>
      </c>
      <c r="U609">
        <f>SUMIFS('2024'!$I:$I,'2024'!$L:$L,work!$A609,'2024'!$H:$H,work!U$1)</f>
        <v>0</v>
      </c>
      <c r="V609">
        <f>SUMIFS('2024'!$I:$I,'2024'!$L:$L,work!$A609,'2024'!$H:$H,work!V$1)</f>
        <v>0</v>
      </c>
      <c r="W609">
        <f>SUMIFS('2024'!$I:$I,'2024'!$L:$L,work!$A609,'2024'!$H:$H,work!W$1)</f>
        <v>0</v>
      </c>
      <c r="X609">
        <f>SUMIFS('2024'!$I:$I,'2024'!$L:$L,work!$A609,'2024'!$H:$H,work!X$1)</f>
        <v>0</v>
      </c>
      <c r="Y609">
        <f t="shared" si="13"/>
        <v>3</v>
      </c>
    </row>
    <row r="610" spans="1:25" x14ac:dyDescent="0.25">
      <c r="A610" t="str">
        <v>874A-21FLPNS G3NW0003</v>
      </c>
      <c r="B610" t="str">
        <f>_xlfn.XLOOKUP(A610,'2024'!L:L,'2024'!A:A)</f>
        <v>NWROC</v>
      </c>
      <c r="C610" t="str">
        <f>_xlfn.XLOOKUP(A610,'2024'!L:L,'2024'!F:F)</f>
        <v>ESTUARY11</v>
      </c>
      <c r="D610" t="str">
        <f>_xlfn.XLOOKUP(A610,'2024'!L:L,'2024'!G:G)</f>
        <v>3M</v>
      </c>
      <c r="E610">
        <f>SUMIFS('2024'!$I:$I,'2024'!$L:$L,work!$A610,'2024'!$H:$H,work!E$1)</f>
        <v>0</v>
      </c>
      <c r="F610">
        <f>SUMIFS('2024'!$I:$I,'2024'!$L:$L,work!$A610,'2024'!$H:$H,work!F$1)</f>
        <v>0</v>
      </c>
      <c r="G610">
        <f>SUMIFS('2024'!$I:$I,'2024'!$L:$L,work!$A610,'2024'!$H:$H,work!G$1)</f>
        <v>0</v>
      </c>
      <c r="H610">
        <f>SUMIFS('2024'!$I:$I,'2024'!$L:$L,work!$A610,'2024'!$H:$H,work!H$1)</f>
        <v>6</v>
      </c>
      <c r="I610">
        <f>SUMIFS('2024'!$I:$I,'2024'!$L:$L,work!$A610,'2024'!$H:$H,work!I$1)</f>
        <v>0</v>
      </c>
      <c r="J610">
        <f>SUMIFS('2024'!$I:$I,'2024'!$L:$L,work!$A610,'2024'!$H:$H,work!J$1)</f>
        <v>0</v>
      </c>
      <c r="K610">
        <f>SUMIFS('2024'!$I:$I,'2024'!$L:$L,work!$A610,'2024'!$H:$H,work!K$1)</f>
        <v>0</v>
      </c>
      <c r="L610">
        <f>SUMIFS('2024'!$I:$I,'2024'!$L:$L,work!$A610,'2024'!$H:$H,work!L$1)</f>
        <v>0</v>
      </c>
      <c r="M610">
        <f>SUMIFS('2024'!$I:$I,'2024'!$L:$L,work!$A610,'2024'!$H:$H,work!M$1)</f>
        <v>0</v>
      </c>
      <c r="N610">
        <f>SUMIFS('2024'!$I:$I,'2024'!$L:$L,work!$A610,'2024'!$H:$H,work!N$1)</f>
        <v>0</v>
      </c>
      <c r="O610">
        <f>SUMIFS('2024'!$I:$I,'2024'!$L:$L,work!$A610,'2024'!$H:$H,work!O$1)</f>
        <v>0</v>
      </c>
      <c r="P610">
        <f>SUMIFS('2024'!$I:$I,'2024'!$L:$L,work!$A610,'2024'!$H:$H,work!P$1)</f>
        <v>6</v>
      </c>
      <c r="Q610">
        <f>SUMIFS('2024'!$I:$I,'2024'!$L:$L,work!$A610,'2024'!$H:$H,work!Q$1)</f>
        <v>0</v>
      </c>
      <c r="R610">
        <f>SUMIFS('2024'!$I:$I,'2024'!$L:$L,work!$A610,'2024'!$H:$H,work!R$1)</f>
        <v>0</v>
      </c>
      <c r="S610">
        <f>SUMIFS('2024'!$I:$I,'2024'!$L:$L,work!$A610,'2024'!$H:$H,work!S$1)</f>
        <v>0</v>
      </c>
      <c r="T610">
        <f>SUMIFS('2024'!$I:$I,'2024'!$L:$L,work!$A610,'2024'!$H:$H,work!T$1)</f>
        <v>0</v>
      </c>
      <c r="U610">
        <f>SUMIFS('2024'!$I:$I,'2024'!$L:$L,work!$A610,'2024'!$H:$H,work!U$1)</f>
        <v>0</v>
      </c>
      <c r="V610">
        <f>SUMIFS('2024'!$I:$I,'2024'!$L:$L,work!$A610,'2024'!$H:$H,work!V$1)</f>
        <v>0</v>
      </c>
      <c r="W610">
        <f>SUMIFS('2024'!$I:$I,'2024'!$L:$L,work!$A610,'2024'!$H:$H,work!W$1)</f>
        <v>0</v>
      </c>
      <c r="X610">
        <f>SUMIFS('2024'!$I:$I,'2024'!$L:$L,work!$A610,'2024'!$H:$H,work!X$1)</f>
        <v>0</v>
      </c>
      <c r="Y610">
        <f t="shared" si="13"/>
        <v>3</v>
      </c>
    </row>
    <row r="611" spans="1:25" x14ac:dyDescent="0.25">
      <c r="A611" t="str">
        <v>878A-21FLTLHRTLHRHAB0008</v>
      </c>
      <c r="B611" t="str">
        <f>_xlfn.XLOOKUP(A611,'2024'!L:L,'2024'!A:A)</f>
        <v>TLHROC</v>
      </c>
      <c r="C611" t="str">
        <f>_xlfn.XLOOKUP(A611,'2024'!L:L,'2024'!F:F)</f>
        <v>LAKE</v>
      </c>
      <c r="D611" t="str">
        <f>_xlfn.XLOOKUP(A611,'2024'!L:L,'2024'!G:G)</f>
        <v>3F</v>
      </c>
      <c r="E611">
        <f>SUMIFS('2024'!$I:$I,'2024'!$L:$L,work!$A611,'2024'!$H:$H,work!E$1)</f>
        <v>0</v>
      </c>
      <c r="F611">
        <f>SUMIFS('2024'!$I:$I,'2024'!$L:$L,work!$A611,'2024'!$H:$H,work!F$1)</f>
        <v>6</v>
      </c>
      <c r="G611">
        <f>SUMIFS('2024'!$I:$I,'2024'!$L:$L,work!$A611,'2024'!$H:$H,work!G$1)</f>
        <v>0</v>
      </c>
      <c r="H611">
        <f>SUMIFS('2024'!$I:$I,'2024'!$L:$L,work!$A611,'2024'!$H:$H,work!H$1)</f>
        <v>0</v>
      </c>
      <c r="I611">
        <f>SUMIFS('2024'!$I:$I,'2024'!$L:$L,work!$A611,'2024'!$H:$H,work!I$1)</f>
        <v>0</v>
      </c>
      <c r="J611">
        <f>SUMIFS('2024'!$I:$I,'2024'!$L:$L,work!$A611,'2024'!$H:$H,work!J$1)</f>
        <v>0</v>
      </c>
      <c r="K611">
        <f>SUMIFS('2024'!$I:$I,'2024'!$L:$L,work!$A611,'2024'!$H:$H,work!K$1)</f>
        <v>0</v>
      </c>
      <c r="L611">
        <f>SUMIFS('2024'!$I:$I,'2024'!$L:$L,work!$A611,'2024'!$H:$H,work!L$1)</f>
        <v>0</v>
      </c>
      <c r="M611">
        <f>SUMIFS('2024'!$I:$I,'2024'!$L:$L,work!$A611,'2024'!$H:$H,work!M$1)</f>
        <v>0</v>
      </c>
      <c r="N611">
        <f>SUMIFS('2024'!$I:$I,'2024'!$L:$L,work!$A611,'2024'!$H:$H,work!N$1)</f>
        <v>0</v>
      </c>
      <c r="O611">
        <f>SUMIFS('2024'!$I:$I,'2024'!$L:$L,work!$A611,'2024'!$H:$H,work!O$1)</f>
        <v>0</v>
      </c>
      <c r="P611">
        <f>SUMIFS('2024'!$I:$I,'2024'!$L:$L,work!$A611,'2024'!$H:$H,work!P$1)</f>
        <v>0</v>
      </c>
      <c r="Q611">
        <f>SUMIFS('2024'!$I:$I,'2024'!$L:$L,work!$A611,'2024'!$H:$H,work!Q$1)</f>
        <v>0</v>
      </c>
      <c r="R611">
        <f>SUMIFS('2024'!$I:$I,'2024'!$L:$L,work!$A611,'2024'!$H:$H,work!R$1)</f>
        <v>0</v>
      </c>
      <c r="S611">
        <f>SUMIFS('2024'!$I:$I,'2024'!$L:$L,work!$A611,'2024'!$H:$H,work!S$1)</f>
        <v>0</v>
      </c>
      <c r="T611">
        <f>SUMIFS('2024'!$I:$I,'2024'!$L:$L,work!$A611,'2024'!$H:$H,work!T$1)</f>
        <v>0</v>
      </c>
      <c r="U611">
        <f>SUMIFS('2024'!$I:$I,'2024'!$L:$L,work!$A611,'2024'!$H:$H,work!U$1)</f>
        <v>0</v>
      </c>
      <c r="V611">
        <f>SUMIFS('2024'!$I:$I,'2024'!$L:$L,work!$A611,'2024'!$H:$H,work!V$1)</f>
        <v>0</v>
      </c>
      <c r="W611">
        <f>SUMIFS('2024'!$I:$I,'2024'!$L:$L,work!$A611,'2024'!$H:$H,work!W$1)</f>
        <v>0</v>
      </c>
      <c r="X611">
        <f>SUMIFS('2024'!$I:$I,'2024'!$L:$L,work!$A611,'2024'!$H:$H,work!X$1)</f>
        <v>0</v>
      </c>
      <c r="Y611">
        <f t="shared" si="13"/>
        <v>3</v>
      </c>
    </row>
    <row r="612" spans="1:25" x14ac:dyDescent="0.25">
      <c r="A612" t="str">
        <v>879-N30.42424,w-84.690591</v>
      </c>
      <c r="B612" t="str">
        <f>_xlfn.XLOOKUP(A612,'2024'!L:L,'2024'!A:A)</f>
        <v>TLHROC</v>
      </c>
      <c r="C612" t="str">
        <f>_xlfn.XLOOKUP(A612,'2024'!L:L,'2024'!F:F)</f>
        <v>STREAM</v>
      </c>
      <c r="D612" t="str">
        <f>_xlfn.XLOOKUP(A612,'2024'!L:L,'2024'!G:G)</f>
        <v>3F</v>
      </c>
      <c r="E612">
        <f>SUMIFS('2024'!$I:$I,'2024'!$L:$L,work!$A612,'2024'!$H:$H,work!E$1)</f>
        <v>6</v>
      </c>
      <c r="F612">
        <f>SUMIFS('2024'!$I:$I,'2024'!$L:$L,work!$A612,'2024'!$H:$H,work!F$1)</f>
        <v>0</v>
      </c>
      <c r="G612">
        <f>SUMIFS('2024'!$I:$I,'2024'!$L:$L,work!$A612,'2024'!$H:$H,work!G$1)</f>
        <v>6</v>
      </c>
      <c r="H612">
        <f>SUMIFS('2024'!$I:$I,'2024'!$L:$L,work!$A612,'2024'!$H:$H,work!H$1)</f>
        <v>0</v>
      </c>
      <c r="I612">
        <f>SUMIFS('2024'!$I:$I,'2024'!$L:$L,work!$A612,'2024'!$H:$H,work!I$1)</f>
        <v>6</v>
      </c>
      <c r="J612">
        <f>SUMIFS('2024'!$I:$I,'2024'!$L:$L,work!$A612,'2024'!$H:$H,work!J$1)</f>
        <v>0</v>
      </c>
      <c r="K612">
        <f>SUMIFS('2024'!$I:$I,'2024'!$L:$L,work!$A612,'2024'!$H:$H,work!K$1)</f>
        <v>0</v>
      </c>
      <c r="L612">
        <f>SUMIFS('2024'!$I:$I,'2024'!$L:$L,work!$A612,'2024'!$H:$H,work!L$1)</f>
        <v>0</v>
      </c>
      <c r="M612">
        <f>SUMIFS('2024'!$I:$I,'2024'!$L:$L,work!$A612,'2024'!$H:$H,work!M$1)</f>
        <v>0</v>
      </c>
      <c r="N612">
        <f>SUMIFS('2024'!$I:$I,'2024'!$L:$L,work!$A612,'2024'!$H:$H,work!N$1)</f>
        <v>0</v>
      </c>
      <c r="O612">
        <f>SUMIFS('2024'!$I:$I,'2024'!$L:$L,work!$A612,'2024'!$H:$H,work!O$1)</f>
        <v>0</v>
      </c>
      <c r="P612">
        <f>SUMIFS('2024'!$I:$I,'2024'!$L:$L,work!$A612,'2024'!$H:$H,work!P$1)</f>
        <v>0</v>
      </c>
      <c r="Q612">
        <f>SUMIFS('2024'!$I:$I,'2024'!$L:$L,work!$A612,'2024'!$H:$H,work!Q$1)</f>
        <v>0</v>
      </c>
      <c r="R612">
        <f>SUMIFS('2024'!$I:$I,'2024'!$L:$L,work!$A612,'2024'!$H:$H,work!R$1)</f>
        <v>0</v>
      </c>
      <c r="S612">
        <f>SUMIFS('2024'!$I:$I,'2024'!$L:$L,work!$A612,'2024'!$H:$H,work!S$1)</f>
        <v>0</v>
      </c>
      <c r="T612">
        <f>SUMIFS('2024'!$I:$I,'2024'!$L:$L,work!$A612,'2024'!$H:$H,work!T$1)</f>
        <v>0</v>
      </c>
      <c r="U612">
        <f>SUMIFS('2024'!$I:$I,'2024'!$L:$L,work!$A612,'2024'!$H:$H,work!U$1)</f>
        <v>0</v>
      </c>
      <c r="V612">
        <f>SUMIFS('2024'!$I:$I,'2024'!$L:$L,work!$A612,'2024'!$H:$H,work!V$1)</f>
        <v>0</v>
      </c>
      <c r="W612">
        <f>SUMIFS('2024'!$I:$I,'2024'!$L:$L,work!$A612,'2024'!$H:$H,work!W$1)</f>
        <v>0</v>
      </c>
      <c r="X612">
        <f>SUMIFS('2024'!$I:$I,'2024'!$L:$L,work!$A612,'2024'!$H:$H,work!X$1)</f>
        <v>0</v>
      </c>
      <c r="Y612">
        <f t="shared" si="13"/>
        <v>3</v>
      </c>
    </row>
    <row r="613" spans="1:25" x14ac:dyDescent="0.25">
      <c r="A613" t="str">
        <v>881-21FLPNS G3NW0038</v>
      </c>
      <c r="B613" t="str">
        <f>_xlfn.XLOOKUP(A613,'2024'!L:L,'2024'!A:A)</f>
        <v>NWROC</v>
      </c>
      <c r="C613" t="str">
        <f>_xlfn.XLOOKUP(A613,'2024'!L:L,'2024'!F:F)</f>
        <v>STREAM</v>
      </c>
      <c r="D613" t="str">
        <f>_xlfn.XLOOKUP(A613,'2024'!L:L,'2024'!G:G)</f>
        <v>3F</v>
      </c>
      <c r="E613">
        <f>SUMIFS('2024'!$I:$I,'2024'!$L:$L,work!$A613,'2024'!$H:$H,work!E$1)</f>
        <v>6</v>
      </c>
      <c r="F613">
        <f>SUMIFS('2024'!$I:$I,'2024'!$L:$L,work!$A613,'2024'!$H:$H,work!F$1)</f>
        <v>0</v>
      </c>
      <c r="G613">
        <f>SUMIFS('2024'!$I:$I,'2024'!$L:$L,work!$A613,'2024'!$H:$H,work!G$1)</f>
        <v>0</v>
      </c>
      <c r="H613">
        <f>SUMIFS('2024'!$I:$I,'2024'!$L:$L,work!$A613,'2024'!$H:$H,work!H$1)</f>
        <v>6</v>
      </c>
      <c r="I613">
        <f>SUMIFS('2024'!$I:$I,'2024'!$L:$L,work!$A613,'2024'!$H:$H,work!I$1)</f>
        <v>6</v>
      </c>
      <c r="J613">
        <f>SUMIFS('2024'!$I:$I,'2024'!$L:$L,work!$A613,'2024'!$H:$H,work!J$1)</f>
        <v>0</v>
      </c>
      <c r="K613">
        <f>SUMIFS('2024'!$I:$I,'2024'!$L:$L,work!$A613,'2024'!$H:$H,work!K$1)</f>
        <v>0</v>
      </c>
      <c r="L613">
        <f>SUMIFS('2024'!$I:$I,'2024'!$L:$L,work!$A613,'2024'!$H:$H,work!L$1)</f>
        <v>0</v>
      </c>
      <c r="M613">
        <f>SUMIFS('2024'!$I:$I,'2024'!$L:$L,work!$A613,'2024'!$H:$H,work!M$1)</f>
        <v>0</v>
      </c>
      <c r="N613">
        <f>SUMIFS('2024'!$I:$I,'2024'!$L:$L,work!$A613,'2024'!$H:$H,work!N$1)</f>
        <v>0</v>
      </c>
      <c r="O613">
        <f>SUMIFS('2024'!$I:$I,'2024'!$L:$L,work!$A613,'2024'!$H:$H,work!O$1)</f>
        <v>0</v>
      </c>
      <c r="P613">
        <f>SUMIFS('2024'!$I:$I,'2024'!$L:$L,work!$A613,'2024'!$H:$H,work!P$1)</f>
        <v>0</v>
      </c>
      <c r="Q613">
        <f>SUMIFS('2024'!$I:$I,'2024'!$L:$L,work!$A613,'2024'!$H:$H,work!Q$1)</f>
        <v>0</v>
      </c>
      <c r="R613">
        <f>SUMIFS('2024'!$I:$I,'2024'!$L:$L,work!$A613,'2024'!$H:$H,work!R$1)</f>
        <v>0</v>
      </c>
      <c r="S613">
        <f>SUMIFS('2024'!$I:$I,'2024'!$L:$L,work!$A613,'2024'!$H:$H,work!S$1)</f>
        <v>0</v>
      </c>
      <c r="T613">
        <f>SUMIFS('2024'!$I:$I,'2024'!$L:$L,work!$A613,'2024'!$H:$H,work!T$1)</f>
        <v>0</v>
      </c>
      <c r="U613">
        <f>SUMIFS('2024'!$I:$I,'2024'!$L:$L,work!$A613,'2024'!$H:$H,work!U$1)</f>
        <v>0</v>
      </c>
      <c r="V613">
        <f>SUMIFS('2024'!$I:$I,'2024'!$L:$L,work!$A613,'2024'!$H:$H,work!V$1)</f>
        <v>0</v>
      </c>
      <c r="W613">
        <f>SUMIFS('2024'!$I:$I,'2024'!$L:$L,work!$A613,'2024'!$H:$H,work!W$1)</f>
        <v>0</v>
      </c>
      <c r="X613">
        <f>SUMIFS('2024'!$I:$I,'2024'!$L:$L,work!$A613,'2024'!$H:$H,work!X$1)</f>
        <v>0</v>
      </c>
      <c r="Y613">
        <f t="shared" si="13"/>
        <v>3</v>
      </c>
    </row>
    <row r="614" spans="1:25" x14ac:dyDescent="0.25">
      <c r="A614" t="str">
        <v>881-21FLPNS G3NW0241</v>
      </c>
      <c r="B614" t="str">
        <f>_xlfn.XLOOKUP(A614,'2024'!L:L,'2024'!A:A)</f>
        <v>NWROC</v>
      </c>
      <c r="C614" t="str">
        <f>_xlfn.XLOOKUP(A614,'2024'!L:L,'2024'!F:F)</f>
        <v>STREAM</v>
      </c>
      <c r="D614" t="str">
        <f>_xlfn.XLOOKUP(A614,'2024'!L:L,'2024'!G:G)</f>
        <v>3F</v>
      </c>
      <c r="E614">
        <f>SUMIFS('2024'!$I:$I,'2024'!$L:$L,work!$A614,'2024'!$H:$H,work!E$1)</f>
        <v>6</v>
      </c>
      <c r="F614">
        <f>SUMIFS('2024'!$I:$I,'2024'!$L:$L,work!$A614,'2024'!$H:$H,work!F$1)</f>
        <v>0</v>
      </c>
      <c r="G614">
        <f>SUMIFS('2024'!$I:$I,'2024'!$L:$L,work!$A614,'2024'!$H:$H,work!G$1)</f>
        <v>0</v>
      </c>
      <c r="H614">
        <f>SUMIFS('2024'!$I:$I,'2024'!$L:$L,work!$A614,'2024'!$H:$H,work!H$1)</f>
        <v>0</v>
      </c>
      <c r="I614">
        <f>SUMIFS('2024'!$I:$I,'2024'!$L:$L,work!$A614,'2024'!$H:$H,work!I$1)</f>
        <v>6</v>
      </c>
      <c r="J614">
        <f>SUMIFS('2024'!$I:$I,'2024'!$L:$L,work!$A614,'2024'!$H:$H,work!J$1)</f>
        <v>0</v>
      </c>
      <c r="K614">
        <f>SUMIFS('2024'!$I:$I,'2024'!$L:$L,work!$A614,'2024'!$H:$H,work!K$1)</f>
        <v>0</v>
      </c>
      <c r="L614">
        <f>SUMIFS('2024'!$I:$I,'2024'!$L:$L,work!$A614,'2024'!$H:$H,work!L$1)</f>
        <v>0</v>
      </c>
      <c r="M614">
        <f>SUMIFS('2024'!$I:$I,'2024'!$L:$L,work!$A614,'2024'!$H:$H,work!M$1)</f>
        <v>0</v>
      </c>
      <c r="N614">
        <f>SUMIFS('2024'!$I:$I,'2024'!$L:$L,work!$A614,'2024'!$H:$H,work!N$1)</f>
        <v>0</v>
      </c>
      <c r="O614">
        <f>SUMIFS('2024'!$I:$I,'2024'!$L:$L,work!$A614,'2024'!$H:$H,work!O$1)</f>
        <v>0</v>
      </c>
      <c r="P614">
        <f>SUMIFS('2024'!$I:$I,'2024'!$L:$L,work!$A614,'2024'!$H:$H,work!P$1)</f>
        <v>0</v>
      </c>
      <c r="Q614">
        <f>SUMIFS('2024'!$I:$I,'2024'!$L:$L,work!$A614,'2024'!$H:$H,work!Q$1)</f>
        <v>0</v>
      </c>
      <c r="R614">
        <f>SUMIFS('2024'!$I:$I,'2024'!$L:$L,work!$A614,'2024'!$H:$H,work!R$1)</f>
        <v>0</v>
      </c>
      <c r="S614">
        <f>SUMIFS('2024'!$I:$I,'2024'!$L:$L,work!$A614,'2024'!$H:$H,work!S$1)</f>
        <v>0</v>
      </c>
      <c r="T614">
        <f>SUMIFS('2024'!$I:$I,'2024'!$L:$L,work!$A614,'2024'!$H:$H,work!T$1)</f>
        <v>0</v>
      </c>
      <c r="U614">
        <f>SUMIFS('2024'!$I:$I,'2024'!$L:$L,work!$A614,'2024'!$H:$H,work!U$1)</f>
        <v>0</v>
      </c>
      <c r="V614">
        <f>SUMIFS('2024'!$I:$I,'2024'!$L:$L,work!$A614,'2024'!$H:$H,work!V$1)</f>
        <v>0</v>
      </c>
      <c r="W614">
        <f>SUMIFS('2024'!$I:$I,'2024'!$L:$L,work!$A614,'2024'!$H:$H,work!W$1)</f>
        <v>0</v>
      </c>
      <c r="X614">
        <f>SUMIFS('2024'!$I:$I,'2024'!$L:$L,work!$A614,'2024'!$H:$H,work!X$1)</f>
        <v>0</v>
      </c>
      <c r="Y614">
        <f t="shared" si="13"/>
        <v>3</v>
      </c>
    </row>
    <row r="615" spans="1:25" x14ac:dyDescent="0.25">
      <c r="A615" t="str">
        <v>88-21FLPNS 33030075</v>
      </c>
      <c r="B615" t="str">
        <f>_xlfn.XLOOKUP(A615,'2024'!L:L,'2024'!A:A)</f>
        <v>NWROC</v>
      </c>
      <c r="C615" t="str">
        <f>_xlfn.XLOOKUP(A615,'2024'!L:L,'2024'!F:F)</f>
        <v>STREAM</v>
      </c>
      <c r="D615" t="str">
        <f>_xlfn.XLOOKUP(A615,'2024'!L:L,'2024'!G:G)</f>
        <v>3F</v>
      </c>
      <c r="E615">
        <f>SUMIFS('2024'!$I:$I,'2024'!$L:$L,work!$A615,'2024'!$H:$H,work!E$1)</f>
        <v>0</v>
      </c>
      <c r="F615">
        <f>SUMIFS('2024'!$I:$I,'2024'!$L:$L,work!$A615,'2024'!$H:$H,work!F$1)</f>
        <v>0</v>
      </c>
      <c r="G615">
        <f>SUMIFS('2024'!$I:$I,'2024'!$L:$L,work!$A615,'2024'!$H:$H,work!G$1)</f>
        <v>0</v>
      </c>
      <c r="H615">
        <f>SUMIFS('2024'!$I:$I,'2024'!$L:$L,work!$A615,'2024'!$H:$H,work!H$1)</f>
        <v>0</v>
      </c>
      <c r="I615">
        <f>SUMIFS('2024'!$I:$I,'2024'!$L:$L,work!$A615,'2024'!$H:$H,work!I$1)</f>
        <v>6</v>
      </c>
      <c r="J615">
        <f>SUMIFS('2024'!$I:$I,'2024'!$L:$L,work!$A615,'2024'!$H:$H,work!J$1)</f>
        <v>0</v>
      </c>
      <c r="K615">
        <f>SUMIFS('2024'!$I:$I,'2024'!$L:$L,work!$A615,'2024'!$H:$H,work!K$1)</f>
        <v>0</v>
      </c>
      <c r="L615">
        <f>SUMIFS('2024'!$I:$I,'2024'!$L:$L,work!$A615,'2024'!$H:$H,work!L$1)</f>
        <v>0</v>
      </c>
      <c r="M615">
        <f>SUMIFS('2024'!$I:$I,'2024'!$L:$L,work!$A615,'2024'!$H:$H,work!M$1)</f>
        <v>0</v>
      </c>
      <c r="N615">
        <f>SUMIFS('2024'!$I:$I,'2024'!$L:$L,work!$A615,'2024'!$H:$H,work!N$1)</f>
        <v>0</v>
      </c>
      <c r="O615">
        <f>SUMIFS('2024'!$I:$I,'2024'!$L:$L,work!$A615,'2024'!$H:$H,work!O$1)</f>
        <v>0</v>
      </c>
      <c r="P615">
        <f>SUMIFS('2024'!$I:$I,'2024'!$L:$L,work!$A615,'2024'!$H:$H,work!P$1)</f>
        <v>0</v>
      </c>
      <c r="Q615">
        <f>SUMIFS('2024'!$I:$I,'2024'!$L:$L,work!$A615,'2024'!$H:$H,work!Q$1)</f>
        <v>0</v>
      </c>
      <c r="R615">
        <f>SUMIFS('2024'!$I:$I,'2024'!$L:$L,work!$A615,'2024'!$H:$H,work!R$1)</f>
        <v>0</v>
      </c>
      <c r="S615">
        <f>SUMIFS('2024'!$I:$I,'2024'!$L:$L,work!$A615,'2024'!$H:$H,work!S$1)</f>
        <v>0</v>
      </c>
      <c r="T615">
        <f>SUMIFS('2024'!$I:$I,'2024'!$L:$L,work!$A615,'2024'!$H:$H,work!T$1)</f>
        <v>0</v>
      </c>
      <c r="U615">
        <f>SUMIFS('2024'!$I:$I,'2024'!$L:$L,work!$A615,'2024'!$H:$H,work!U$1)</f>
        <v>0</v>
      </c>
      <c r="V615">
        <f>SUMIFS('2024'!$I:$I,'2024'!$L:$L,work!$A615,'2024'!$H:$H,work!V$1)</f>
        <v>0</v>
      </c>
      <c r="W615">
        <f>SUMIFS('2024'!$I:$I,'2024'!$L:$L,work!$A615,'2024'!$H:$H,work!W$1)</f>
        <v>0</v>
      </c>
      <c r="X615">
        <f>SUMIFS('2024'!$I:$I,'2024'!$L:$L,work!$A615,'2024'!$H:$H,work!X$1)</f>
        <v>0</v>
      </c>
      <c r="Y615">
        <f t="shared" si="13"/>
        <v>3</v>
      </c>
    </row>
    <row r="616" spans="1:25" x14ac:dyDescent="0.25">
      <c r="A616" t="str">
        <v>893-21FLPNS G4NW0211</v>
      </c>
      <c r="B616" t="str">
        <f>_xlfn.XLOOKUP(A616,'2024'!L:L,'2024'!A:A)</f>
        <v>NWROC</v>
      </c>
      <c r="C616" t="str">
        <f>_xlfn.XLOOKUP(A616,'2024'!L:L,'2024'!F:F)</f>
        <v>ESTUARY11</v>
      </c>
      <c r="D616" t="str">
        <f>_xlfn.XLOOKUP(A616,'2024'!L:L,'2024'!G:G)</f>
        <v>3M</v>
      </c>
      <c r="E616">
        <f>SUMIFS('2024'!$I:$I,'2024'!$L:$L,work!$A616,'2024'!$H:$H,work!E$1)</f>
        <v>6</v>
      </c>
      <c r="F616">
        <f>SUMIFS('2024'!$I:$I,'2024'!$L:$L,work!$A616,'2024'!$H:$H,work!F$1)</f>
        <v>6</v>
      </c>
      <c r="G616">
        <f>SUMIFS('2024'!$I:$I,'2024'!$L:$L,work!$A616,'2024'!$H:$H,work!G$1)</f>
        <v>0</v>
      </c>
      <c r="H616">
        <f>SUMIFS('2024'!$I:$I,'2024'!$L:$L,work!$A616,'2024'!$H:$H,work!H$1)</f>
        <v>6</v>
      </c>
      <c r="I616">
        <f>SUMIFS('2024'!$I:$I,'2024'!$L:$L,work!$A616,'2024'!$H:$H,work!I$1)</f>
        <v>0</v>
      </c>
      <c r="J616">
        <f>SUMIFS('2024'!$I:$I,'2024'!$L:$L,work!$A616,'2024'!$H:$H,work!J$1)</f>
        <v>0</v>
      </c>
      <c r="K616">
        <f>SUMIFS('2024'!$I:$I,'2024'!$L:$L,work!$A616,'2024'!$H:$H,work!K$1)</f>
        <v>6</v>
      </c>
      <c r="L616">
        <f>SUMIFS('2024'!$I:$I,'2024'!$L:$L,work!$A616,'2024'!$H:$H,work!L$1)</f>
        <v>6</v>
      </c>
      <c r="M616">
        <f>SUMIFS('2024'!$I:$I,'2024'!$L:$L,work!$A616,'2024'!$H:$H,work!M$1)</f>
        <v>6</v>
      </c>
      <c r="N616">
        <f>SUMIFS('2024'!$I:$I,'2024'!$L:$L,work!$A616,'2024'!$H:$H,work!N$1)</f>
        <v>0</v>
      </c>
      <c r="O616">
        <f>SUMIFS('2024'!$I:$I,'2024'!$L:$L,work!$A616,'2024'!$H:$H,work!O$1)</f>
        <v>0</v>
      </c>
      <c r="P616">
        <f>SUMIFS('2024'!$I:$I,'2024'!$L:$L,work!$A616,'2024'!$H:$H,work!P$1)</f>
        <v>0</v>
      </c>
      <c r="Q616">
        <f>SUMIFS('2024'!$I:$I,'2024'!$L:$L,work!$A616,'2024'!$H:$H,work!Q$1)</f>
        <v>0</v>
      </c>
      <c r="R616">
        <f>SUMIFS('2024'!$I:$I,'2024'!$L:$L,work!$A616,'2024'!$H:$H,work!R$1)</f>
        <v>0</v>
      </c>
      <c r="S616">
        <f>SUMIFS('2024'!$I:$I,'2024'!$L:$L,work!$A616,'2024'!$H:$H,work!S$1)</f>
        <v>0</v>
      </c>
      <c r="T616">
        <f>SUMIFS('2024'!$I:$I,'2024'!$L:$L,work!$A616,'2024'!$H:$H,work!T$1)</f>
        <v>0</v>
      </c>
      <c r="U616">
        <f>SUMIFS('2024'!$I:$I,'2024'!$L:$L,work!$A616,'2024'!$H:$H,work!U$1)</f>
        <v>0</v>
      </c>
      <c r="V616">
        <f>SUMIFS('2024'!$I:$I,'2024'!$L:$L,work!$A616,'2024'!$H:$H,work!V$1)</f>
        <v>0</v>
      </c>
      <c r="W616">
        <f>SUMIFS('2024'!$I:$I,'2024'!$L:$L,work!$A616,'2024'!$H:$H,work!W$1)</f>
        <v>0</v>
      </c>
      <c r="X616">
        <f>SUMIFS('2024'!$I:$I,'2024'!$L:$L,work!$A616,'2024'!$H:$H,work!X$1)</f>
        <v>0</v>
      </c>
      <c r="Y616">
        <f t="shared" si="13"/>
        <v>3</v>
      </c>
    </row>
    <row r="617" spans="1:25" x14ac:dyDescent="0.25">
      <c r="A617" t="str">
        <v>906A-21FLPNS G3NW0215</v>
      </c>
      <c r="B617" t="str">
        <f>_xlfn.XLOOKUP(A617,'2024'!L:L,'2024'!A:A)</f>
        <v>NWROC</v>
      </c>
      <c r="C617" t="str">
        <f>_xlfn.XLOOKUP(A617,'2024'!L:L,'2024'!F:F)</f>
        <v>LAKE</v>
      </c>
      <c r="D617" t="str">
        <f>_xlfn.XLOOKUP(A617,'2024'!L:L,'2024'!G:G)</f>
        <v>3F</v>
      </c>
      <c r="E617">
        <f>SUMIFS('2024'!$I:$I,'2024'!$L:$L,work!$A617,'2024'!$H:$H,work!E$1)</f>
        <v>6</v>
      </c>
      <c r="F617">
        <f>SUMIFS('2024'!$I:$I,'2024'!$L:$L,work!$A617,'2024'!$H:$H,work!F$1)</f>
        <v>0</v>
      </c>
      <c r="G617">
        <f>SUMIFS('2024'!$I:$I,'2024'!$L:$L,work!$A617,'2024'!$H:$H,work!G$1)</f>
        <v>0</v>
      </c>
      <c r="H617">
        <f>SUMIFS('2024'!$I:$I,'2024'!$L:$L,work!$A617,'2024'!$H:$H,work!H$1)</f>
        <v>0</v>
      </c>
      <c r="I617">
        <f>SUMIFS('2024'!$I:$I,'2024'!$L:$L,work!$A617,'2024'!$H:$H,work!I$1)</f>
        <v>6</v>
      </c>
      <c r="J617">
        <f>SUMIFS('2024'!$I:$I,'2024'!$L:$L,work!$A617,'2024'!$H:$H,work!J$1)</f>
        <v>0</v>
      </c>
      <c r="K617">
        <f>SUMIFS('2024'!$I:$I,'2024'!$L:$L,work!$A617,'2024'!$H:$H,work!K$1)</f>
        <v>6</v>
      </c>
      <c r="L617">
        <f>SUMIFS('2024'!$I:$I,'2024'!$L:$L,work!$A617,'2024'!$H:$H,work!L$1)</f>
        <v>6</v>
      </c>
      <c r="M617">
        <f>SUMIFS('2024'!$I:$I,'2024'!$L:$L,work!$A617,'2024'!$H:$H,work!M$1)</f>
        <v>6</v>
      </c>
      <c r="N617">
        <f>SUMIFS('2024'!$I:$I,'2024'!$L:$L,work!$A617,'2024'!$H:$H,work!N$1)</f>
        <v>6</v>
      </c>
      <c r="O617">
        <f>SUMIFS('2024'!$I:$I,'2024'!$L:$L,work!$A617,'2024'!$H:$H,work!O$1)</f>
        <v>6</v>
      </c>
      <c r="P617">
        <f>SUMIFS('2024'!$I:$I,'2024'!$L:$L,work!$A617,'2024'!$H:$H,work!P$1)</f>
        <v>6</v>
      </c>
      <c r="Q617">
        <f>SUMIFS('2024'!$I:$I,'2024'!$L:$L,work!$A617,'2024'!$H:$H,work!Q$1)</f>
        <v>0</v>
      </c>
      <c r="R617">
        <f>SUMIFS('2024'!$I:$I,'2024'!$L:$L,work!$A617,'2024'!$H:$H,work!R$1)</f>
        <v>0</v>
      </c>
      <c r="S617">
        <f>SUMIFS('2024'!$I:$I,'2024'!$L:$L,work!$A617,'2024'!$H:$H,work!S$1)</f>
        <v>0</v>
      </c>
      <c r="T617">
        <f>SUMIFS('2024'!$I:$I,'2024'!$L:$L,work!$A617,'2024'!$H:$H,work!T$1)</f>
        <v>0</v>
      </c>
      <c r="U617">
        <f>SUMIFS('2024'!$I:$I,'2024'!$L:$L,work!$A617,'2024'!$H:$H,work!U$1)</f>
        <v>0</v>
      </c>
      <c r="V617">
        <f>SUMIFS('2024'!$I:$I,'2024'!$L:$L,work!$A617,'2024'!$H:$H,work!V$1)</f>
        <v>0</v>
      </c>
      <c r="W617">
        <f>SUMIFS('2024'!$I:$I,'2024'!$L:$L,work!$A617,'2024'!$H:$H,work!W$1)</f>
        <v>0</v>
      </c>
      <c r="X617">
        <f>SUMIFS('2024'!$I:$I,'2024'!$L:$L,work!$A617,'2024'!$H:$H,work!X$1)</f>
        <v>0</v>
      </c>
      <c r="Y617">
        <f t="shared" ref="Y617:Y631" si="14">(MAX(E617:Q617,S617)*0.5)+(R617*2.5)+(MAX(T617:W617)*0.5)+(X617*1)</f>
        <v>3</v>
      </c>
    </row>
    <row r="618" spans="1:25" x14ac:dyDescent="0.25">
      <c r="A618" t="str">
        <v>906B-21FLPNS G3NW0216</v>
      </c>
      <c r="B618" t="str">
        <f>_xlfn.XLOOKUP(A618,'2024'!L:L,'2024'!A:A)</f>
        <v>NWROC</v>
      </c>
      <c r="C618" t="str">
        <f>_xlfn.XLOOKUP(A618,'2024'!L:L,'2024'!F:F)</f>
        <v>LAKE</v>
      </c>
      <c r="D618" t="str">
        <f>_xlfn.XLOOKUP(A618,'2024'!L:L,'2024'!G:G)</f>
        <v>3F</v>
      </c>
      <c r="E618">
        <f>SUMIFS('2024'!$I:$I,'2024'!$L:$L,work!$A618,'2024'!$H:$H,work!E$1)</f>
        <v>6</v>
      </c>
      <c r="F618">
        <f>SUMIFS('2024'!$I:$I,'2024'!$L:$L,work!$A618,'2024'!$H:$H,work!F$1)</f>
        <v>0</v>
      </c>
      <c r="G618">
        <f>SUMIFS('2024'!$I:$I,'2024'!$L:$L,work!$A618,'2024'!$H:$H,work!G$1)</f>
        <v>0</v>
      </c>
      <c r="H618">
        <f>SUMIFS('2024'!$I:$I,'2024'!$L:$L,work!$A618,'2024'!$H:$H,work!H$1)</f>
        <v>0</v>
      </c>
      <c r="I618">
        <f>SUMIFS('2024'!$I:$I,'2024'!$L:$L,work!$A618,'2024'!$H:$H,work!I$1)</f>
        <v>6</v>
      </c>
      <c r="J618">
        <f>SUMIFS('2024'!$I:$I,'2024'!$L:$L,work!$A618,'2024'!$H:$H,work!J$1)</f>
        <v>0</v>
      </c>
      <c r="K618">
        <f>SUMIFS('2024'!$I:$I,'2024'!$L:$L,work!$A618,'2024'!$H:$H,work!K$1)</f>
        <v>0</v>
      </c>
      <c r="L618">
        <f>SUMIFS('2024'!$I:$I,'2024'!$L:$L,work!$A618,'2024'!$H:$H,work!L$1)</f>
        <v>0</v>
      </c>
      <c r="M618">
        <f>SUMIFS('2024'!$I:$I,'2024'!$L:$L,work!$A618,'2024'!$H:$H,work!M$1)</f>
        <v>0</v>
      </c>
      <c r="N618">
        <f>SUMIFS('2024'!$I:$I,'2024'!$L:$L,work!$A618,'2024'!$H:$H,work!N$1)</f>
        <v>0</v>
      </c>
      <c r="O618">
        <f>SUMIFS('2024'!$I:$I,'2024'!$L:$L,work!$A618,'2024'!$H:$H,work!O$1)</f>
        <v>0</v>
      </c>
      <c r="P618">
        <f>SUMIFS('2024'!$I:$I,'2024'!$L:$L,work!$A618,'2024'!$H:$H,work!P$1)</f>
        <v>0</v>
      </c>
      <c r="Q618">
        <f>SUMIFS('2024'!$I:$I,'2024'!$L:$L,work!$A618,'2024'!$H:$H,work!Q$1)</f>
        <v>0</v>
      </c>
      <c r="R618">
        <f>SUMIFS('2024'!$I:$I,'2024'!$L:$L,work!$A618,'2024'!$H:$H,work!R$1)</f>
        <v>0</v>
      </c>
      <c r="S618">
        <f>SUMIFS('2024'!$I:$I,'2024'!$L:$L,work!$A618,'2024'!$H:$H,work!S$1)</f>
        <v>0</v>
      </c>
      <c r="T618">
        <f>SUMIFS('2024'!$I:$I,'2024'!$L:$L,work!$A618,'2024'!$H:$H,work!T$1)</f>
        <v>0</v>
      </c>
      <c r="U618">
        <f>SUMIFS('2024'!$I:$I,'2024'!$L:$L,work!$A618,'2024'!$H:$H,work!U$1)</f>
        <v>0</v>
      </c>
      <c r="V618">
        <f>SUMIFS('2024'!$I:$I,'2024'!$L:$L,work!$A618,'2024'!$H:$H,work!V$1)</f>
        <v>0</v>
      </c>
      <c r="W618">
        <f>SUMIFS('2024'!$I:$I,'2024'!$L:$L,work!$A618,'2024'!$H:$H,work!W$1)</f>
        <v>0</v>
      </c>
      <c r="X618">
        <f>SUMIFS('2024'!$I:$I,'2024'!$L:$L,work!$A618,'2024'!$H:$H,work!X$1)</f>
        <v>0</v>
      </c>
      <c r="Y618">
        <f t="shared" si="14"/>
        <v>3</v>
      </c>
    </row>
    <row r="619" spans="1:25" x14ac:dyDescent="0.25">
      <c r="A619" t="str">
        <v>92-21FLPNS G4NW0208</v>
      </c>
      <c r="B619" t="str">
        <f>_xlfn.XLOOKUP(A619,'2024'!L:L,'2024'!A:A)</f>
        <v>NWROC</v>
      </c>
      <c r="C619" t="str">
        <f>_xlfn.XLOOKUP(A619,'2024'!L:L,'2024'!F:F)</f>
        <v>STREAM</v>
      </c>
      <c r="D619" t="str">
        <f>_xlfn.XLOOKUP(A619,'2024'!L:L,'2024'!G:G)</f>
        <v>3F</v>
      </c>
      <c r="E619">
        <f>SUMIFS('2024'!$I:$I,'2024'!$L:$L,work!$A619,'2024'!$H:$H,work!E$1)</f>
        <v>6</v>
      </c>
      <c r="F619">
        <f>SUMIFS('2024'!$I:$I,'2024'!$L:$L,work!$A619,'2024'!$H:$H,work!F$1)</f>
        <v>0</v>
      </c>
      <c r="G619">
        <f>SUMIFS('2024'!$I:$I,'2024'!$L:$L,work!$A619,'2024'!$H:$H,work!G$1)</f>
        <v>0</v>
      </c>
      <c r="H619">
        <f>SUMIFS('2024'!$I:$I,'2024'!$L:$L,work!$A619,'2024'!$H:$H,work!H$1)</f>
        <v>0</v>
      </c>
      <c r="I619">
        <f>SUMIFS('2024'!$I:$I,'2024'!$L:$L,work!$A619,'2024'!$H:$H,work!I$1)</f>
        <v>6</v>
      </c>
      <c r="J619">
        <f>SUMIFS('2024'!$I:$I,'2024'!$L:$L,work!$A619,'2024'!$H:$H,work!J$1)</f>
        <v>0</v>
      </c>
      <c r="K619">
        <f>SUMIFS('2024'!$I:$I,'2024'!$L:$L,work!$A619,'2024'!$H:$H,work!K$1)</f>
        <v>0</v>
      </c>
      <c r="L619">
        <f>SUMIFS('2024'!$I:$I,'2024'!$L:$L,work!$A619,'2024'!$H:$H,work!L$1)</f>
        <v>0</v>
      </c>
      <c r="M619">
        <f>SUMIFS('2024'!$I:$I,'2024'!$L:$L,work!$A619,'2024'!$H:$H,work!M$1)</f>
        <v>0</v>
      </c>
      <c r="N619">
        <f>SUMIFS('2024'!$I:$I,'2024'!$L:$L,work!$A619,'2024'!$H:$H,work!N$1)</f>
        <v>0</v>
      </c>
      <c r="O619">
        <f>SUMIFS('2024'!$I:$I,'2024'!$L:$L,work!$A619,'2024'!$H:$H,work!O$1)</f>
        <v>0</v>
      </c>
      <c r="P619">
        <f>SUMIFS('2024'!$I:$I,'2024'!$L:$L,work!$A619,'2024'!$H:$H,work!P$1)</f>
        <v>0</v>
      </c>
      <c r="Q619">
        <f>SUMIFS('2024'!$I:$I,'2024'!$L:$L,work!$A619,'2024'!$H:$H,work!Q$1)</f>
        <v>0</v>
      </c>
      <c r="R619">
        <f>SUMIFS('2024'!$I:$I,'2024'!$L:$L,work!$A619,'2024'!$H:$H,work!R$1)</f>
        <v>0</v>
      </c>
      <c r="S619">
        <f>SUMIFS('2024'!$I:$I,'2024'!$L:$L,work!$A619,'2024'!$H:$H,work!S$1)</f>
        <v>0</v>
      </c>
      <c r="T619">
        <f>SUMIFS('2024'!$I:$I,'2024'!$L:$L,work!$A619,'2024'!$H:$H,work!T$1)</f>
        <v>0</v>
      </c>
      <c r="U619">
        <f>SUMIFS('2024'!$I:$I,'2024'!$L:$L,work!$A619,'2024'!$H:$H,work!U$1)</f>
        <v>0</v>
      </c>
      <c r="V619">
        <f>SUMIFS('2024'!$I:$I,'2024'!$L:$L,work!$A619,'2024'!$H:$H,work!V$1)</f>
        <v>0</v>
      </c>
      <c r="W619">
        <f>SUMIFS('2024'!$I:$I,'2024'!$L:$L,work!$A619,'2024'!$H:$H,work!W$1)</f>
        <v>0</v>
      </c>
      <c r="X619">
        <f>SUMIFS('2024'!$I:$I,'2024'!$L:$L,work!$A619,'2024'!$H:$H,work!X$1)</f>
        <v>0</v>
      </c>
      <c r="Y619">
        <f t="shared" si="14"/>
        <v>3</v>
      </c>
    </row>
    <row r="620" spans="1:25" x14ac:dyDescent="0.25">
      <c r="A620" t="str">
        <v>943-21FLPNS G3NW0239</v>
      </c>
      <c r="B620" t="str">
        <f>_xlfn.XLOOKUP(A620,'2024'!L:L,'2024'!A:A)</f>
        <v>NWROC</v>
      </c>
      <c r="C620" t="str">
        <f>_xlfn.XLOOKUP(A620,'2024'!L:L,'2024'!F:F)</f>
        <v>STREAM</v>
      </c>
      <c r="D620" t="str">
        <f>_xlfn.XLOOKUP(A620,'2024'!L:L,'2024'!G:G)</f>
        <v>3F</v>
      </c>
      <c r="E620">
        <f>SUMIFS('2024'!$I:$I,'2024'!$L:$L,work!$A620,'2024'!$H:$H,work!E$1)</f>
        <v>6</v>
      </c>
      <c r="F620">
        <f>SUMIFS('2024'!$I:$I,'2024'!$L:$L,work!$A620,'2024'!$H:$H,work!F$1)</f>
        <v>0</v>
      </c>
      <c r="G620">
        <f>SUMIFS('2024'!$I:$I,'2024'!$L:$L,work!$A620,'2024'!$H:$H,work!G$1)</f>
        <v>0</v>
      </c>
      <c r="H620">
        <f>SUMIFS('2024'!$I:$I,'2024'!$L:$L,work!$A620,'2024'!$H:$H,work!H$1)</f>
        <v>0</v>
      </c>
      <c r="I620">
        <f>SUMIFS('2024'!$I:$I,'2024'!$L:$L,work!$A620,'2024'!$H:$H,work!I$1)</f>
        <v>6</v>
      </c>
      <c r="J620">
        <f>SUMIFS('2024'!$I:$I,'2024'!$L:$L,work!$A620,'2024'!$H:$H,work!J$1)</f>
        <v>0</v>
      </c>
      <c r="K620">
        <f>SUMIFS('2024'!$I:$I,'2024'!$L:$L,work!$A620,'2024'!$H:$H,work!K$1)</f>
        <v>0</v>
      </c>
      <c r="L620">
        <f>SUMIFS('2024'!$I:$I,'2024'!$L:$L,work!$A620,'2024'!$H:$H,work!L$1)</f>
        <v>0</v>
      </c>
      <c r="M620">
        <f>SUMIFS('2024'!$I:$I,'2024'!$L:$L,work!$A620,'2024'!$H:$H,work!M$1)</f>
        <v>0</v>
      </c>
      <c r="N620">
        <f>SUMIFS('2024'!$I:$I,'2024'!$L:$L,work!$A620,'2024'!$H:$H,work!N$1)</f>
        <v>0</v>
      </c>
      <c r="O620">
        <f>SUMIFS('2024'!$I:$I,'2024'!$L:$L,work!$A620,'2024'!$H:$H,work!O$1)</f>
        <v>0</v>
      </c>
      <c r="P620">
        <f>SUMIFS('2024'!$I:$I,'2024'!$L:$L,work!$A620,'2024'!$H:$H,work!P$1)</f>
        <v>0</v>
      </c>
      <c r="Q620">
        <f>SUMIFS('2024'!$I:$I,'2024'!$L:$L,work!$A620,'2024'!$H:$H,work!Q$1)</f>
        <v>0</v>
      </c>
      <c r="R620">
        <f>SUMIFS('2024'!$I:$I,'2024'!$L:$L,work!$A620,'2024'!$H:$H,work!R$1)</f>
        <v>0</v>
      </c>
      <c r="S620">
        <f>SUMIFS('2024'!$I:$I,'2024'!$L:$L,work!$A620,'2024'!$H:$H,work!S$1)</f>
        <v>0</v>
      </c>
      <c r="T620">
        <f>SUMIFS('2024'!$I:$I,'2024'!$L:$L,work!$A620,'2024'!$H:$H,work!T$1)</f>
        <v>0</v>
      </c>
      <c r="U620">
        <f>SUMIFS('2024'!$I:$I,'2024'!$L:$L,work!$A620,'2024'!$H:$H,work!U$1)</f>
        <v>0</v>
      </c>
      <c r="V620">
        <f>SUMIFS('2024'!$I:$I,'2024'!$L:$L,work!$A620,'2024'!$H:$H,work!V$1)</f>
        <v>0</v>
      </c>
      <c r="W620">
        <f>SUMIFS('2024'!$I:$I,'2024'!$L:$L,work!$A620,'2024'!$H:$H,work!W$1)</f>
        <v>0</v>
      </c>
      <c r="X620">
        <f>SUMIFS('2024'!$I:$I,'2024'!$L:$L,work!$A620,'2024'!$H:$H,work!X$1)</f>
        <v>0</v>
      </c>
      <c r="Y620">
        <f t="shared" si="14"/>
        <v>3</v>
      </c>
    </row>
    <row r="621" spans="1:25" x14ac:dyDescent="0.25">
      <c r="A621" t="str">
        <v>944-21FLPNS G3NW0218</v>
      </c>
      <c r="B621" t="str">
        <f>_xlfn.XLOOKUP(A621,'2024'!L:L,'2024'!A:A)</f>
        <v>NWROC</v>
      </c>
      <c r="C621" t="str">
        <f>_xlfn.XLOOKUP(A621,'2024'!L:L,'2024'!F:F)</f>
        <v>ESTUARY11</v>
      </c>
      <c r="D621" t="str">
        <f>_xlfn.XLOOKUP(A621,'2024'!L:L,'2024'!G:G)</f>
        <v>2</v>
      </c>
      <c r="E621">
        <f>SUMIFS('2024'!$I:$I,'2024'!$L:$L,work!$A621,'2024'!$H:$H,work!E$1)</f>
        <v>6</v>
      </c>
      <c r="F621">
        <f>SUMIFS('2024'!$I:$I,'2024'!$L:$L,work!$A621,'2024'!$H:$H,work!F$1)</f>
        <v>0</v>
      </c>
      <c r="G621">
        <f>SUMIFS('2024'!$I:$I,'2024'!$L:$L,work!$A621,'2024'!$H:$H,work!G$1)</f>
        <v>0</v>
      </c>
      <c r="H621">
        <f>SUMIFS('2024'!$I:$I,'2024'!$L:$L,work!$A621,'2024'!$H:$H,work!H$1)</f>
        <v>6</v>
      </c>
      <c r="I621">
        <f>SUMIFS('2024'!$I:$I,'2024'!$L:$L,work!$A621,'2024'!$H:$H,work!I$1)</f>
        <v>0</v>
      </c>
      <c r="J621">
        <f>SUMIFS('2024'!$I:$I,'2024'!$L:$L,work!$A621,'2024'!$H:$H,work!J$1)</f>
        <v>6</v>
      </c>
      <c r="K621">
        <f>SUMIFS('2024'!$I:$I,'2024'!$L:$L,work!$A621,'2024'!$H:$H,work!K$1)</f>
        <v>0</v>
      </c>
      <c r="L621">
        <f>SUMIFS('2024'!$I:$I,'2024'!$L:$L,work!$A621,'2024'!$H:$H,work!L$1)</f>
        <v>0</v>
      </c>
      <c r="M621">
        <f>SUMIFS('2024'!$I:$I,'2024'!$L:$L,work!$A621,'2024'!$H:$H,work!M$1)</f>
        <v>0</v>
      </c>
      <c r="N621">
        <f>SUMIFS('2024'!$I:$I,'2024'!$L:$L,work!$A621,'2024'!$H:$H,work!N$1)</f>
        <v>0</v>
      </c>
      <c r="O621">
        <f>SUMIFS('2024'!$I:$I,'2024'!$L:$L,work!$A621,'2024'!$H:$H,work!O$1)</f>
        <v>0</v>
      </c>
      <c r="P621">
        <f>SUMIFS('2024'!$I:$I,'2024'!$L:$L,work!$A621,'2024'!$H:$H,work!P$1)</f>
        <v>0</v>
      </c>
      <c r="Q621">
        <f>SUMIFS('2024'!$I:$I,'2024'!$L:$L,work!$A621,'2024'!$H:$H,work!Q$1)</f>
        <v>0</v>
      </c>
      <c r="R621">
        <f>SUMIFS('2024'!$I:$I,'2024'!$L:$L,work!$A621,'2024'!$H:$H,work!R$1)</f>
        <v>0</v>
      </c>
      <c r="S621">
        <f>SUMIFS('2024'!$I:$I,'2024'!$L:$L,work!$A621,'2024'!$H:$H,work!S$1)</f>
        <v>0</v>
      </c>
      <c r="T621">
        <f>SUMIFS('2024'!$I:$I,'2024'!$L:$L,work!$A621,'2024'!$H:$H,work!T$1)</f>
        <v>0</v>
      </c>
      <c r="U621">
        <f>SUMIFS('2024'!$I:$I,'2024'!$L:$L,work!$A621,'2024'!$H:$H,work!U$1)</f>
        <v>0</v>
      </c>
      <c r="V621">
        <f>SUMIFS('2024'!$I:$I,'2024'!$L:$L,work!$A621,'2024'!$H:$H,work!V$1)</f>
        <v>0</v>
      </c>
      <c r="W621">
        <f>SUMIFS('2024'!$I:$I,'2024'!$L:$L,work!$A621,'2024'!$H:$H,work!W$1)</f>
        <v>0</v>
      </c>
      <c r="X621">
        <f>SUMIFS('2024'!$I:$I,'2024'!$L:$L,work!$A621,'2024'!$H:$H,work!X$1)</f>
        <v>0</v>
      </c>
      <c r="Y621">
        <f t="shared" si="14"/>
        <v>3</v>
      </c>
    </row>
    <row r="622" spans="1:25" x14ac:dyDescent="0.25">
      <c r="A622" t="str">
        <v>944-21FLPNS G3NW0238</v>
      </c>
      <c r="B622" t="str">
        <f>_xlfn.XLOOKUP(A622,'2024'!L:L,'2024'!A:A)</f>
        <v>NWROC</v>
      </c>
      <c r="C622" t="str">
        <f>_xlfn.XLOOKUP(A622,'2024'!L:L,'2024'!F:F)</f>
        <v>ESTUARY11</v>
      </c>
      <c r="D622" t="str">
        <f>_xlfn.XLOOKUP(A622,'2024'!L:L,'2024'!G:G)</f>
        <v>2</v>
      </c>
      <c r="E622">
        <f>SUMIFS('2024'!$I:$I,'2024'!$L:$L,work!$A622,'2024'!$H:$H,work!E$1)</f>
        <v>6</v>
      </c>
      <c r="F622">
        <f>SUMIFS('2024'!$I:$I,'2024'!$L:$L,work!$A622,'2024'!$H:$H,work!F$1)</f>
        <v>0</v>
      </c>
      <c r="G622">
        <f>SUMIFS('2024'!$I:$I,'2024'!$L:$L,work!$A622,'2024'!$H:$H,work!G$1)</f>
        <v>0</v>
      </c>
      <c r="H622">
        <f>SUMIFS('2024'!$I:$I,'2024'!$L:$L,work!$A622,'2024'!$H:$H,work!H$1)</f>
        <v>0</v>
      </c>
      <c r="I622">
        <f>SUMIFS('2024'!$I:$I,'2024'!$L:$L,work!$A622,'2024'!$H:$H,work!I$1)</f>
        <v>6</v>
      </c>
      <c r="J622">
        <f>SUMIFS('2024'!$I:$I,'2024'!$L:$L,work!$A622,'2024'!$H:$H,work!J$1)</f>
        <v>0</v>
      </c>
      <c r="K622">
        <f>SUMIFS('2024'!$I:$I,'2024'!$L:$L,work!$A622,'2024'!$H:$H,work!K$1)</f>
        <v>0</v>
      </c>
      <c r="L622">
        <f>SUMIFS('2024'!$I:$I,'2024'!$L:$L,work!$A622,'2024'!$H:$H,work!L$1)</f>
        <v>0</v>
      </c>
      <c r="M622">
        <f>SUMIFS('2024'!$I:$I,'2024'!$L:$L,work!$A622,'2024'!$H:$H,work!M$1)</f>
        <v>0</v>
      </c>
      <c r="N622">
        <f>SUMIFS('2024'!$I:$I,'2024'!$L:$L,work!$A622,'2024'!$H:$H,work!N$1)</f>
        <v>0</v>
      </c>
      <c r="O622">
        <f>SUMIFS('2024'!$I:$I,'2024'!$L:$L,work!$A622,'2024'!$H:$H,work!O$1)</f>
        <v>0</v>
      </c>
      <c r="P622">
        <f>SUMIFS('2024'!$I:$I,'2024'!$L:$L,work!$A622,'2024'!$H:$H,work!P$1)</f>
        <v>0</v>
      </c>
      <c r="Q622">
        <f>SUMIFS('2024'!$I:$I,'2024'!$L:$L,work!$A622,'2024'!$H:$H,work!Q$1)</f>
        <v>0</v>
      </c>
      <c r="R622">
        <f>SUMIFS('2024'!$I:$I,'2024'!$L:$L,work!$A622,'2024'!$H:$H,work!R$1)</f>
        <v>0</v>
      </c>
      <c r="S622">
        <f>SUMIFS('2024'!$I:$I,'2024'!$L:$L,work!$A622,'2024'!$H:$H,work!S$1)</f>
        <v>0</v>
      </c>
      <c r="T622">
        <f>SUMIFS('2024'!$I:$I,'2024'!$L:$L,work!$A622,'2024'!$H:$H,work!T$1)</f>
        <v>0</v>
      </c>
      <c r="U622">
        <f>SUMIFS('2024'!$I:$I,'2024'!$L:$L,work!$A622,'2024'!$H:$H,work!U$1)</f>
        <v>0</v>
      </c>
      <c r="V622">
        <f>SUMIFS('2024'!$I:$I,'2024'!$L:$L,work!$A622,'2024'!$H:$H,work!V$1)</f>
        <v>0</v>
      </c>
      <c r="W622">
        <f>SUMIFS('2024'!$I:$I,'2024'!$L:$L,work!$A622,'2024'!$H:$H,work!W$1)</f>
        <v>0</v>
      </c>
      <c r="X622">
        <f>SUMIFS('2024'!$I:$I,'2024'!$L:$L,work!$A622,'2024'!$H:$H,work!X$1)</f>
        <v>0</v>
      </c>
      <c r="Y622">
        <f t="shared" si="14"/>
        <v>3</v>
      </c>
    </row>
    <row r="623" spans="1:25" x14ac:dyDescent="0.25">
      <c r="A623" t="str">
        <v>950-21FLPNS G3NW0133</v>
      </c>
      <c r="B623" t="str">
        <f>_xlfn.XLOOKUP(A623,'2024'!L:L,'2024'!A:A)</f>
        <v>NWROC</v>
      </c>
      <c r="C623" t="str">
        <f>_xlfn.XLOOKUP(A623,'2024'!L:L,'2024'!F:F)</f>
        <v>STREAM</v>
      </c>
      <c r="D623" t="str">
        <f>_xlfn.XLOOKUP(A623,'2024'!L:L,'2024'!G:G)</f>
        <v>3F</v>
      </c>
      <c r="E623">
        <f>SUMIFS('2024'!$I:$I,'2024'!$L:$L,work!$A623,'2024'!$H:$H,work!E$1)</f>
        <v>0</v>
      </c>
      <c r="F623">
        <f>SUMIFS('2024'!$I:$I,'2024'!$L:$L,work!$A623,'2024'!$H:$H,work!F$1)</f>
        <v>6</v>
      </c>
      <c r="G623">
        <f>SUMIFS('2024'!$I:$I,'2024'!$L:$L,work!$A623,'2024'!$H:$H,work!G$1)</f>
        <v>0</v>
      </c>
      <c r="H623">
        <f>SUMIFS('2024'!$I:$I,'2024'!$L:$L,work!$A623,'2024'!$H:$H,work!H$1)</f>
        <v>0</v>
      </c>
      <c r="I623">
        <f>SUMIFS('2024'!$I:$I,'2024'!$L:$L,work!$A623,'2024'!$H:$H,work!I$1)</f>
        <v>6</v>
      </c>
      <c r="J623">
        <f>SUMIFS('2024'!$I:$I,'2024'!$L:$L,work!$A623,'2024'!$H:$H,work!J$1)</f>
        <v>0</v>
      </c>
      <c r="K623">
        <f>SUMIFS('2024'!$I:$I,'2024'!$L:$L,work!$A623,'2024'!$H:$H,work!K$1)</f>
        <v>0</v>
      </c>
      <c r="L623">
        <f>SUMIFS('2024'!$I:$I,'2024'!$L:$L,work!$A623,'2024'!$H:$H,work!L$1)</f>
        <v>0</v>
      </c>
      <c r="M623">
        <f>SUMIFS('2024'!$I:$I,'2024'!$L:$L,work!$A623,'2024'!$H:$H,work!M$1)</f>
        <v>0</v>
      </c>
      <c r="N623">
        <f>SUMIFS('2024'!$I:$I,'2024'!$L:$L,work!$A623,'2024'!$H:$H,work!N$1)</f>
        <v>0</v>
      </c>
      <c r="O623">
        <f>SUMIFS('2024'!$I:$I,'2024'!$L:$L,work!$A623,'2024'!$H:$H,work!O$1)</f>
        <v>0</v>
      </c>
      <c r="P623">
        <f>SUMIFS('2024'!$I:$I,'2024'!$L:$L,work!$A623,'2024'!$H:$H,work!P$1)</f>
        <v>0</v>
      </c>
      <c r="Q623">
        <f>SUMIFS('2024'!$I:$I,'2024'!$L:$L,work!$A623,'2024'!$H:$H,work!Q$1)</f>
        <v>0</v>
      </c>
      <c r="R623">
        <f>SUMIFS('2024'!$I:$I,'2024'!$L:$L,work!$A623,'2024'!$H:$H,work!R$1)</f>
        <v>0</v>
      </c>
      <c r="S623">
        <f>SUMIFS('2024'!$I:$I,'2024'!$L:$L,work!$A623,'2024'!$H:$H,work!S$1)</f>
        <v>0</v>
      </c>
      <c r="T623">
        <f>SUMIFS('2024'!$I:$I,'2024'!$L:$L,work!$A623,'2024'!$H:$H,work!T$1)</f>
        <v>0</v>
      </c>
      <c r="U623">
        <f>SUMIFS('2024'!$I:$I,'2024'!$L:$L,work!$A623,'2024'!$H:$H,work!U$1)</f>
        <v>0</v>
      </c>
      <c r="V623">
        <f>SUMIFS('2024'!$I:$I,'2024'!$L:$L,work!$A623,'2024'!$H:$H,work!V$1)</f>
        <v>0</v>
      </c>
      <c r="W623">
        <f>SUMIFS('2024'!$I:$I,'2024'!$L:$L,work!$A623,'2024'!$H:$H,work!W$1)</f>
        <v>0</v>
      </c>
      <c r="X623">
        <f>SUMIFS('2024'!$I:$I,'2024'!$L:$L,work!$A623,'2024'!$H:$H,work!X$1)</f>
        <v>0</v>
      </c>
      <c r="Y623" s="3">
        <f t="shared" si="14"/>
        <v>3</v>
      </c>
    </row>
    <row r="624" spans="1:25" x14ac:dyDescent="0.25">
      <c r="A624" t="str">
        <v>951-21FLPNS G3NW0154</v>
      </c>
      <c r="B624" t="str">
        <f>_xlfn.XLOOKUP(A624,'2024'!L:L,'2024'!A:A)</f>
        <v>NWROC</v>
      </c>
      <c r="C624" t="str">
        <f>_xlfn.XLOOKUP(A624,'2024'!L:L,'2024'!F:F)</f>
        <v>STREAM</v>
      </c>
      <c r="D624" t="str">
        <f>_xlfn.XLOOKUP(A624,'2024'!L:L,'2024'!G:G)</f>
        <v>3F</v>
      </c>
      <c r="E624">
        <f>SUMIFS('2024'!$I:$I,'2024'!$L:$L,work!$A624,'2024'!$H:$H,work!E$1)</f>
        <v>0</v>
      </c>
      <c r="F624">
        <f>SUMIFS('2024'!$I:$I,'2024'!$L:$L,work!$A624,'2024'!$H:$H,work!F$1)</f>
        <v>6</v>
      </c>
      <c r="G624">
        <f>SUMIFS('2024'!$I:$I,'2024'!$L:$L,work!$A624,'2024'!$H:$H,work!G$1)</f>
        <v>0</v>
      </c>
      <c r="H624">
        <f>SUMIFS('2024'!$I:$I,'2024'!$L:$L,work!$A624,'2024'!$H:$H,work!H$1)</f>
        <v>0</v>
      </c>
      <c r="I624">
        <f>SUMIFS('2024'!$I:$I,'2024'!$L:$L,work!$A624,'2024'!$H:$H,work!I$1)</f>
        <v>6</v>
      </c>
      <c r="J624">
        <f>SUMIFS('2024'!$I:$I,'2024'!$L:$L,work!$A624,'2024'!$H:$H,work!J$1)</f>
        <v>0</v>
      </c>
      <c r="K624">
        <f>SUMIFS('2024'!$I:$I,'2024'!$L:$L,work!$A624,'2024'!$H:$H,work!K$1)</f>
        <v>0</v>
      </c>
      <c r="L624">
        <f>SUMIFS('2024'!$I:$I,'2024'!$L:$L,work!$A624,'2024'!$H:$H,work!L$1)</f>
        <v>0</v>
      </c>
      <c r="M624">
        <f>SUMIFS('2024'!$I:$I,'2024'!$L:$L,work!$A624,'2024'!$H:$H,work!M$1)</f>
        <v>0</v>
      </c>
      <c r="N624">
        <f>SUMIFS('2024'!$I:$I,'2024'!$L:$L,work!$A624,'2024'!$H:$H,work!N$1)</f>
        <v>0</v>
      </c>
      <c r="O624">
        <f>SUMIFS('2024'!$I:$I,'2024'!$L:$L,work!$A624,'2024'!$H:$H,work!O$1)</f>
        <v>0</v>
      </c>
      <c r="P624">
        <f>SUMIFS('2024'!$I:$I,'2024'!$L:$L,work!$A624,'2024'!$H:$H,work!P$1)</f>
        <v>0</v>
      </c>
      <c r="Q624">
        <f>SUMIFS('2024'!$I:$I,'2024'!$L:$L,work!$A624,'2024'!$H:$H,work!Q$1)</f>
        <v>0</v>
      </c>
      <c r="R624">
        <f>SUMIFS('2024'!$I:$I,'2024'!$L:$L,work!$A624,'2024'!$H:$H,work!R$1)</f>
        <v>0</v>
      </c>
      <c r="S624">
        <f>SUMIFS('2024'!$I:$I,'2024'!$L:$L,work!$A624,'2024'!$H:$H,work!S$1)</f>
        <v>0</v>
      </c>
      <c r="T624">
        <f>SUMIFS('2024'!$I:$I,'2024'!$L:$L,work!$A624,'2024'!$H:$H,work!T$1)</f>
        <v>0</v>
      </c>
      <c r="U624">
        <f>SUMIFS('2024'!$I:$I,'2024'!$L:$L,work!$A624,'2024'!$H:$H,work!U$1)</f>
        <v>0</v>
      </c>
      <c r="V624">
        <f>SUMIFS('2024'!$I:$I,'2024'!$L:$L,work!$A624,'2024'!$H:$H,work!V$1)</f>
        <v>0</v>
      </c>
      <c r="W624">
        <f>SUMIFS('2024'!$I:$I,'2024'!$L:$L,work!$A624,'2024'!$H:$H,work!W$1)</f>
        <v>0</v>
      </c>
      <c r="X624">
        <f>SUMIFS('2024'!$I:$I,'2024'!$L:$L,work!$A624,'2024'!$H:$H,work!X$1)</f>
        <v>0</v>
      </c>
      <c r="Y624" s="3">
        <f t="shared" si="14"/>
        <v>3</v>
      </c>
    </row>
    <row r="625" spans="1:25" x14ac:dyDescent="0.25">
      <c r="A625" t="str">
        <v>957-21FLPNS G3NW0234</v>
      </c>
      <c r="B625" t="str">
        <f>_xlfn.XLOOKUP(A625,'2024'!L:L,'2024'!A:A)</f>
        <v>NWROC</v>
      </c>
      <c r="C625" t="str">
        <f>_xlfn.XLOOKUP(A625,'2024'!L:L,'2024'!F:F)</f>
        <v>ESTUARY11</v>
      </c>
      <c r="D625" t="str">
        <f>_xlfn.XLOOKUP(A625,'2024'!L:L,'2024'!G:G)</f>
        <v>2</v>
      </c>
      <c r="E625">
        <f>SUMIFS('2024'!$I:$I,'2024'!$L:$L,work!$A625,'2024'!$H:$H,work!E$1)</f>
        <v>6</v>
      </c>
      <c r="F625">
        <f>SUMIFS('2024'!$I:$I,'2024'!$L:$L,work!$A625,'2024'!$H:$H,work!F$1)</f>
        <v>0</v>
      </c>
      <c r="G625">
        <f>SUMIFS('2024'!$I:$I,'2024'!$L:$L,work!$A625,'2024'!$H:$H,work!G$1)</f>
        <v>0</v>
      </c>
      <c r="H625">
        <f>SUMIFS('2024'!$I:$I,'2024'!$L:$L,work!$A625,'2024'!$H:$H,work!H$1)</f>
        <v>6</v>
      </c>
      <c r="I625">
        <f>SUMIFS('2024'!$I:$I,'2024'!$L:$L,work!$A625,'2024'!$H:$H,work!I$1)</f>
        <v>0</v>
      </c>
      <c r="J625">
        <f>SUMIFS('2024'!$I:$I,'2024'!$L:$L,work!$A625,'2024'!$H:$H,work!J$1)</f>
        <v>6</v>
      </c>
      <c r="K625">
        <f>SUMIFS('2024'!$I:$I,'2024'!$L:$L,work!$A625,'2024'!$H:$H,work!K$1)</f>
        <v>0</v>
      </c>
      <c r="L625">
        <f>SUMIFS('2024'!$I:$I,'2024'!$L:$L,work!$A625,'2024'!$H:$H,work!L$1)</f>
        <v>0</v>
      </c>
      <c r="M625">
        <f>SUMIFS('2024'!$I:$I,'2024'!$L:$L,work!$A625,'2024'!$H:$H,work!M$1)</f>
        <v>0</v>
      </c>
      <c r="N625">
        <f>SUMIFS('2024'!$I:$I,'2024'!$L:$L,work!$A625,'2024'!$H:$H,work!N$1)</f>
        <v>0</v>
      </c>
      <c r="O625">
        <f>SUMIFS('2024'!$I:$I,'2024'!$L:$L,work!$A625,'2024'!$H:$H,work!O$1)</f>
        <v>0</v>
      </c>
      <c r="P625">
        <f>SUMIFS('2024'!$I:$I,'2024'!$L:$L,work!$A625,'2024'!$H:$H,work!P$1)</f>
        <v>0</v>
      </c>
      <c r="Q625">
        <f>SUMIFS('2024'!$I:$I,'2024'!$L:$L,work!$A625,'2024'!$H:$H,work!Q$1)</f>
        <v>0</v>
      </c>
      <c r="R625">
        <f>SUMIFS('2024'!$I:$I,'2024'!$L:$L,work!$A625,'2024'!$H:$H,work!R$1)</f>
        <v>0</v>
      </c>
      <c r="S625">
        <f>SUMIFS('2024'!$I:$I,'2024'!$L:$L,work!$A625,'2024'!$H:$H,work!S$1)</f>
        <v>0</v>
      </c>
      <c r="T625">
        <f>SUMIFS('2024'!$I:$I,'2024'!$L:$L,work!$A625,'2024'!$H:$H,work!T$1)</f>
        <v>0</v>
      </c>
      <c r="U625">
        <f>SUMIFS('2024'!$I:$I,'2024'!$L:$L,work!$A625,'2024'!$H:$H,work!U$1)</f>
        <v>0</v>
      </c>
      <c r="V625">
        <f>SUMIFS('2024'!$I:$I,'2024'!$L:$L,work!$A625,'2024'!$H:$H,work!V$1)</f>
        <v>0</v>
      </c>
      <c r="W625">
        <f>SUMIFS('2024'!$I:$I,'2024'!$L:$L,work!$A625,'2024'!$H:$H,work!W$1)</f>
        <v>0</v>
      </c>
      <c r="X625">
        <f>SUMIFS('2024'!$I:$I,'2024'!$L:$L,work!$A625,'2024'!$H:$H,work!X$1)</f>
        <v>0</v>
      </c>
      <c r="Y625" s="3">
        <f t="shared" si="14"/>
        <v>3</v>
      </c>
    </row>
    <row r="626" spans="1:25" x14ac:dyDescent="0.25">
      <c r="A626" t="str">
        <v>957-21FLPNS G3NW0240</v>
      </c>
      <c r="B626" t="str">
        <f>_xlfn.XLOOKUP(A626,'2024'!L:L,'2024'!A:A)</f>
        <v>NWROC</v>
      </c>
      <c r="C626" t="str">
        <f>_xlfn.XLOOKUP(A626,'2024'!L:L,'2024'!F:F)</f>
        <v>ESTUARY11</v>
      </c>
      <c r="D626" t="str">
        <f>_xlfn.XLOOKUP(A626,'2024'!L:L,'2024'!G:G)</f>
        <v>2</v>
      </c>
      <c r="E626">
        <f>SUMIFS('2024'!$I:$I,'2024'!$L:$L,work!$A626,'2024'!$H:$H,work!E$1)</f>
        <v>6</v>
      </c>
      <c r="F626">
        <f>SUMIFS('2024'!$I:$I,'2024'!$L:$L,work!$A626,'2024'!$H:$H,work!F$1)</f>
        <v>0</v>
      </c>
      <c r="G626">
        <f>SUMIFS('2024'!$I:$I,'2024'!$L:$L,work!$A626,'2024'!$H:$H,work!G$1)</f>
        <v>0</v>
      </c>
      <c r="H626">
        <f>SUMIFS('2024'!$I:$I,'2024'!$L:$L,work!$A626,'2024'!$H:$H,work!H$1)</f>
        <v>0</v>
      </c>
      <c r="I626">
        <f>SUMIFS('2024'!$I:$I,'2024'!$L:$L,work!$A626,'2024'!$H:$H,work!I$1)</f>
        <v>6</v>
      </c>
      <c r="J626">
        <f>SUMIFS('2024'!$I:$I,'2024'!$L:$L,work!$A626,'2024'!$H:$H,work!J$1)</f>
        <v>0</v>
      </c>
      <c r="K626">
        <f>SUMIFS('2024'!$I:$I,'2024'!$L:$L,work!$A626,'2024'!$H:$H,work!K$1)</f>
        <v>0</v>
      </c>
      <c r="L626">
        <f>SUMIFS('2024'!$I:$I,'2024'!$L:$L,work!$A626,'2024'!$H:$H,work!L$1)</f>
        <v>0</v>
      </c>
      <c r="M626">
        <f>SUMIFS('2024'!$I:$I,'2024'!$L:$L,work!$A626,'2024'!$H:$H,work!M$1)</f>
        <v>0</v>
      </c>
      <c r="N626">
        <f>SUMIFS('2024'!$I:$I,'2024'!$L:$L,work!$A626,'2024'!$H:$H,work!N$1)</f>
        <v>0</v>
      </c>
      <c r="O626">
        <f>SUMIFS('2024'!$I:$I,'2024'!$L:$L,work!$A626,'2024'!$H:$H,work!O$1)</f>
        <v>0</v>
      </c>
      <c r="P626">
        <f>SUMIFS('2024'!$I:$I,'2024'!$L:$L,work!$A626,'2024'!$H:$H,work!P$1)</f>
        <v>0</v>
      </c>
      <c r="Q626">
        <f>SUMIFS('2024'!$I:$I,'2024'!$L:$L,work!$A626,'2024'!$H:$H,work!Q$1)</f>
        <v>0</v>
      </c>
      <c r="R626">
        <f>SUMIFS('2024'!$I:$I,'2024'!$L:$L,work!$A626,'2024'!$H:$H,work!R$1)</f>
        <v>0</v>
      </c>
      <c r="S626">
        <f>SUMIFS('2024'!$I:$I,'2024'!$L:$L,work!$A626,'2024'!$H:$H,work!S$1)</f>
        <v>0</v>
      </c>
      <c r="T626">
        <f>SUMIFS('2024'!$I:$I,'2024'!$L:$L,work!$A626,'2024'!$H:$H,work!T$1)</f>
        <v>0</v>
      </c>
      <c r="U626">
        <f>SUMIFS('2024'!$I:$I,'2024'!$L:$L,work!$A626,'2024'!$H:$H,work!U$1)</f>
        <v>0</v>
      </c>
      <c r="V626">
        <f>SUMIFS('2024'!$I:$I,'2024'!$L:$L,work!$A626,'2024'!$H:$H,work!V$1)</f>
        <v>0</v>
      </c>
      <c r="W626">
        <f>SUMIFS('2024'!$I:$I,'2024'!$L:$L,work!$A626,'2024'!$H:$H,work!W$1)</f>
        <v>0</v>
      </c>
      <c r="X626">
        <f>SUMIFS('2024'!$I:$I,'2024'!$L:$L,work!$A626,'2024'!$H:$H,work!X$1)</f>
        <v>0</v>
      </c>
      <c r="Y626" s="3">
        <f t="shared" si="14"/>
        <v>3</v>
      </c>
    </row>
    <row r="627" spans="1:25" x14ac:dyDescent="0.25">
      <c r="A627" t="str">
        <v>965-21FLTLHRG1TLHR0040</v>
      </c>
      <c r="B627" t="str">
        <f>_xlfn.XLOOKUP(A627,'2024'!L:L,'2024'!A:A)</f>
        <v>TLHROC</v>
      </c>
      <c r="C627" t="str">
        <f>_xlfn.XLOOKUP(A627,'2024'!L:L,'2024'!F:F)</f>
        <v>STREAM</v>
      </c>
      <c r="D627" t="str">
        <f>_xlfn.XLOOKUP(A627,'2024'!L:L,'2024'!G:G)</f>
        <v>3F</v>
      </c>
      <c r="E627">
        <f>SUMIFS('2024'!$I:$I,'2024'!$L:$L,work!$A627,'2024'!$H:$H,work!E$1)</f>
        <v>0</v>
      </c>
      <c r="F627">
        <f>SUMIFS('2024'!$I:$I,'2024'!$L:$L,work!$A627,'2024'!$H:$H,work!F$1)</f>
        <v>0</v>
      </c>
      <c r="G627">
        <f>SUMIFS('2024'!$I:$I,'2024'!$L:$L,work!$A627,'2024'!$H:$H,work!G$1)</f>
        <v>0</v>
      </c>
      <c r="H627">
        <f>SUMIFS('2024'!$I:$I,'2024'!$L:$L,work!$A627,'2024'!$H:$H,work!H$1)</f>
        <v>0</v>
      </c>
      <c r="I627">
        <f>SUMIFS('2024'!$I:$I,'2024'!$L:$L,work!$A627,'2024'!$H:$H,work!I$1)</f>
        <v>6</v>
      </c>
      <c r="J627">
        <f>SUMIFS('2024'!$I:$I,'2024'!$L:$L,work!$A627,'2024'!$H:$H,work!J$1)</f>
        <v>0</v>
      </c>
      <c r="K627">
        <f>SUMIFS('2024'!$I:$I,'2024'!$L:$L,work!$A627,'2024'!$H:$H,work!K$1)</f>
        <v>0</v>
      </c>
      <c r="L627">
        <f>SUMIFS('2024'!$I:$I,'2024'!$L:$L,work!$A627,'2024'!$H:$H,work!L$1)</f>
        <v>0</v>
      </c>
      <c r="M627">
        <f>SUMIFS('2024'!$I:$I,'2024'!$L:$L,work!$A627,'2024'!$H:$H,work!M$1)</f>
        <v>0</v>
      </c>
      <c r="N627">
        <f>SUMIFS('2024'!$I:$I,'2024'!$L:$L,work!$A627,'2024'!$H:$H,work!N$1)</f>
        <v>0</v>
      </c>
      <c r="O627">
        <f>SUMIFS('2024'!$I:$I,'2024'!$L:$L,work!$A627,'2024'!$H:$H,work!O$1)</f>
        <v>0</v>
      </c>
      <c r="P627">
        <f>SUMIFS('2024'!$I:$I,'2024'!$L:$L,work!$A627,'2024'!$H:$H,work!P$1)</f>
        <v>0</v>
      </c>
      <c r="Q627">
        <f>SUMIFS('2024'!$I:$I,'2024'!$L:$L,work!$A627,'2024'!$H:$H,work!Q$1)</f>
        <v>0</v>
      </c>
      <c r="R627">
        <f>SUMIFS('2024'!$I:$I,'2024'!$L:$L,work!$A627,'2024'!$H:$H,work!R$1)</f>
        <v>0</v>
      </c>
      <c r="S627">
        <f>SUMIFS('2024'!$I:$I,'2024'!$L:$L,work!$A627,'2024'!$H:$H,work!S$1)</f>
        <v>0</v>
      </c>
      <c r="T627">
        <f>SUMIFS('2024'!$I:$I,'2024'!$L:$L,work!$A627,'2024'!$H:$H,work!T$1)</f>
        <v>0</v>
      </c>
      <c r="U627">
        <f>SUMIFS('2024'!$I:$I,'2024'!$L:$L,work!$A627,'2024'!$H:$H,work!U$1)</f>
        <v>0</v>
      </c>
      <c r="V627">
        <f>SUMIFS('2024'!$I:$I,'2024'!$L:$L,work!$A627,'2024'!$H:$H,work!V$1)</f>
        <v>0</v>
      </c>
      <c r="W627">
        <f>SUMIFS('2024'!$I:$I,'2024'!$L:$L,work!$A627,'2024'!$H:$H,work!W$1)</f>
        <v>0</v>
      </c>
      <c r="X627">
        <f>SUMIFS('2024'!$I:$I,'2024'!$L:$L,work!$A627,'2024'!$H:$H,work!X$1)</f>
        <v>0</v>
      </c>
      <c r="Y627" s="3">
        <f t="shared" si="14"/>
        <v>3</v>
      </c>
    </row>
    <row r="628" spans="1:25" x14ac:dyDescent="0.25">
      <c r="A628" t="str">
        <v>973-N30.2947029653408, W-85.81214912469164</v>
      </c>
      <c r="B628" t="str">
        <f>_xlfn.XLOOKUP(A628,'2024'!L:L,'2024'!A:A)</f>
        <v>NWROC</v>
      </c>
      <c r="C628" t="str">
        <f>_xlfn.XLOOKUP(A628,'2024'!L:L,'2024'!F:F)</f>
        <v>ESTUARY</v>
      </c>
      <c r="D628" t="str">
        <f>_xlfn.XLOOKUP(A628,'2024'!L:L,'2024'!G:G)</f>
        <v>3M</v>
      </c>
      <c r="E628">
        <f>SUMIFS('2024'!$I:$I,'2024'!$L:$L,work!$A628,'2024'!$H:$H,work!E$1)</f>
        <v>0</v>
      </c>
      <c r="F628">
        <f>SUMIFS('2024'!$I:$I,'2024'!$L:$L,work!$A628,'2024'!$H:$H,work!F$1)</f>
        <v>0</v>
      </c>
      <c r="G628">
        <f>SUMIFS('2024'!$I:$I,'2024'!$L:$L,work!$A628,'2024'!$H:$H,work!G$1)</f>
        <v>0</v>
      </c>
      <c r="H628">
        <f>SUMIFS('2024'!$I:$I,'2024'!$L:$L,work!$A628,'2024'!$H:$H,work!H$1)</f>
        <v>6</v>
      </c>
      <c r="I628">
        <f>SUMIFS('2024'!$I:$I,'2024'!$L:$L,work!$A628,'2024'!$H:$H,work!I$1)</f>
        <v>0</v>
      </c>
      <c r="J628">
        <f>SUMIFS('2024'!$I:$I,'2024'!$L:$L,work!$A628,'2024'!$H:$H,work!J$1)</f>
        <v>0</v>
      </c>
      <c r="K628">
        <f>SUMIFS('2024'!$I:$I,'2024'!$L:$L,work!$A628,'2024'!$H:$H,work!K$1)</f>
        <v>0</v>
      </c>
      <c r="L628">
        <f>SUMIFS('2024'!$I:$I,'2024'!$L:$L,work!$A628,'2024'!$H:$H,work!L$1)</f>
        <v>0</v>
      </c>
      <c r="M628">
        <f>SUMIFS('2024'!$I:$I,'2024'!$L:$L,work!$A628,'2024'!$H:$H,work!M$1)</f>
        <v>0</v>
      </c>
      <c r="N628">
        <f>SUMIFS('2024'!$I:$I,'2024'!$L:$L,work!$A628,'2024'!$H:$H,work!N$1)</f>
        <v>0</v>
      </c>
      <c r="O628">
        <f>SUMIFS('2024'!$I:$I,'2024'!$L:$L,work!$A628,'2024'!$H:$H,work!O$1)</f>
        <v>0</v>
      </c>
      <c r="P628">
        <f>SUMIFS('2024'!$I:$I,'2024'!$L:$L,work!$A628,'2024'!$H:$H,work!P$1)</f>
        <v>0</v>
      </c>
      <c r="Q628">
        <f>SUMIFS('2024'!$I:$I,'2024'!$L:$L,work!$A628,'2024'!$H:$H,work!Q$1)</f>
        <v>0</v>
      </c>
      <c r="R628">
        <f>SUMIFS('2024'!$I:$I,'2024'!$L:$L,work!$A628,'2024'!$H:$H,work!R$1)</f>
        <v>0</v>
      </c>
      <c r="S628">
        <f>SUMIFS('2024'!$I:$I,'2024'!$L:$L,work!$A628,'2024'!$H:$H,work!S$1)</f>
        <v>0</v>
      </c>
      <c r="T628">
        <f>SUMIFS('2024'!$I:$I,'2024'!$L:$L,work!$A628,'2024'!$H:$H,work!T$1)</f>
        <v>0</v>
      </c>
      <c r="U628">
        <f>SUMIFS('2024'!$I:$I,'2024'!$L:$L,work!$A628,'2024'!$H:$H,work!U$1)</f>
        <v>0</v>
      </c>
      <c r="V628">
        <f>SUMIFS('2024'!$I:$I,'2024'!$L:$L,work!$A628,'2024'!$H:$H,work!V$1)</f>
        <v>0</v>
      </c>
      <c r="W628">
        <f>SUMIFS('2024'!$I:$I,'2024'!$L:$L,work!$A628,'2024'!$H:$H,work!W$1)</f>
        <v>0</v>
      </c>
      <c r="X628">
        <f>SUMIFS('2024'!$I:$I,'2024'!$L:$L,work!$A628,'2024'!$H:$H,work!X$1)</f>
        <v>0</v>
      </c>
      <c r="Y628" s="3">
        <f t="shared" si="14"/>
        <v>3</v>
      </c>
    </row>
    <row r="629" spans="1:25" x14ac:dyDescent="0.25">
      <c r="A629" t="str">
        <v>977-21FLTLHRG1TLHR0041</v>
      </c>
      <c r="B629" t="str">
        <f>_xlfn.XLOOKUP(A629,'2024'!L:L,'2024'!A:A)</f>
        <v>TLHROC</v>
      </c>
      <c r="C629" t="str">
        <f>_xlfn.XLOOKUP(A629,'2024'!L:L,'2024'!F:F)</f>
        <v>STREAM</v>
      </c>
      <c r="D629" t="str">
        <f>_xlfn.XLOOKUP(A629,'2024'!L:L,'2024'!G:G)</f>
        <v>3F</v>
      </c>
      <c r="E629">
        <f>SUMIFS('2024'!$I:$I,'2024'!$L:$L,work!$A629,'2024'!$H:$H,work!E$1)</f>
        <v>0</v>
      </c>
      <c r="F629">
        <f>SUMIFS('2024'!$I:$I,'2024'!$L:$L,work!$A629,'2024'!$H:$H,work!F$1)</f>
        <v>6</v>
      </c>
      <c r="G629">
        <f>SUMIFS('2024'!$I:$I,'2024'!$L:$L,work!$A629,'2024'!$H:$H,work!G$1)</f>
        <v>0</v>
      </c>
      <c r="H629">
        <f>SUMIFS('2024'!$I:$I,'2024'!$L:$L,work!$A629,'2024'!$H:$H,work!H$1)</f>
        <v>0</v>
      </c>
      <c r="I629">
        <f>SUMIFS('2024'!$I:$I,'2024'!$L:$L,work!$A629,'2024'!$H:$H,work!I$1)</f>
        <v>6</v>
      </c>
      <c r="J629">
        <f>SUMIFS('2024'!$I:$I,'2024'!$L:$L,work!$A629,'2024'!$H:$H,work!J$1)</f>
        <v>0</v>
      </c>
      <c r="K629">
        <f>SUMIFS('2024'!$I:$I,'2024'!$L:$L,work!$A629,'2024'!$H:$H,work!K$1)</f>
        <v>6</v>
      </c>
      <c r="L629">
        <f>SUMIFS('2024'!$I:$I,'2024'!$L:$L,work!$A629,'2024'!$H:$H,work!L$1)</f>
        <v>6</v>
      </c>
      <c r="M629">
        <f>SUMIFS('2024'!$I:$I,'2024'!$L:$L,work!$A629,'2024'!$H:$H,work!M$1)</f>
        <v>6</v>
      </c>
      <c r="N629">
        <f>SUMIFS('2024'!$I:$I,'2024'!$L:$L,work!$A629,'2024'!$H:$H,work!N$1)</f>
        <v>0</v>
      </c>
      <c r="O629">
        <f>SUMIFS('2024'!$I:$I,'2024'!$L:$L,work!$A629,'2024'!$H:$H,work!O$1)</f>
        <v>0</v>
      </c>
      <c r="P629">
        <f>SUMIFS('2024'!$I:$I,'2024'!$L:$L,work!$A629,'2024'!$H:$H,work!P$1)</f>
        <v>0</v>
      </c>
      <c r="Q629">
        <f>SUMIFS('2024'!$I:$I,'2024'!$L:$L,work!$A629,'2024'!$H:$H,work!Q$1)</f>
        <v>0</v>
      </c>
      <c r="R629">
        <f>SUMIFS('2024'!$I:$I,'2024'!$L:$L,work!$A629,'2024'!$H:$H,work!R$1)</f>
        <v>0</v>
      </c>
      <c r="S629">
        <f>SUMIFS('2024'!$I:$I,'2024'!$L:$L,work!$A629,'2024'!$H:$H,work!S$1)</f>
        <v>0</v>
      </c>
      <c r="T629">
        <f>SUMIFS('2024'!$I:$I,'2024'!$L:$L,work!$A629,'2024'!$H:$H,work!T$1)</f>
        <v>0</v>
      </c>
      <c r="U629">
        <f>SUMIFS('2024'!$I:$I,'2024'!$L:$L,work!$A629,'2024'!$H:$H,work!U$1)</f>
        <v>0</v>
      </c>
      <c r="V629">
        <f>SUMIFS('2024'!$I:$I,'2024'!$L:$L,work!$A629,'2024'!$H:$H,work!V$1)</f>
        <v>0</v>
      </c>
      <c r="W629">
        <f>SUMIFS('2024'!$I:$I,'2024'!$L:$L,work!$A629,'2024'!$H:$H,work!W$1)</f>
        <v>0</v>
      </c>
      <c r="X629">
        <f>SUMIFS('2024'!$I:$I,'2024'!$L:$L,work!$A629,'2024'!$H:$H,work!X$1)</f>
        <v>0</v>
      </c>
      <c r="Y629" s="3">
        <f t="shared" si="14"/>
        <v>3</v>
      </c>
    </row>
    <row r="630" spans="1:25" x14ac:dyDescent="0.25">
      <c r="A630" t="str">
        <v>987ENRK321FLPNS G5NW0152</v>
      </c>
      <c r="B630" t="str">
        <f>_xlfn.XLOOKUP(A630,'2024'!L:L,'2024'!A:A)</f>
        <v>NWROC</v>
      </c>
      <c r="C630" t="str">
        <f>_xlfn.XLOOKUP(A630,'2024'!L:L,'2024'!F:F)</f>
        <v>ESTUARY</v>
      </c>
      <c r="D630" t="str">
        <f>_xlfn.XLOOKUP(A630,'2024'!L:L,'2024'!G:G)</f>
        <v>3M</v>
      </c>
      <c r="E630">
        <f>SUMIFS('2024'!$I:$I,'2024'!$L:$L,work!$A630,'2024'!$H:$H,work!E$1)</f>
        <v>6</v>
      </c>
      <c r="F630">
        <f>SUMIFS('2024'!$I:$I,'2024'!$L:$L,work!$A630,'2024'!$H:$H,work!F$1)</f>
        <v>0</v>
      </c>
      <c r="G630">
        <f>SUMIFS('2024'!$I:$I,'2024'!$L:$L,work!$A630,'2024'!$H:$H,work!G$1)</f>
        <v>0</v>
      </c>
      <c r="H630">
        <f>SUMIFS('2024'!$I:$I,'2024'!$L:$L,work!$A630,'2024'!$H:$H,work!H$1)</f>
        <v>6</v>
      </c>
      <c r="I630">
        <f>SUMIFS('2024'!$I:$I,'2024'!$L:$L,work!$A630,'2024'!$H:$H,work!I$1)</f>
        <v>0</v>
      </c>
      <c r="J630">
        <f>SUMIFS('2024'!$I:$I,'2024'!$L:$L,work!$A630,'2024'!$H:$H,work!J$1)</f>
        <v>0</v>
      </c>
      <c r="K630">
        <f>SUMIFS('2024'!$I:$I,'2024'!$L:$L,work!$A630,'2024'!$H:$H,work!K$1)</f>
        <v>0</v>
      </c>
      <c r="L630">
        <f>SUMIFS('2024'!$I:$I,'2024'!$L:$L,work!$A630,'2024'!$H:$H,work!L$1)</f>
        <v>0</v>
      </c>
      <c r="M630">
        <f>SUMIFS('2024'!$I:$I,'2024'!$L:$L,work!$A630,'2024'!$H:$H,work!M$1)</f>
        <v>0</v>
      </c>
      <c r="N630">
        <f>SUMIFS('2024'!$I:$I,'2024'!$L:$L,work!$A630,'2024'!$H:$H,work!N$1)</f>
        <v>0</v>
      </c>
      <c r="O630">
        <f>SUMIFS('2024'!$I:$I,'2024'!$L:$L,work!$A630,'2024'!$H:$H,work!O$1)</f>
        <v>0</v>
      </c>
      <c r="P630">
        <f>SUMIFS('2024'!$I:$I,'2024'!$L:$L,work!$A630,'2024'!$H:$H,work!P$1)</f>
        <v>0</v>
      </c>
      <c r="Q630">
        <f>SUMIFS('2024'!$I:$I,'2024'!$L:$L,work!$A630,'2024'!$H:$H,work!Q$1)</f>
        <v>0</v>
      </c>
      <c r="R630">
        <f>SUMIFS('2024'!$I:$I,'2024'!$L:$L,work!$A630,'2024'!$H:$H,work!R$1)</f>
        <v>0</v>
      </c>
      <c r="S630">
        <f>SUMIFS('2024'!$I:$I,'2024'!$L:$L,work!$A630,'2024'!$H:$H,work!S$1)</f>
        <v>0</v>
      </c>
      <c r="T630">
        <f>SUMIFS('2024'!$I:$I,'2024'!$L:$L,work!$A630,'2024'!$H:$H,work!T$1)</f>
        <v>0</v>
      </c>
      <c r="U630">
        <f>SUMIFS('2024'!$I:$I,'2024'!$L:$L,work!$A630,'2024'!$H:$H,work!U$1)</f>
        <v>0</v>
      </c>
      <c r="V630">
        <f>SUMIFS('2024'!$I:$I,'2024'!$L:$L,work!$A630,'2024'!$H:$H,work!V$1)</f>
        <v>0</v>
      </c>
      <c r="W630">
        <f>SUMIFS('2024'!$I:$I,'2024'!$L:$L,work!$A630,'2024'!$H:$H,work!W$1)</f>
        <v>0</v>
      </c>
      <c r="X630">
        <f>SUMIFS('2024'!$I:$I,'2024'!$L:$L,work!$A630,'2024'!$H:$H,work!X$1)</f>
        <v>0</v>
      </c>
      <c r="Y630" s="3">
        <f t="shared" si="14"/>
        <v>3</v>
      </c>
    </row>
    <row r="631" spans="1:25" x14ac:dyDescent="0.25">
      <c r="A631" t="str">
        <v>Lake-CEROCLVI</v>
      </c>
      <c r="B631" t="str">
        <f>_xlfn.XLOOKUP(A631,'2024'!L:L,'2024'!A:A)</f>
        <v>CEROC</v>
      </c>
      <c r="C631" t="str">
        <f>_xlfn.XLOOKUP(A631,'2024'!L:L,'2024'!F:F)</f>
        <v>LAKE</v>
      </c>
      <c r="D631" t="str">
        <f>_xlfn.XLOOKUP(A631,'2024'!L:L,'2024'!G:G)</f>
        <v>-</v>
      </c>
      <c r="E631">
        <f>SUMIFS('2024'!$I:$I,'2024'!$L:$L,work!$A631,'2024'!$H:$H,work!E$1)</f>
        <v>0</v>
      </c>
      <c r="F631">
        <f>SUMIFS('2024'!$I:$I,'2024'!$L:$L,work!$A631,'2024'!$H:$H,work!F$1)</f>
        <v>0</v>
      </c>
      <c r="G631">
        <f>SUMIFS('2024'!$I:$I,'2024'!$L:$L,work!$A631,'2024'!$H:$H,work!G$1)</f>
        <v>0</v>
      </c>
      <c r="H631">
        <f>SUMIFS('2024'!$I:$I,'2024'!$L:$L,work!$A631,'2024'!$H:$H,work!H$1)</f>
        <v>0</v>
      </c>
      <c r="I631">
        <f>SUMIFS('2024'!$I:$I,'2024'!$L:$L,work!$A631,'2024'!$H:$H,work!I$1)</f>
        <v>0</v>
      </c>
      <c r="J631">
        <f>SUMIFS('2024'!$I:$I,'2024'!$L:$L,work!$A631,'2024'!$H:$H,work!J$1)</f>
        <v>0</v>
      </c>
      <c r="K631">
        <f>SUMIFS('2024'!$I:$I,'2024'!$L:$L,work!$A631,'2024'!$H:$H,work!K$1)</f>
        <v>0</v>
      </c>
      <c r="L631">
        <f>SUMIFS('2024'!$I:$I,'2024'!$L:$L,work!$A631,'2024'!$H:$H,work!L$1)</f>
        <v>0</v>
      </c>
      <c r="M631">
        <f>SUMIFS('2024'!$I:$I,'2024'!$L:$L,work!$A631,'2024'!$H:$H,work!M$1)</f>
        <v>0</v>
      </c>
      <c r="N631">
        <f>SUMIFS('2024'!$I:$I,'2024'!$L:$L,work!$A631,'2024'!$H:$H,work!N$1)</f>
        <v>0</v>
      </c>
      <c r="O631">
        <f>SUMIFS('2024'!$I:$I,'2024'!$L:$L,work!$A631,'2024'!$H:$H,work!O$1)</f>
        <v>0</v>
      </c>
      <c r="P631">
        <f>SUMIFS('2024'!$I:$I,'2024'!$L:$L,work!$A631,'2024'!$H:$H,work!P$1)</f>
        <v>0</v>
      </c>
      <c r="Q631">
        <f>SUMIFS('2024'!$I:$I,'2024'!$L:$L,work!$A631,'2024'!$H:$H,work!Q$1)</f>
        <v>0</v>
      </c>
      <c r="R631">
        <f>SUMIFS('2024'!$I:$I,'2024'!$L:$L,work!$A631,'2024'!$H:$H,work!R$1)</f>
        <v>30</v>
      </c>
      <c r="S631">
        <f>SUMIFS('2024'!$I:$I,'2024'!$L:$L,work!$A631,'2024'!$H:$H,work!S$1)</f>
        <v>0</v>
      </c>
      <c r="T631">
        <f>SUMIFS('2024'!$I:$I,'2024'!$L:$L,work!$A631,'2024'!$H:$H,work!T$1)</f>
        <v>0</v>
      </c>
      <c r="U631">
        <f>SUMIFS('2024'!$I:$I,'2024'!$L:$L,work!$A631,'2024'!$H:$H,work!U$1)</f>
        <v>0</v>
      </c>
      <c r="V631">
        <f>SUMIFS('2024'!$I:$I,'2024'!$L:$L,work!$A631,'2024'!$H:$H,work!V$1)</f>
        <v>0</v>
      </c>
      <c r="W631">
        <f>SUMIFS('2024'!$I:$I,'2024'!$L:$L,work!$A631,'2024'!$H:$H,work!W$1)</f>
        <v>0</v>
      </c>
      <c r="X631">
        <f>SUMIFS('2024'!$I:$I,'2024'!$L:$L,work!$A631,'2024'!$H:$H,work!X$1)</f>
        <v>0</v>
      </c>
      <c r="Y631" s="3">
        <f t="shared" si="14"/>
        <v>75</v>
      </c>
    </row>
    <row r="632" spans="1:25" x14ac:dyDescent="0.25">
      <c r="A632" t="str">
        <v>Lake-NEROCLVI</v>
      </c>
      <c r="B632" t="str">
        <f>_xlfn.XLOOKUP(A632,'2024'!L:L,'2024'!A:A)</f>
        <v>NEROC</v>
      </c>
      <c r="C632" t="str">
        <f>_xlfn.XLOOKUP(A632,'2024'!L:L,'2024'!F:F)</f>
        <v>LAKE</v>
      </c>
      <c r="D632" t="str">
        <f>_xlfn.XLOOKUP(A632,'2024'!L:L,'2024'!G:G)</f>
        <v>-</v>
      </c>
      <c r="E632">
        <f>SUMIFS('2024'!$I:$I,'2024'!$L:$L,work!$A632,'2024'!$H:$H,work!E$1)</f>
        <v>0</v>
      </c>
      <c r="F632">
        <f>SUMIFS('2024'!$I:$I,'2024'!$L:$L,work!$A632,'2024'!$H:$H,work!F$1)</f>
        <v>0</v>
      </c>
      <c r="G632">
        <f>SUMIFS('2024'!$I:$I,'2024'!$L:$L,work!$A632,'2024'!$H:$H,work!G$1)</f>
        <v>0</v>
      </c>
      <c r="H632">
        <f>SUMIFS('2024'!$I:$I,'2024'!$L:$L,work!$A632,'2024'!$H:$H,work!H$1)</f>
        <v>0</v>
      </c>
      <c r="I632">
        <f>SUMIFS('2024'!$I:$I,'2024'!$L:$L,work!$A632,'2024'!$H:$H,work!I$1)</f>
        <v>0</v>
      </c>
      <c r="J632">
        <f>SUMIFS('2024'!$I:$I,'2024'!$L:$L,work!$A632,'2024'!$H:$H,work!J$1)</f>
        <v>0</v>
      </c>
      <c r="K632">
        <f>SUMIFS('2024'!$I:$I,'2024'!$L:$L,work!$A632,'2024'!$H:$H,work!K$1)</f>
        <v>0</v>
      </c>
      <c r="L632">
        <f>SUMIFS('2024'!$I:$I,'2024'!$L:$L,work!$A632,'2024'!$H:$H,work!L$1)</f>
        <v>0</v>
      </c>
      <c r="M632">
        <f>SUMIFS('2024'!$I:$I,'2024'!$L:$L,work!$A632,'2024'!$H:$H,work!M$1)</f>
        <v>0</v>
      </c>
      <c r="N632">
        <f>SUMIFS('2024'!$I:$I,'2024'!$L:$L,work!$A632,'2024'!$H:$H,work!N$1)</f>
        <v>0</v>
      </c>
      <c r="O632">
        <f>SUMIFS('2024'!$I:$I,'2024'!$L:$L,work!$A632,'2024'!$H:$H,work!O$1)</f>
        <v>0</v>
      </c>
      <c r="P632">
        <f>SUMIFS('2024'!$I:$I,'2024'!$L:$L,work!$A632,'2024'!$H:$H,work!P$1)</f>
        <v>0</v>
      </c>
      <c r="Q632">
        <f>SUMIFS('2024'!$I:$I,'2024'!$L:$L,work!$A632,'2024'!$H:$H,work!Q$1)</f>
        <v>0</v>
      </c>
      <c r="R632">
        <f>SUMIFS('2024'!$I:$I,'2024'!$L:$L,work!$A632,'2024'!$H:$H,work!R$1)</f>
        <v>6</v>
      </c>
      <c r="S632">
        <f>SUMIFS('2024'!$I:$I,'2024'!$L:$L,work!$A632,'2024'!$H:$H,work!S$1)</f>
        <v>0</v>
      </c>
      <c r="T632">
        <f>SUMIFS('2024'!$I:$I,'2024'!$L:$L,work!$A632,'2024'!$H:$H,work!T$1)</f>
        <v>0</v>
      </c>
      <c r="U632">
        <f>SUMIFS('2024'!$I:$I,'2024'!$L:$L,work!$A632,'2024'!$H:$H,work!U$1)</f>
        <v>0</v>
      </c>
      <c r="V632">
        <f>SUMIFS('2024'!$I:$I,'2024'!$L:$L,work!$A632,'2024'!$H:$H,work!V$1)</f>
        <v>0</v>
      </c>
      <c r="W632">
        <f>SUMIFS('2024'!$I:$I,'2024'!$L:$L,work!$A632,'2024'!$H:$H,work!W$1)</f>
        <v>0</v>
      </c>
      <c r="X632">
        <f>SUMIFS('2024'!$I:$I,'2024'!$L:$L,work!$A632,'2024'!$H:$H,work!X$1)</f>
        <v>0</v>
      </c>
      <c r="Y632" s="3">
        <f t="shared" ref="Y632:Y633" si="15">(MAX(E632:Q632,S632)*0.5)+(R632*2.5)+(MAX(T632:W632)*0.5)+(X632*1)</f>
        <v>15</v>
      </c>
    </row>
    <row r="633" spans="1:25" x14ac:dyDescent="0.25">
      <c r="A633" t="str">
        <v>Lake-NWROCLVI</v>
      </c>
      <c r="B633" t="str">
        <f>_xlfn.XLOOKUP(A633,'2024'!L:L,'2024'!A:A)</f>
        <v>NWROC</v>
      </c>
      <c r="C633" t="str">
        <f>_xlfn.XLOOKUP(A633,'2024'!L:L,'2024'!F:F)</f>
        <v>LAKE</v>
      </c>
      <c r="D633" t="str">
        <f>_xlfn.XLOOKUP(A633,'2024'!L:L,'2024'!G:G)</f>
        <v>-</v>
      </c>
      <c r="E633">
        <f>SUMIFS('2024'!$I:$I,'2024'!$L:$L,work!$A633,'2024'!$H:$H,work!E$1)</f>
        <v>0</v>
      </c>
      <c r="F633">
        <f>SUMIFS('2024'!$I:$I,'2024'!$L:$L,work!$A633,'2024'!$H:$H,work!F$1)</f>
        <v>0</v>
      </c>
      <c r="G633">
        <f>SUMIFS('2024'!$I:$I,'2024'!$L:$L,work!$A633,'2024'!$H:$H,work!G$1)</f>
        <v>0</v>
      </c>
      <c r="H633">
        <f>SUMIFS('2024'!$I:$I,'2024'!$L:$L,work!$A633,'2024'!$H:$H,work!H$1)</f>
        <v>0</v>
      </c>
      <c r="I633">
        <f>SUMIFS('2024'!$I:$I,'2024'!$L:$L,work!$A633,'2024'!$H:$H,work!I$1)</f>
        <v>0</v>
      </c>
      <c r="J633">
        <f>SUMIFS('2024'!$I:$I,'2024'!$L:$L,work!$A633,'2024'!$H:$H,work!J$1)</f>
        <v>0</v>
      </c>
      <c r="K633">
        <f>SUMIFS('2024'!$I:$I,'2024'!$L:$L,work!$A633,'2024'!$H:$H,work!K$1)</f>
        <v>0</v>
      </c>
      <c r="L633">
        <f>SUMIFS('2024'!$I:$I,'2024'!$L:$L,work!$A633,'2024'!$H:$H,work!L$1)</f>
        <v>0</v>
      </c>
      <c r="M633">
        <f>SUMIFS('2024'!$I:$I,'2024'!$L:$L,work!$A633,'2024'!$H:$H,work!M$1)</f>
        <v>0</v>
      </c>
      <c r="N633">
        <f>SUMIFS('2024'!$I:$I,'2024'!$L:$L,work!$A633,'2024'!$H:$H,work!N$1)</f>
        <v>0</v>
      </c>
      <c r="O633">
        <f>SUMIFS('2024'!$I:$I,'2024'!$L:$L,work!$A633,'2024'!$H:$H,work!O$1)</f>
        <v>0</v>
      </c>
      <c r="P633">
        <f>SUMIFS('2024'!$I:$I,'2024'!$L:$L,work!$A633,'2024'!$H:$H,work!P$1)</f>
        <v>0</v>
      </c>
      <c r="Q633">
        <f>SUMIFS('2024'!$I:$I,'2024'!$L:$L,work!$A633,'2024'!$H:$H,work!Q$1)</f>
        <v>0</v>
      </c>
      <c r="R633">
        <f>SUMIFS('2024'!$I:$I,'2024'!$L:$L,work!$A633,'2024'!$H:$H,work!R$1)</f>
        <v>6</v>
      </c>
      <c r="S633">
        <f>SUMIFS('2024'!$I:$I,'2024'!$L:$L,work!$A633,'2024'!$H:$H,work!S$1)</f>
        <v>0</v>
      </c>
      <c r="T633">
        <f>SUMIFS('2024'!$I:$I,'2024'!$L:$L,work!$A633,'2024'!$H:$H,work!T$1)</f>
        <v>0</v>
      </c>
      <c r="U633">
        <f>SUMIFS('2024'!$I:$I,'2024'!$L:$L,work!$A633,'2024'!$H:$H,work!U$1)</f>
        <v>0</v>
      </c>
      <c r="V633">
        <f>SUMIFS('2024'!$I:$I,'2024'!$L:$L,work!$A633,'2024'!$H:$H,work!V$1)</f>
        <v>0</v>
      </c>
      <c r="W633">
        <f>SUMIFS('2024'!$I:$I,'2024'!$L:$L,work!$A633,'2024'!$H:$H,work!W$1)</f>
        <v>0</v>
      </c>
      <c r="X633">
        <f>SUMIFS('2024'!$I:$I,'2024'!$L:$L,work!$A633,'2024'!$H:$H,work!X$1)</f>
        <v>0</v>
      </c>
      <c r="Y633" s="3">
        <f t="shared" si="15"/>
        <v>15</v>
      </c>
    </row>
    <row r="634" spans="1:25" x14ac:dyDescent="0.25">
      <c r="A634" t="str">
        <v>Lake-SEROCLVI</v>
      </c>
      <c r="B634" t="str">
        <f>_xlfn.XLOOKUP(A634,'2024'!L:L,'2024'!A:A)</f>
        <v>SEROC</v>
      </c>
      <c r="C634" t="str">
        <f>_xlfn.XLOOKUP(A634,'2024'!L:L,'2024'!F:F)</f>
        <v>LAKE</v>
      </c>
      <c r="D634" t="str">
        <f>_xlfn.XLOOKUP(A634,'2024'!L:L,'2024'!G:G)</f>
        <v>-</v>
      </c>
      <c r="E634">
        <f>SUMIFS('2024'!$I:$I,'2024'!$L:$L,work!$A634,'2024'!$H:$H,work!E$1)</f>
        <v>0</v>
      </c>
      <c r="F634">
        <f>SUMIFS('2024'!$I:$I,'2024'!$L:$L,work!$A634,'2024'!$H:$H,work!F$1)</f>
        <v>0</v>
      </c>
      <c r="G634">
        <f>SUMIFS('2024'!$I:$I,'2024'!$L:$L,work!$A634,'2024'!$H:$H,work!G$1)</f>
        <v>0</v>
      </c>
      <c r="H634">
        <f>SUMIFS('2024'!$I:$I,'2024'!$L:$L,work!$A634,'2024'!$H:$H,work!H$1)</f>
        <v>0</v>
      </c>
      <c r="I634">
        <f>SUMIFS('2024'!$I:$I,'2024'!$L:$L,work!$A634,'2024'!$H:$H,work!I$1)</f>
        <v>0</v>
      </c>
      <c r="J634">
        <f>SUMIFS('2024'!$I:$I,'2024'!$L:$L,work!$A634,'2024'!$H:$H,work!J$1)</f>
        <v>0</v>
      </c>
      <c r="K634">
        <f>SUMIFS('2024'!$I:$I,'2024'!$L:$L,work!$A634,'2024'!$H:$H,work!K$1)</f>
        <v>0</v>
      </c>
      <c r="L634">
        <f>SUMIFS('2024'!$I:$I,'2024'!$L:$L,work!$A634,'2024'!$H:$H,work!L$1)</f>
        <v>0</v>
      </c>
      <c r="M634">
        <f>SUMIFS('2024'!$I:$I,'2024'!$L:$L,work!$A634,'2024'!$H:$H,work!M$1)</f>
        <v>0</v>
      </c>
      <c r="N634">
        <f>SUMIFS('2024'!$I:$I,'2024'!$L:$L,work!$A634,'2024'!$H:$H,work!N$1)</f>
        <v>0</v>
      </c>
      <c r="O634">
        <f>SUMIFS('2024'!$I:$I,'2024'!$L:$L,work!$A634,'2024'!$H:$H,work!O$1)</f>
        <v>0</v>
      </c>
      <c r="P634">
        <f>SUMIFS('2024'!$I:$I,'2024'!$L:$L,work!$A634,'2024'!$H:$H,work!P$1)</f>
        <v>0</v>
      </c>
      <c r="Q634">
        <f>SUMIFS('2024'!$I:$I,'2024'!$L:$L,work!$A634,'2024'!$H:$H,work!Q$1)</f>
        <v>0</v>
      </c>
      <c r="R634">
        <f>SUMIFS('2024'!$I:$I,'2024'!$L:$L,work!$A634,'2024'!$H:$H,work!R$1)</f>
        <v>11</v>
      </c>
      <c r="S634">
        <f>SUMIFS('2024'!$I:$I,'2024'!$L:$L,work!$A634,'2024'!$H:$H,work!S$1)</f>
        <v>0</v>
      </c>
      <c r="T634">
        <f>SUMIFS('2024'!$I:$I,'2024'!$L:$L,work!$A634,'2024'!$H:$H,work!T$1)</f>
        <v>0</v>
      </c>
      <c r="U634">
        <f>SUMIFS('2024'!$I:$I,'2024'!$L:$L,work!$A634,'2024'!$H:$H,work!U$1)</f>
        <v>0</v>
      </c>
      <c r="V634">
        <f>SUMIFS('2024'!$I:$I,'2024'!$L:$L,work!$A634,'2024'!$H:$H,work!V$1)</f>
        <v>0</v>
      </c>
      <c r="W634">
        <f>SUMIFS('2024'!$I:$I,'2024'!$L:$L,work!$A634,'2024'!$H:$H,work!W$1)</f>
        <v>0</v>
      </c>
      <c r="X634">
        <f>SUMIFS('2024'!$I:$I,'2024'!$L:$L,work!$A634,'2024'!$H:$H,work!X$1)</f>
        <v>0</v>
      </c>
      <c r="Y634" s="3">
        <f t="shared" ref="Y634:Y638" si="16">(MAX(E634:Q634,S634)*0.5)+(R634*2.5)+(MAX(T634:W634)*0.5)+(X634*1)</f>
        <v>27.5</v>
      </c>
    </row>
    <row r="635" spans="1:25" x14ac:dyDescent="0.25">
      <c r="A635" t="str">
        <v>Lake-SROCLVI</v>
      </c>
      <c r="B635" t="str">
        <f>_xlfn.XLOOKUP(A635,'2024'!L:L,'2024'!A:A)</f>
        <v>SROC</v>
      </c>
      <c r="C635" t="str">
        <f>_xlfn.XLOOKUP(A635,'2024'!L:L,'2024'!F:F)</f>
        <v>LAKE</v>
      </c>
      <c r="D635" t="str">
        <f>_xlfn.XLOOKUP(A635,'2024'!L:L,'2024'!G:G)</f>
        <v>-</v>
      </c>
      <c r="E635">
        <f>SUMIFS('2024'!$I:$I,'2024'!$L:$L,work!$A635,'2024'!$H:$H,work!E$1)</f>
        <v>0</v>
      </c>
      <c r="F635">
        <f>SUMIFS('2024'!$I:$I,'2024'!$L:$L,work!$A635,'2024'!$H:$H,work!F$1)</f>
        <v>0</v>
      </c>
      <c r="G635">
        <f>SUMIFS('2024'!$I:$I,'2024'!$L:$L,work!$A635,'2024'!$H:$H,work!G$1)</f>
        <v>0</v>
      </c>
      <c r="H635">
        <f>SUMIFS('2024'!$I:$I,'2024'!$L:$L,work!$A635,'2024'!$H:$H,work!H$1)</f>
        <v>0</v>
      </c>
      <c r="I635">
        <f>SUMIFS('2024'!$I:$I,'2024'!$L:$L,work!$A635,'2024'!$H:$H,work!I$1)</f>
        <v>0</v>
      </c>
      <c r="J635">
        <f>SUMIFS('2024'!$I:$I,'2024'!$L:$L,work!$A635,'2024'!$H:$H,work!J$1)</f>
        <v>0</v>
      </c>
      <c r="K635">
        <f>SUMIFS('2024'!$I:$I,'2024'!$L:$L,work!$A635,'2024'!$H:$H,work!K$1)</f>
        <v>0</v>
      </c>
      <c r="L635">
        <f>SUMIFS('2024'!$I:$I,'2024'!$L:$L,work!$A635,'2024'!$H:$H,work!L$1)</f>
        <v>0</v>
      </c>
      <c r="M635">
        <f>SUMIFS('2024'!$I:$I,'2024'!$L:$L,work!$A635,'2024'!$H:$H,work!M$1)</f>
        <v>0</v>
      </c>
      <c r="N635">
        <f>SUMIFS('2024'!$I:$I,'2024'!$L:$L,work!$A635,'2024'!$H:$H,work!N$1)</f>
        <v>0</v>
      </c>
      <c r="O635">
        <f>SUMIFS('2024'!$I:$I,'2024'!$L:$L,work!$A635,'2024'!$H:$H,work!O$1)</f>
        <v>0</v>
      </c>
      <c r="P635">
        <f>SUMIFS('2024'!$I:$I,'2024'!$L:$L,work!$A635,'2024'!$H:$H,work!P$1)</f>
        <v>0</v>
      </c>
      <c r="Q635">
        <f>SUMIFS('2024'!$I:$I,'2024'!$L:$L,work!$A635,'2024'!$H:$H,work!Q$1)</f>
        <v>0</v>
      </c>
      <c r="R635">
        <f>SUMIFS('2024'!$I:$I,'2024'!$L:$L,work!$A635,'2024'!$H:$H,work!R$1)</f>
        <v>3</v>
      </c>
      <c r="S635">
        <f>SUMIFS('2024'!$I:$I,'2024'!$L:$L,work!$A635,'2024'!$H:$H,work!S$1)</f>
        <v>0</v>
      </c>
      <c r="T635">
        <f>SUMIFS('2024'!$I:$I,'2024'!$L:$L,work!$A635,'2024'!$H:$H,work!T$1)</f>
        <v>0</v>
      </c>
      <c r="U635">
        <f>SUMIFS('2024'!$I:$I,'2024'!$L:$L,work!$A635,'2024'!$H:$H,work!U$1)</f>
        <v>0</v>
      </c>
      <c r="V635">
        <f>SUMIFS('2024'!$I:$I,'2024'!$L:$L,work!$A635,'2024'!$H:$H,work!V$1)</f>
        <v>0</v>
      </c>
      <c r="W635">
        <f>SUMIFS('2024'!$I:$I,'2024'!$L:$L,work!$A635,'2024'!$H:$H,work!W$1)</f>
        <v>0</v>
      </c>
      <c r="X635">
        <f>SUMIFS('2024'!$I:$I,'2024'!$L:$L,work!$A635,'2024'!$H:$H,work!X$1)</f>
        <v>0</v>
      </c>
      <c r="Y635" s="3">
        <f t="shared" si="16"/>
        <v>7.5</v>
      </c>
    </row>
    <row r="636" spans="1:25" x14ac:dyDescent="0.25">
      <c r="A636" t="str">
        <v>Lake-SWROCLVI</v>
      </c>
      <c r="B636" t="str">
        <f>_xlfn.XLOOKUP(A636,'2024'!L:L,'2024'!A:A)</f>
        <v>SWROC</v>
      </c>
      <c r="C636" t="str">
        <f>_xlfn.XLOOKUP(A636,'2024'!L:L,'2024'!F:F)</f>
        <v>LAKE</v>
      </c>
      <c r="D636" t="str">
        <f>_xlfn.XLOOKUP(A636,'2024'!L:L,'2024'!G:G)</f>
        <v>-</v>
      </c>
      <c r="E636">
        <f>SUMIFS('2024'!$I:$I,'2024'!$L:$L,work!$A636,'2024'!$H:$H,work!E$1)</f>
        <v>0</v>
      </c>
      <c r="F636">
        <f>SUMIFS('2024'!$I:$I,'2024'!$L:$L,work!$A636,'2024'!$H:$H,work!F$1)</f>
        <v>0</v>
      </c>
      <c r="G636">
        <f>SUMIFS('2024'!$I:$I,'2024'!$L:$L,work!$A636,'2024'!$H:$H,work!G$1)</f>
        <v>0</v>
      </c>
      <c r="H636">
        <f>SUMIFS('2024'!$I:$I,'2024'!$L:$L,work!$A636,'2024'!$H:$H,work!H$1)</f>
        <v>0</v>
      </c>
      <c r="I636">
        <f>SUMIFS('2024'!$I:$I,'2024'!$L:$L,work!$A636,'2024'!$H:$H,work!I$1)</f>
        <v>0</v>
      </c>
      <c r="J636">
        <f>SUMIFS('2024'!$I:$I,'2024'!$L:$L,work!$A636,'2024'!$H:$H,work!J$1)</f>
        <v>0</v>
      </c>
      <c r="K636">
        <f>SUMIFS('2024'!$I:$I,'2024'!$L:$L,work!$A636,'2024'!$H:$H,work!K$1)</f>
        <v>0</v>
      </c>
      <c r="L636">
        <f>SUMIFS('2024'!$I:$I,'2024'!$L:$L,work!$A636,'2024'!$H:$H,work!L$1)</f>
        <v>0</v>
      </c>
      <c r="M636">
        <f>SUMIFS('2024'!$I:$I,'2024'!$L:$L,work!$A636,'2024'!$H:$H,work!M$1)</f>
        <v>0</v>
      </c>
      <c r="N636">
        <f>SUMIFS('2024'!$I:$I,'2024'!$L:$L,work!$A636,'2024'!$H:$H,work!N$1)</f>
        <v>0</v>
      </c>
      <c r="O636">
        <f>SUMIFS('2024'!$I:$I,'2024'!$L:$L,work!$A636,'2024'!$H:$H,work!O$1)</f>
        <v>0</v>
      </c>
      <c r="P636">
        <f>SUMIFS('2024'!$I:$I,'2024'!$L:$L,work!$A636,'2024'!$H:$H,work!P$1)</f>
        <v>0</v>
      </c>
      <c r="Q636">
        <f>SUMIFS('2024'!$I:$I,'2024'!$L:$L,work!$A636,'2024'!$H:$H,work!Q$1)</f>
        <v>0</v>
      </c>
      <c r="R636">
        <f>SUMIFS('2024'!$I:$I,'2024'!$L:$L,work!$A636,'2024'!$H:$H,work!R$1)</f>
        <v>5</v>
      </c>
      <c r="S636">
        <f>SUMIFS('2024'!$I:$I,'2024'!$L:$L,work!$A636,'2024'!$H:$H,work!S$1)</f>
        <v>0</v>
      </c>
      <c r="T636">
        <f>SUMIFS('2024'!$I:$I,'2024'!$L:$L,work!$A636,'2024'!$H:$H,work!T$1)</f>
        <v>0</v>
      </c>
      <c r="U636">
        <f>SUMIFS('2024'!$I:$I,'2024'!$L:$L,work!$A636,'2024'!$H:$H,work!U$1)</f>
        <v>0</v>
      </c>
      <c r="V636">
        <f>SUMIFS('2024'!$I:$I,'2024'!$L:$L,work!$A636,'2024'!$H:$H,work!V$1)</f>
        <v>0</v>
      </c>
      <c r="W636">
        <f>SUMIFS('2024'!$I:$I,'2024'!$L:$L,work!$A636,'2024'!$H:$H,work!W$1)</f>
        <v>0</v>
      </c>
      <c r="X636">
        <f>SUMIFS('2024'!$I:$I,'2024'!$L:$L,work!$A636,'2024'!$H:$H,work!X$1)</f>
        <v>0</v>
      </c>
      <c r="Y636" s="3">
        <f t="shared" si="16"/>
        <v>12.5</v>
      </c>
    </row>
    <row r="637" spans="1:25" x14ac:dyDescent="0.25">
      <c r="A637" t="str">
        <v>Lake-TLHROCLVI</v>
      </c>
      <c r="B637" t="str">
        <f>_xlfn.XLOOKUP(A637,'2024'!L:L,'2024'!A:A)</f>
        <v>TLHROC</v>
      </c>
      <c r="C637" t="str">
        <f>_xlfn.XLOOKUP(A637,'2024'!L:L,'2024'!F:F)</f>
        <v>LAKE</v>
      </c>
      <c r="D637" t="str">
        <f>_xlfn.XLOOKUP(A637,'2024'!L:L,'2024'!G:G)</f>
        <v>-</v>
      </c>
      <c r="E637">
        <f>SUMIFS('2024'!$I:$I,'2024'!$L:$L,work!$A637,'2024'!$H:$H,work!E$1)</f>
        <v>0</v>
      </c>
      <c r="F637">
        <f>SUMIFS('2024'!$I:$I,'2024'!$L:$L,work!$A637,'2024'!$H:$H,work!F$1)</f>
        <v>0</v>
      </c>
      <c r="G637">
        <f>SUMIFS('2024'!$I:$I,'2024'!$L:$L,work!$A637,'2024'!$H:$H,work!G$1)</f>
        <v>0</v>
      </c>
      <c r="H637">
        <f>SUMIFS('2024'!$I:$I,'2024'!$L:$L,work!$A637,'2024'!$H:$H,work!H$1)</f>
        <v>0</v>
      </c>
      <c r="I637">
        <f>SUMIFS('2024'!$I:$I,'2024'!$L:$L,work!$A637,'2024'!$H:$H,work!I$1)</f>
        <v>0</v>
      </c>
      <c r="J637">
        <f>SUMIFS('2024'!$I:$I,'2024'!$L:$L,work!$A637,'2024'!$H:$H,work!J$1)</f>
        <v>0</v>
      </c>
      <c r="K637">
        <f>SUMIFS('2024'!$I:$I,'2024'!$L:$L,work!$A637,'2024'!$H:$H,work!K$1)</f>
        <v>0</v>
      </c>
      <c r="L637">
        <f>SUMIFS('2024'!$I:$I,'2024'!$L:$L,work!$A637,'2024'!$H:$H,work!L$1)</f>
        <v>0</v>
      </c>
      <c r="M637">
        <f>SUMIFS('2024'!$I:$I,'2024'!$L:$L,work!$A637,'2024'!$H:$H,work!M$1)</f>
        <v>0</v>
      </c>
      <c r="N637">
        <f>SUMIFS('2024'!$I:$I,'2024'!$L:$L,work!$A637,'2024'!$H:$H,work!N$1)</f>
        <v>0</v>
      </c>
      <c r="O637">
        <f>SUMIFS('2024'!$I:$I,'2024'!$L:$L,work!$A637,'2024'!$H:$H,work!O$1)</f>
        <v>0</v>
      </c>
      <c r="P637">
        <f>SUMIFS('2024'!$I:$I,'2024'!$L:$L,work!$A637,'2024'!$H:$H,work!P$1)</f>
        <v>0</v>
      </c>
      <c r="Q637">
        <f>SUMIFS('2024'!$I:$I,'2024'!$L:$L,work!$A637,'2024'!$H:$H,work!Q$1)</f>
        <v>0</v>
      </c>
      <c r="R637">
        <f>SUMIFS('2024'!$I:$I,'2024'!$L:$L,work!$A637,'2024'!$H:$H,work!R$1)</f>
        <v>13</v>
      </c>
      <c r="S637">
        <f>SUMIFS('2024'!$I:$I,'2024'!$L:$L,work!$A637,'2024'!$H:$H,work!S$1)</f>
        <v>0</v>
      </c>
      <c r="T637">
        <f>SUMIFS('2024'!$I:$I,'2024'!$L:$L,work!$A637,'2024'!$H:$H,work!T$1)</f>
        <v>0</v>
      </c>
      <c r="U637">
        <f>SUMIFS('2024'!$I:$I,'2024'!$L:$L,work!$A637,'2024'!$H:$H,work!U$1)</f>
        <v>0</v>
      </c>
      <c r="V637">
        <f>SUMIFS('2024'!$I:$I,'2024'!$L:$L,work!$A637,'2024'!$H:$H,work!V$1)</f>
        <v>0</v>
      </c>
      <c r="W637">
        <f>SUMIFS('2024'!$I:$I,'2024'!$L:$L,work!$A637,'2024'!$H:$H,work!W$1)</f>
        <v>0</v>
      </c>
      <c r="X637">
        <f>SUMIFS('2024'!$I:$I,'2024'!$L:$L,work!$A637,'2024'!$H:$H,work!X$1)</f>
        <v>0</v>
      </c>
      <c r="Y637" s="3">
        <f t="shared" si="16"/>
        <v>32.5</v>
      </c>
    </row>
    <row r="638" spans="1:25" x14ac:dyDescent="0.25">
      <c r="A638" t="str">
        <v>N28.036059,W80.609462</v>
      </c>
      <c r="B638" t="str">
        <f>_xlfn.XLOOKUP(A638,'2024'!L:L,'2024'!A:A)</f>
        <v>SEROC</v>
      </c>
      <c r="C638" t="str">
        <f>_xlfn.XLOOKUP(A638,'2024'!L:L,'2024'!F:F)</f>
        <v>STREAM</v>
      </c>
      <c r="D638" t="str">
        <f>_xlfn.XLOOKUP(A638,'2024'!L:L,'2024'!G:G)</f>
        <v>3F</v>
      </c>
      <c r="E638">
        <f>SUMIFS('2024'!$I:$I,'2024'!$L:$L,work!$A638,'2024'!$H:$H,work!E$1)</f>
        <v>6</v>
      </c>
      <c r="F638">
        <f>SUMIFS('2024'!$I:$I,'2024'!$L:$L,work!$A638,'2024'!$H:$H,work!F$1)</f>
        <v>0</v>
      </c>
      <c r="G638">
        <f>SUMIFS('2024'!$I:$I,'2024'!$L:$L,work!$A638,'2024'!$H:$H,work!G$1)</f>
        <v>0</v>
      </c>
      <c r="H638">
        <f>SUMIFS('2024'!$I:$I,'2024'!$L:$L,work!$A638,'2024'!$H:$H,work!H$1)</f>
        <v>0</v>
      </c>
      <c r="I638">
        <f>SUMIFS('2024'!$I:$I,'2024'!$L:$L,work!$A638,'2024'!$H:$H,work!I$1)</f>
        <v>6</v>
      </c>
      <c r="J638">
        <f>SUMIFS('2024'!$I:$I,'2024'!$L:$L,work!$A638,'2024'!$H:$H,work!J$1)</f>
        <v>0</v>
      </c>
      <c r="K638">
        <f>SUMIFS('2024'!$I:$I,'2024'!$L:$L,work!$A638,'2024'!$H:$H,work!K$1)</f>
        <v>0</v>
      </c>
      <c r="L638">
        <f>SUMIFS('2024'!$I:$I,'2024'!$L:$L,work!$A638,'2024'!$H:$H,work!L$1)</f>
        <v>0</v>
      </c>
      <c r="M638">
        <f>SUMIFS('2024'!$I:$I,'2024'!$L:$L,work!$A638,'2024'!$H:$H,work!M$1)</f>
        <v>0</v>
      </c>
      <c r="N638">
        <f>SUMIFS('2024'!$I:$I,'2024'!$L:$L,work!$A638,'2024'!$H:$H,work!N$1)</f>
        <v>0</v>
      </c>
      <c r="O638">
        <f>SUMIFS('2024'!$I:$I,'2024'!$L:$L,work!$A638,'2024'!$H:$H,work!O$1)</f>
        <v>0</v>
      </c>
      <c r="P638">
        <f>SUMIFS('2024'!$I:$I,'2024'!$L:$L,work!$A638,'2024'!$H:$H,work!P$1)</f>
        <v>6</v>
      </c>
      <c r="Q638">
        <f>SUMIFS('2024'!$I:$I,'2024'!$L:$L,work!$A638,'2024'!$H:$H,work!Q$1)</f>
        <v>6</v>
      </c>
      <c r="R638">
        <f>SUMIFS('2024'!$I:$I,'2024'!$L:$L,work!$A638,'2024'!$H:$H,work!R$1)</f>
        <v>0</v>
      </c>
      <c r="S638">
        <f>SUMIFS('2024'!$I:$I,'2024'!$L:$L,work!$A638,'2024'!$H:$H,work!S$1)</f>
        <v>0</v>
      </c>
      <c r="T638">
        <f>SUMIFS('2024'!$I:$I,'2024'!$L:$L,work!$A638,'2024'!$H:$H,work!T$1)</f>
        <v>0</v>
      </c>
      <c r="U638">
        <f>SUMIFS('2024'!$I:$I,'2024'!$L:$L,work!$A638,'2024'!$H:$H,work!U$1)</f>
        <v>0</v>
      </c>
      <c r="V638">
        <f>SUMIFS('2024'!$I:$I,'2024'!$L:$L,work!$A638,'2024'!$H:$H,work!V$1)</f>
        <v>0</v>
      </c>
      <c r="W638">
        <f>SUMIFS('2024'!$I:$I,'2024'!$L:$L,work!$A638,'2024'!$H:$H,work!W$1)</f>
        <v>0</v>
      </c>
      <c r="X638">
        <f>SUMIFS('2024'!$I:$I,'2024'!$L:$L,work!$A638,'2024'!$H:$H,work!X$1)</f>
        <v>0</v>
      </c>
      <c r="Y638" s="3">
        <f t="shared" si="16"/>
        <v>3</v>
      </c>
    </row>
    <row r="639" spans="1:25" x14ac:dyDescent="0.25">
      <c r="A639" t="str">
        <v>Stream-CEROCBIO</v>
      </c>
    </row>
    <row r="640" spans="1:25" x14ac:dyDescent="0.25">
      <c r="A640" t="str">
        <v>Stream-NEROCBIO</v>
      </c>
    </row>
    <row r="641" spans="1:1" x14ac:dyDescent="0.25">
      <c r="A641" t="str">
        <v>Stream-NWROCBIO</v>
      </c>
    </row>
    <row r="642" spans="1:1" x14ac:dyDescent="0.25">
      <c r="A642" t="str">
        <v>Stream-SEROCBIO</v>
      </c>
    </row>
    <row r="643" spans="1:1" x14ac:dyDescent="0.25">
      <c r="A643" t="str">
        <v>Stream-SROCBIO</v>
      </c>
    </row>
    <row r="644" spans="1:1" x14ac:dyDescent="0.25">
      <c r="A644" t="str">
        <v>Stream-SWROCBIO</v>
      </c>
    </row>
    <row r="645" spans="1:1" x14ac:dyDescent="0.25">
      <c r="A645" t="str">
        <v>Stream-TLHROCBIO</v>
      </c>
    </row>
    <row r="646" spans="1:1" x14ac:dyDescent="0.25">
      <c r="A646">
        <v>0</v>
      </c>
    </row>
  </sheetData>
  <autoFilter ref="A1:Y631" xr:uid="{36D73FC1-B8F5-4212-B6E0-F1D39D9A5FD2}"/>
  <conditionalFormatting sqref="AD2:AD8">
    <cfRule type="expression" dxfId="0" priority="1">
      <formula>IF(AD2&gt;AE2,TRUE(),FALSE())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0FCB5-2A14-4A47-84F7-9923002BCE49}">
  <dimension ref="A1:M152"/>
  <sheetViews>
    <sheetView showGridLines="0" workbookViewId="0">
      <pane ySplit="8" topLeftCell="A9" activePane="bottomLeft" state="frozen"/>
      <selection pane="bottomLeft" activeCell="H2" sqref="H2"/>
    </sheetView>
  </sheetViews>
  <sheetFormatPr defaultRowHeight="15" x14ac:dyDescent="0.25"/>
  <cols>
    <col min="2" max="2" width="44.7109375" bestFit="1" customWidth="1"/>
    <col min="3" max="3" width="12.5703125" bestFit="1" customWidth="1"/>
    <col min="4" max="4" width="13.140625" customWidth="1"/>
    <col min="10" max="10" width="15" bestFit="1" customWidth="1"/>
    <col min="11" max="11" width="19.85546875" bestFit="1" customWidth="1"/>
    <col min="12" max="12" width="16.140625" bestFit="1" customWidth="1"/>
    <col min="13" max="13" width="10.5703125" bestFit="1" customWidth="1"/>
    <col min="14" max="14" width="18.5703125" bestFit="1" customWidth="1"/>
    <col min="15" max="15" width="12.85546875" bestFit="1" customWidth="1"/>
  </cols>
  <sheetData>
    <row r="1" spans="1:13" ht="23.25" x14ac:dyDescent="0.4">
      <c r="A1" s="20" t="s">
        <v>1773</v>
      </c>
      <c r="B1" s="21"/>
      <c r="C1" s="21"/>
      <c r="D1" s="22"/>
      <c r="E1" s="21"/>
      <c r="F1" s="21"/>
    </row>
    <row r="2" spans="1:13" ht="15.75" x14ac:dyDescent="0.25">
      <c r="A2" s="20" t="s">
        <v>1774</v>
      </c>
      <c r="B2" s="21"/>
      <c r="C2" s="21"/>
      <c r="D2" s="23"/>
      <c r="E2" s="21"/>
      <c r="F2" s="21"/>
    </row>
    <row r="3" spans="1:13" ht="15.75" x14ac:dyDescent="0.25">
      <c r="A3" s="36" t="str">
        <f>"- Complete all priority 1 LVIs befor the end of the Verified Period - " &amp; MONTH([1]data!P2) &amp; "/" &amp; DAY([1]data!P2) &amp; "/" &amp; [1]data!Q2</f>
        <v>- Complete all priority 1 LVIs befor the end of the Verified Period - 6/30/2024</v>
      </c>
      <c r="B3" s="37"/>
      <c r="C3" s="37"/>
      <c r="D3" s="38"/>
      <c r="E3" s="37"/>
      <c r="F3" s="39"/>
    </row>
    <row r="4" spans="1:13" ht="15.75" x14ac:dyDescent="0.25">
      <c r="A4" s="20" t="s">
        <v>1775</v>
      </c>
      <c r="B4" s="21"/>
      <c r="C4" s="21"/>
      <c r="D4" s="23"/>
      <c r="E4" s="21"/>
      <c r="F4" s="21"/>
    </row>
    <row r="5" spans="1:13" ht="15.75" x14ac:dyDescent="0.25">
      <c r="A5" s="20" t="s">
        <v>1776</v>
      </c>
      <c r="B5" s="21"/>
      <c r="C5" s="21"/>
      <c r="D5" s="21"/>
      <c r="E5" s="21"/>
      <c r="F5" s="21"/>
    </row>
    <row r="6" spans="1:13" ht="15.75" x14ac:dyDescent="0.25">
      <c r="A6" s="20" t="s">
        <v>1777</v>
      </c>
      <c r="B6" s="21"/>
      <c r="C6" s="21"/>
      <c r="D6" s="21"/>
      <c r="E6" s="21"/>
      <c r="F6" s="21"/>
    </row>
    <row r="7" spans="1:13" ht="15.75" thickBot="1" x14ac:dyDescent="0.3"/>
    <row r="8" spans="1:13" ht="15.75" thickBot="1" x14ac:dyDescent="0.3">
      <c r="A8" s="40" t="s">
        <v>1778</v>
      </c>
      <c r="B8" s="41" t="s">
        <v>1779</v>
      </c>
      <c r="C8" s="41" t="s">
        <v>1780</v>
      </c>
      <c r="D8" s="42" t="s">
        <v>1781</v>
      </c>
      <c r="J8" s="34" t="s">
        <v>1780</v>
      </c>
      <c r="K8" s="35" t="s">
        <v>2036</v>
      </c>
      <c r="L8" s="43" t="s">
        <v>2037</v>
      </c>
      <c r="M8" s="44" t="s">
        <v>2038</v>
      </c>
    </row>
    <row r="9" spans="1:13" x14ac:dyDescent="0.25">
      <c r="A9" s="24" t="s">
        <v>1800</v>
      </c>
      <c r="B9" s="2" t="s">
        <v>1801</v>
      </c>
      <c r="C9" s="2" t="s">
        <v>80</v>
      </c>
      <c r="D9" s="25">
        <v>1</v>
      </c>
      <c r="J9" s="28" t="s">
        <v>80</v>
      </c>
      <c r="K9" s="29">
        <v>44</v>
      </c>
      <c r="L9" s="45">
        <v>626</v>
      </c>
      <c r="M9" s="46">
        <v>105</v>
      </c>
    </row>
    <row r="10" spans="1:13" x14ac:dyDescent="0.25">
      <c r="A10" s="24" t="s">
        <v>1802</v>
      </c>
      <c r="B10" s="2" t="s">
        <v>1803</v>
      </c>
      <c r="C10" s="2" t="s">
        <v>80</v>
      </c>
      <c r="D10" s="25">
        <v>1</v>
      </c>
      <c r="J10" s="30" t="s">
        <v>233</v>
      </c>
      <c r="K10" s="31">
        <v>6</v>
      </c>
      <c r="L10" s="47">
        <v>170</v>
      </c>
      <c r="M10" s="48">
        <v>29</v>
      </c>
    </row>
    <row r="11" spans="1:13" x14ac:dyDescent="0.25">
      <c r="A11" s="24" t="s">
        <v>1804</v>
      </c>
      <c r="B11" s="2" t="s">
        <v>1805</v>
      </c>
      <c r="C11" s="2" t="s">
        <v>80</v>
      </c>
      <c r="D11" s="25">
        <v>1</v>
      </c>
      <c r="J11" s="30" t="s">
        <v>4</v>
      </c>
      <c r="K11" s="31">
        <v>1</v>
      </c>
      <c r="L11" s="49">
        <v>33</v>
      </c>
      <c r="M11" s="50">
        <v>6</v>
      </c>
    </row>
    <row r="12" spans="1:13" x14ac:dyDescent="0.25">
      <c r="A12" s="24" t="s">
        <v>1806</v>
      </c>
      <c r="B12" s="2" t="s">
        <v>1807</v>
      </c>
      <c r="C12" s="2" t="s">
        <v>80</v>
      </c>
      <c r="D12" s="25">
        <v>1</v>
      </c>
      <c r="J12" s="30" t="s">
        <v>558</v>
      </c>
      <c r="K12" s="31">
        <v>11</v>
      </c>
      <c r="L12" s="47">
        <v>86</v>
      </c>
      <c r="M12" s="48">
        <v>15</v>
      </c>
    </row>
    <row r="13" spans="1:13" x14ac:dyDescent="0.25">
      <c r="A13" s="24" t="s">
        <v>1808</v>
      </c>
      <c r="B13" s="2" t="s">
        <v>1809</v>
      </c>
      <c r="C13" s="2" t="s">
        <v>80</v>
      </c>
      <c r="D13" s="25">
        <v>1</v>
      </c>
      <c r="J13" s="30" t="s">
        <v>717</v>
      </c>
      <c r="K13" s="31">
        <v>2</v>
      </c>
      <c r="L13" s="49">
        <v>15</v>
      </c>
      <c r="M13" s="50">
        <v>3</v>
      </c>
    </row>
    <row r="14" spans="1:13" x14ac:dyDescent="0.25">
      <c r="A14" s="24" t="s">
        <v>1810</v>
      </c>
      <c r="B14" s="2" t="s">
        <v>1811</v>
      </c>
      <c r="C14" s="2" t="s">
        <v>80</v>
      </c>
      <c r="D14" s="25">
        <v>1</v>
      </c>
      <c r="J14" s="30" t="s">
        <v>872</v>
      </c>
      <c r="K14" s="31">
        <v>67</v>
      </c>
      <c r="L14" s="47">
        <v>432</v>
      </c>
      <c r="M14" s="48">
        <v>72</v>
      </c>
    </row>
    <row r="15" spans="1:13" ht="15.75" thickBot="1" x14ac:dyDescent="0.3">
      <c r="A15" s="24" t="s">
        <v>1812</v>
      </c>
      <c r="B15" s="2" t="s">
        <v>1813</v>
      </c>
      <c r="C15" s="2" t="s">
        <v>80</v>
      </c>
      <c r="D15" s="25">
        <v>1</v>
      </c>
      <c r="J15" s="32" t="s">
        <v>1035</v>
      </c>
      <c r="K15" s="33">
        <v>13</v>
      </c>
      <c r="L15" s="51">
        <v>113</v>
      </c>
      <c r="M15" s="52">
        <v>19</v>
      </c>
    </row>
    <row r="16" spans="1:13" x14ac:dyDescent="0.25">
      <c r="A16" s="24" t="s">
        <v>1814</v>
      </c>
      <c r="B16" s="2" t="s">
        <v>1815</v>
      </c>
      <c r="C16" s="2" t="s">
        <v>80</v>
      </c>
      <c r="D16" s="25">
        <v>1</v>
      </c>
    </row>
    <row r="17" spans="1:4" x14ac:dyDescent="0.25">
      <c r="A17" s="24" t="s">
        <v>1816</v>
      </c>
      <c r="B17" s="2" t="s">
        <v>1817</v>
      </c>
      <c r="C17" s="2" t="s">
        <v>80</v>
      </c>
      <c r="D17" s="25">
        <v>1</v>
      </c>
    </row>
    <row r="18" spans="1:4" x14ac:dyDescent="0.25">
      <c r="A18" s="24" t="s">
        <v>1818</v>
      </c>
      <c r="B18" s="2" t="s">
        <v>1819</v>
      </c>
      <c r="C18" s="2" t="s">
        <v>80</v>
      </c>
      <c r="D18" s="25">
        <v>1</v>
      </c>
    </row>
    <row r="19" spans="1:4" x14ac:dyDescent="0.25">
      <c r="A19" s="24" t="s">
        <v>1820</v>
      </c>
      <c r="B19" s="2" t="s">
        <v>1821</v>
      </c>
      <c r="C19" s="2" t="s">
        <v>80</v>
      </c>
      <c r="D19" s="25">
        <v>1</v>
      </c>
    </row>
    <row r="20" spans="1:4" x14ac:dyDescent="0.25">
      <c r="A20" s="24" t="s">
        <v>1822</v>
      </c>
      <c r="B20" s="2" t="s">
        <v>1823</v>
      </c>
      <c r="C20" s="2" t="s">
        <v>80</v>
      </c>
      <c r="D20" s="25">
        <v>1</v>
      </c>
    </row>
    <row r="21" spans="1:4" x14ac:dyDescent="0.25">
      <c r="A21" s="24" t="s">
        <v>1824</v>
      </c>
      <c r="B21" s="2" t="s">
        <v>1825</v>
      </c>
      <c r="C21" s="2" t="s">
        <v>80</v>
      </c>
      <c r="D21" s="25">
        <v>1</v>
      </c>
    </row>
    <row r="22" spans="1:4" x14ac:dyDescent="0.25">
      <c r="A22" s="24" t="s">
        <v>1826</v>
      </c>
      <c r="B22" s="2" t="s">
        <v>1827</v>
      </c>
      <c r="C22" s="2" t="s">
        <v>80</v>
      </c>
      <c r="D22" s="25">
        <v>1</v>
      </c>
    </row>
    <row r="23" spans="1:4" x14ac:dyDescent="0.25">
      <c r="A23" s="24" t="s">
        <v>1828</v>
      </c>
      <c r="B23" s="2" t="s">
        <v>1829</v>
      </c>
      <c r="C23" s="2" t="s">
        <v>80</v>
      </c>
      <c r="D23" s="25">
        <v>1</v>
      </c>
    </row>
    <row r="24" spans="1:4" x14ac:dyDescent="0.25">
      <c r="A24" s="24" t="s">
        <v>1830</v>
      </c>
      <c r="B24" s="2" t="s">
        <v>1831</v>
      </c>
      <c r="C24" s="2" t="s">
        <v>80</v>
      </c>
      <c r="D24" s="25">
        <v>1</v>
      </c>
    </row>
    <row r="25" spans="1:4" x14ac:dyDescent="0.25">
      <c r="A25" s="24" t="s">
        <v>1832</v>
      </c>
      <c r="B25" s="2" t="s">
        <v>1833</v>
      </c>
      <c r="C25" s="2" t="s">
        <v>80</v>
      </c>
      <c r="D25" s="25">
        <v>1</v>
      </c>
    </row>
    <row r="26" spans="1:4" x14ac:dyDescent="0.25">
      <c r="A26" s="24" t="s">
        <v>1834</v>
      </c>
      <c r="B26" s="2" t="s">
        <v>1835</v>
      </c>
      <c r="C26" s="2" t="s">
        <v>80</v>
      </c>
      <c r="D26" s="25">
        <v>2</v>
      </c>
    </row>
    <row r="27" spans="1:4" x14ac:dyDescent="0.25">
      <c r="A27" s="24" t="s">
        <v>1836</v>
      </c>
      <c r="B27" s="2" t="s">
        <v>1837</v>
      </c>
      <c r="C27" s="2" t="s">
        <v>80</v>
      </c>
      <c r="D27" s="25">
        <v>2</v>
      </c>
    </row>
    <row r="28" spans="1:4" x14ac:dyDescent="0.25">
      <c r="A28" s="24" t="s">
        <v>1838</v>
      </c>
      <c r="B28" s="2" t="s">
        <v>1839</v>
      </c>
      <c r="C28" s="2" t="s">
        <v>80</v>
      </c>
      <c r="D28" s="25">
        <v>2</v>
      </c>
    </row>
    <row r="29" spans="1:4" x14ac:dyDescent="0.25">
      <c r="A29" s="24" t="s">
        <v>1840</v>
      </c>
      <c r="B29" s="2" t="s">
        <v>1841</v>
      </c>
      <c r="C29" s="2" t="s">
        <v>80</v>
      </c>
      <c r="D29" s="25">
        <v>2</v>
      </c>
    </row>
    <row r="30" spans="1:4" x14ac:dyDescent="0.25">
      <c r="A30" s="24" t="s">
        <v>1842</v>
      </c>
      <c r="B30" s="2" t="s">
        <v>1843</v>
      </c>
      <c r="C30" s="2" t="s">
        <v>80</v>
      </c>
      <c r="D30" s="25">
        <v>2</v>
      </c>
    </row>
    <row r="31" spans="1:4" x14ac:dyDescent="0.25">
      <c r="A31" s="24" t="s">
        <v>1844</v>
      </c>
      <c r="B31" s="2" t="s">
        <v>1845</v>
      </c>
      <c r="C31" s="2" t="s">
        <v>80</v>
      </c>
      <c r="D31" s="25">
        <v>2</v>
      </c>
    </row>
    <row r="32" spans="1:4" x14ac:dyDescent="0.25">
      <c r="A32" s="24" t="s">
        <v>1846</v>
      </c>
      <c r="B32" s="2" t="s">
        <v>1847</v>
      </c>
      <c r="C32" s="2" t="s">
        <v>80</v>
      </c>
      <c r="D32" s="25">
        <v>2</v>
      </c>
    </row>
    <row r="33" spans="1:4" x14ac:dyDescent="0.25">
      <c r="A33" s="24" t="s">
        <v>134</v>
      </c>
      <c r="B33" s="2" t="s">
        <v>1273</v>
      </c>
      <c r="C33" s="2" t="s">
        <v>80</v>
      </c>
      <c r="D33" s="25">
        <v>2</v>
      </c>
    </row>
    <row r="34" spans="1:4" x14ac:dyDescent="0.25">
      <c r="A34" s="24" t="s">
        <v>1848</v>
      </c>
      <c r="B34" s="2" t="s">
        <v>1849</v>
      </c>
      <c r="C34" s="2" t="s">
        <v>80</v>
      </c>
      <c r="D34" s="25">
        <v>2</v>
      </c>
    </row>
    <row r="35" spans="1:4" x14ac:dyDescent="0.25">
      <c r="A35" s="24" t="s">
        <v>1850</v>
      </c>
      <c r="B35" s="2" t="s">
        <v>1851</v>
      </c>
      <c r="C35" s="2" t="s">
        <v>80</v>
      </c>
      <c r="D35" s="25">
        <v>2</v>
      </c>
    </row>
    <row r="36" spans="1:4" x14ac:dyDescent="0.25">
      <c r="A36" s="24" t="s">
        <v>1852</v>
      </c>
      <c r="B36" s="2" t="s">
        <v>1853</v>
      </c>
      <c r="C36" s="2" t="s">
        <v>80</v>
      </c>
      <c r="D36" s="25">
        <v>2</v>
      </c>
    </row>
    <row r="37" spans="1:4" x14ac:dyDescent="0.25">
      <c r="A37" s="24" t="s">
        <v>1854</v>
      </c>
      <c r="B37" s="2" t="s">
        <v>1855</v>
      </c>
      <c r="C37" s="2" t="s">
        <v>80</v>
      </c>
      <c r="D37" s="25">
        <v>2</v>
      </c>
    </row>
    <row r="38" spans="1:4" x14ac:dyDescent="0.25">
      <c r="A38" s="24" t="s">
        <v>1856</v>
      </c>
      <c r="B38" s="2" t="s">
        <v>1857</v>
      </c>
      <c r="C38" s="2" t="s">
        <v>80</v>
      </c>
      <c r="D38" s="25">
        <v>2</v>
      </c>
    </row>
    <row r="39" spans="1:4" x14ac:dyDescent="0.25">
      <c r="A39" s="24" t="s">
        <v>1858</v>
      </c>
      <c r="B39" s="2" t="s">
        <v>1859</v>
      </c>
      <c r="C39" s="2" t="s">
        <v>80</v>
      </c>
      <c r="D39" s="25">
        <v>2</v>
      </c>
    </row>
    <row r="40" spans="1:4" x14ac:dyDescent="0.25">
      <c r="A40" s="24" t="s">
        <v>1860</v>
      </c>
      <c r="B40" s="2" t="s">
        <v>1861</v>
      </c>
      <c r="C40" s="2" t="s">
        <v>80</v>
      </c>
      <c r="D40" s="25">
        <v>2</v>
      </c>
    </row>
    <row r="41" spans="1:4" x14ac:dyDescent="0.25">
      <c r="A41" s="24" t="s">
        <v>1862</v>
      </c>
      <c r="B41" s="2" t="s">
        <v>1863</v>
      </c>
      <c r="C41" s="2" t="s">
        <v>80</v>
      </c>
      <c r="D41" s="25">
        <v>2</v>
      </c>
    </row>
    <row r="42" spans="1:4" x14ac:dyDescent="0.25">
      <c r="A42" s="24" t="s">
        <v>1864</v>
      </c>
      <c r="B42" s="2" t="s">
        <v>1865</v>
      </c>
      <c r="C42" s="2" t="s">
        <v>80</v>
      </c>
      <c r="D42" s="25">
        <v>2</v>
      </c>
    </row>
    <row r="43" spans="1:4" x14ac:dyDescent="0.25">
      <c r="A43" s="24" t="s">
        <v>1866</v>
      </c>
      <c r="B43" s="2" t="s">
        <v>1867</v>
      </c>
      <c r="C43" s="2" t="s">
        <v>80</v>
      </c>
      <c r="D43" s="25">
        <v>2</v>
      </c>
    </row>
    <row r="44" spans="1:4" x14ac:dyDescent="0.25">
      <c r="A44" s="24" t="s">
        <v>1868</v>
      </c>
      <c r="B44" s="2" t="s">
        <v>1869</v>
      </c>
      <c r="C44" s="2" t="s">
        <v>80</v>
      </c>
      <c r="D44" s="25">
        <v>2</v>
      </c>
    </row>
    <row r="45" spans="1:4" x14ac:dyDescent="0.25">
      <c r="A45" s="24" t="s">
        <v>1870</v>
      </c>
      <c r="B45" s="2" t="s">
        <v>1871</v>
      </c>
      <c r="C45" s="2" t="s">
        <v>80</v>
      </c>
      <c r="D45" s="25">
        <v>2</v>
      </c>
    </row>
    <row r="46" spans="1:4" x14ac:dyDescent="0.25">
      <c r="A46" s="24" t="s">
        <v>1872</v>
      </c>
      <c r="B46" s="2" t="s">
        <v>1873</v>
      </c>
      <c r="C46" s="2" t="s">
        <v>80</v>
      </c>
      <c r="D46" s="25">
        <v>2</v>
      </c>
    </row>
    <row r="47" spans="1:4" x14ac:dyDescent="0.25">
      <c r="A47" s="24" t="s">
        <v>119</v>
      </c>
      <c r="B47" s="2" t="s">
        <v>1275</v>
      </c>
      <c r="C47" s="2" t="s">
        <v>80</v>
      </c>
      <c r="D47" s="25">
        <v>2</v>
      </c>
    </row>
    <row r="48" spans="1:4" x14ac:dyDescent="0.25">
      <c r="A48" s="24" t="s">
        <v>1874</v>
      </c>
      <c r="B48" s="2" t="s">
        <v>1875</v>
      </c>
      <c r="C48" s="2" t="s">
        <v>80</v>
      </c>
      <c r="D48" s="25">
        <v>2</v>
      </c>
    </row>
    <row r="49" spans="1:4" x14ac:dyDescent="0.25">
      <c r="A49" s="24" t="s">
        <v>131</v>
      </c>
      <c r="B49" s="2" t="s">
        <v>1281</v>
      </c>
      <c r="C49" s="2" t="s">
        <v>80</v>
      </c>
      <c r="D49" s="25">
        <v>2</v>
      </c>
    </row>
    <row r="50" spans="1:4" x14ac:dyDescent="0.25">
      <c r="A50" s="24" t="s">
        <v>1876</v>
      </c>
      <c r="B50" s="2" t="s">
        <v>1877</v>
      </c>
      <c r="C50" s="2" t="s">
        <v>80</v>
      </c>
      <c r="D50" s="25">
        <v>2</v>
      </c>
    </row>
    <row r="51" spans="1:4" x14ac:dyDescent="0.25">
      <c r="A51" s="24" t="s">
        <v>1878</v>
      </c>
      <c r="B51" s="2" t="s">
        <v>1879</v>
      </c>
      <c r="C51" s="2" t="s">
        <v>80</v>
      </c>
      <c r="D51" s="25">
        <v>2</v>
      </c>
    </row>
    <row r="52" spans="1:4" x14ac:dyDescent="0.25">
      <c r="A52" s="24" t="s">
        <v>1880</v>
      </c>
      <c r="B52" s="2" t="s">
        <v>1881</v>
      </c>
      <c r="C52" s="2" t="s">
        <v>80</v>
      </c>
      <c r="D52" s="25">
        <v>3</v>
      </c>
    </row>
    <row r="53" spans="1:4" x14ac:dyDescent="0.25">
      <c r="A53" s="24" t="s">
        <v>1882</v>
      </c>
      <c r="B53" s="2" t="s">
        <v>1883</v>
      </c>
      <c r="C53" s="2" t="s">
        <v>233</v>
      </c>
      <c r="D53" s="25">
        <v>1</v>
      </c>
    </row>
    <row r="54" spans="1:4" x14ac:dyDescent="0.25">
      <c r="A54" s="24" t="s">
        <v>316</v>
      </c>
      <c r="B54" s="2" t="s">
        <v>1360</v>
      </c>
      <c r="C54" s="2" t="s">
        <v>233</v>
      </c>
      <c r="D54" s="25">
        <v>1</v>
      </c>
    </row>
    <row r="55" spans="1:4" x14ac:dyDescent="0.25">
      <c r="A55" s="24" t="s">
        <v>1884</v>
      </c>
      <c r="B55" s="2" t="s">
        <v>1885</v>
      </c>
      <c r="C55" s="2" t="s">
        <v>233</v>
      </c>
      <c r="D55" s="25">
        <v>1</v>
      </c>
    </row>
    <row r="56" spans="1:4" x14ac:dyDescent="0.25">
      <c r="A56" s="24" t="s">
        <v>1886</v>
      </c>
      <c r="B56" s="2" t="s">
        <v>1887</v>
      </c>
      <c r="C56" s="2" t="s">
        <v>233</v>
      </c>
      <c r="D56" s="25">
        <v>2</v>
      </c>
    </row>
    <row r="57" spans="1:4" x14ac:dyDescent="0.25">
      <c r="A57" s="24" t="s">
        <v>1888</v>
      </c>
      <c r="B57" s="2" t="s">
        <v>1889</v>
      </c>
      <c r="C57" s="2" t="s">
        <v>233</v>
      </c>
      <c r="D57" s="25">
        <v>2</v>
      </c>
    </row>
    <row r="58" spans="1:4" x14ac:dyDescent="0.25">
      <c r="A58" s="24" t="s">
        <v>1890</v>
      </c>
      <c r="B58" s="2" t="s">
        <v>1891</v>
      </c>
      <c r="C58" s="2" t="s">
        <v>233</v>
      </c>
      <c r="D58" s="25">
        <v>2</v>
      </c>
    </row>
    <row r="59" spans="1:4" x14ac:dyDescent="0.25">
      <c r="A59" s="24" t="s">
        <v>1892</v>
      </c>
      <c r="B59" s="2" t="s">
        <v>1893</v>
      </c>
      <c r="C59" s="2" t="s">
        <v>4</v>
      </c>
      <c r="D59" s="25">
        <v>1</v>
      </c>
    </row>
    <row r="60" spans="1:4" x14ac:dyDescent="0.25">
      <c r="A60" s="24" t="s">
        <v>1782</v>
      </c>
      <c r="B60" s="2" t="s">
        <v>1783</v>
      </c>
      <c r="C60" s="2" t="s">
        <v>558</v>
      </c>
      <c r="D60" s="25">
        <v>1</v>
      </c>
    </row>
    <row r="61" spans="1:4" x14ac:dyDescent="0.25">
      <c r="A61" s="24" t="s">
        <v>772</v>
      </c>
      <c r="B61" s="2" t="s">
        <v>1597</v>
      </c>
      <c r="C61" s="2" t="s">
        <v>558</v>
      </c>
      <c r="D61" s="25">
        <v>2</v>
      </c>
    </row>
    <row r="62" spans="1:4" x14ac:dyDescent="0.25">
      <c r="A62" s="24" t="s">
        <v>1784</v>
      </c>
      <c r="B62" s="2" t="s">
        <v>1785</v>
      </c>
      <c r="C62" s="2" t="s">
        <v>558</v>
      </c>
      <c r="D62" s="25">
        <v>2</v>
      </c>
    </row>
    <row r="63" spans="1:4" x14ac:dyDescent="0.25">
      <c r="A63" s="24" t="s">
        <v>1786</v>
      </c>
      <c r="B63" s="2" t="s">
        <v>1787</v>
      </c>
      <c r="C63" s="2" t="s">
        <v>558</v>
      </c>
      <c r="D63" s="25">
        <v>2</v>
      </c>
    </row>
    <row r="64" spans="1:4" x14ac:dyDescent="0.25">
      <c r="A64" s="24" t="s">
        <v>1788</v>
      </c>
      <c r="B64" s="2" t="s">
        <v>1789</v>
      </c>
      <c r="C64" s="2" t="s">
        <v>558</v>
      </c>
      <c r="D64" s="25">
        <v>2</v>
      </c>
    </row>
    <row r="65" spans="1:4" x14ac:dyDescent="0.25">
      <c r="A65" s="24" t="s">
        <v>1790</v>
      </c>
      <c r="B65" s="2" t="s">
        <v>1791</v>
      </c>
      <c r="C65" s="2" t="s">
        <v>558</v>
      </c>
      <c r="D65" s="25">
        <v>2</v>
      </c>
    </row>
    <row r="66" spans="1:4" x14ac:dyDescent="0.25">
      <c r="A66" s="24" t="s">
        <v>1792</v>
      </c>
      <c r="B66" s="2" t="s">
        <v>1793</v>
      </c>
      <c r="C66" s="2" t="s">
        <v>558</v>
      </c>
      <c r="D66" s="25">
        <v>2</v>
      </c>
    </row>
    <row r="67" spans="1:4" x14ac:dyDescent="0.25">
      <c r="A67" s="24" t="s">
        <v>1794</v>
      </c>
      <c r="B67" s="2" t="s">
        <v>1795</v>
      </c>
      <c r="C67" s="2" t="s">
        <v>558</v>
      </c>
      <c r="D67" s="25">
        <v>2</v>
      </c>
    </row>
    <row r="68" spans="1:4" x14ac:dyDescent="0.25">
      <c r="A68" s="24" t="s">
        <v>1796</v>
      </c>
      <c r="B68" s="2" t="s">
        <v>1797</v>
      </c>
      <c r="C68" s="2" t="s">
        <v>558</v>
      </c>
      <c r="D68" s="25">
        <v>2</v>
      </c>
    </row>
    <row r="69" spans="1:4" x14ac:dyDescent="0.25">
      <c r="A69" s="24" t="s">
        <v>589</v>
      </c>
      <c r="B69" s="2" t="s">
        <v>1518</v>
      </c>
      <c r="C69" s="2" t="s">
        <v>558</v>
      </c>
      <c r="D69" s="25">
        <v>2</v>
      </c>
    </row>
    <row r="70" spans="1:4" x14ac:dyDescent="0.25">
      <c r="A70" s="24" t="s">
        <v>1798</v>
      </c>
      <c r="B70" s="2" t="s">
        <v>1799</v>
      </c>
      <c r="C70" s="2" t="s">
        <v>558</v>
      </c>
      <c r="D70" s="25">
        <v>3</v>
      </c>
    </row>
    <row r="71" spans="1:4" x14ac:dyDescent="0.25">
      <c r="A71" s="24" t="s">
        <v>1894</v>
      </c>
      <c r="B71" s="2" t="s">
        <v>1895</v>
      </c>
      <c r="C71" s="2" t="s">
        <v>717</v>
      </c>
      <c r="D71" s="25">
        <v>2</v>
      </c>
    </row>
    <row r="72" spans="1:4" x14ac:dyDescent="0.25">
      <c r="A72" s="24" t="s">
        <v>782</v>
      </c>
      <c r="B72" s="2" t="s">
        <v>1595</v>
      </c>
      <c r="C72" s="2" t="s">
        <v>717</v>
      </c>
      <c r="D72" s="25">
        <v>2</v>
      </c>
    </row>
    <row r="73" spans="1:4" x14ac:dyDescent="0.25">
      <c r="A73" s="24" t="s">
        <v>1896</v>
      </c>
      <c r="B73" s="2" t="s">
        <v>1897</v>
      </c>
      <c r="C73" s="2" t="s">
        <v>872</v>
      </c>
      <c r="D73" s="25">
        <v>1</v>
      </c>
    </row>
    <row r="74" spans="1:4" x14ac:dyDescent="0.25">
      <c r="A74" s="24" t="s">
        <v>1898</v>
      </c>
      <c r="B74" s="2" t="s">
        <v>1899</v>
      </c>
      <c r="C74" s="2" t="s">
        <v>872</v>
      </c>
      <c r="D74" s="25">
        <v>1</v>
      </c>
    </row>
    <row r="75" spans="1:4" x14ac:dyDescent="0.25">
      <c r="A75" s="24" t="s">
        <v>931</v>
      </c>
      <c r="B75" s="2" t="s">
        <v>1665</v>
      </c>
      <c r="C75" s="2" t="s">
        <v>872</v>
      </c>
      <c r="D75" s="25">
        <v>1</v>
      </c>
    </row>
    <row r="76" spans="1:4" x14ac:dyDescent="0.25">
      <c r="A76" s="24" t="s">
        <v>1900</v>
      </c>
      <c r="B76" s="2" t="s">
        <v>1901</v>
      </c>
      <c r="C76" s="2" t="s">
        <v>872</v>
      </c>
      <c r="D76" s="25">
        <v>1</v>
      </c>
    </row>
    <row r="77" spans="1:4" x14ac:dyDescent="0.25">
      <c r="A77" s="24" t="s">
        <v>1902</v>
      </c>
      <c r="B77" s="2" t="s">
        <v>1903</v>
      </c>
      <c r="C77" s="2" t="s">
        <v>872</v>
      </c>
      <c r="D77" s="25">
        <v>1</v>
      </c>
    </row>
    <row r="78" spans="1:4" x14ac:dyDescent="0.25">
      <c r="A78" s="24" t="s">
        <v>1904</v>
      </c>
      <c r="B78" s="2" t="s">
        <v>1905</v>
      </c>
      <c r="C78" s="2" t="s">
        <v>872</v>
      </c>
      <c r="D78" s="25">
        <v>1</v>
      </c>
    </row>
    <row r="79" spans="1:4" x14ac:dyDescent="0.25">
      <c r="A79" s="24" t="s">
        <v>1906</v>
      </c>
      <c r="B79" s="2" t="s">
        <v>1907</v>
      </c>
      <c r="C79" s="2" t="s">
        <v>872</v>
      </c>
      <c r="D79" s="25">
        <v>1</v>
      </c>
    </row>
    <row r="80" spans="1:4" x14ac:dyDescent="0.25">
      <c r="A80" s="24" t="s">
        <v>1908</v>
      </c>
      <c r="B80" s="2" t="s">
        <v>1677</v>
      </c>
      <c r="C80" s="2" t="s">
        <v>872</v>
      </c>
      <c r="D80" s="25">
        <v>1</v>
      </c>
    </row>
    <row r="81" spans="1:4" x14ac:dyDescent="0.25">
      <c r="A81" s="24" t="s">
        <v>1909</v>
      </c>
      <c r="B81" s="2" t="s">
        <v>1910</v>
      </c>
      <c r="C81" s="2" t="s">
        <v>872</v>
      </c>
      <c r="D81" s="25">
        <v>1</v>
      </c>
    </row>
    <row r="82" spans="1:4" x14ac:dyDescent="0.25">
      <c r="A82" s="24" t="s">
        <v>1911</v>
      </c>
      <c r="B82" s="2" t="s">
        <v>1912</v>
      </c>
      <c r="C82" s="2" t="s">
        <v>872</v>
      </c>
      <c r="D82" s="25">
        <v>1</v>
      </c>
    </row>
    <row r="83" spans="1:4" x14ac:dyDescent="0.25">
      <c r="A83" s="24" t="s">
        <v>1913</v>
      </c>
      <c r="B83" s="2" t="s">
        <v>1914</v>
      </c>
      <c r="C83" s="2" t="s">
        <v>872</v>
      </c>
      <c r="D83" s="25">
        <v>1</v>
      </c>
    </row>
    <row r="84" spans="1:4" x14ac:dyDescent="0.25">
      <c r="A84" s="24" t="s">
        <v>1915</v>
      </c>
      <c r="B84" s="2" t="s">
        <v>1916</v>
      </c>
      <c r="C84" s="2" t="s">
        <v>872</v>
      </c>
      <c r="D84" s="25">
        <v>1</v>
      </c>
    </row>
    <row r="85" spans="1:4" x14ac:dyDescent="0.25">
      <c r="A85" s="24" t="s">
        <v>1917</v>
      </c>
      <c r="B85" s="2" t="s">
        <v>1918</v>
      </c>
      <c r="C85" s="2" t="s">
        <v>872</v>
      </c>
      <c r="D85" s="25">
        <v>1</v>
      </c>
    </row>
    <row r="86" spans="1:4" x14ac:dyDescent="0.25">
      <c r="A86" s="24" t="s">
        <v>1919</v>
      </c>
      <c r="B86" s="2" t="s">
        <v>1920</v>
      </c>
      <c r="C86" s="2" t="s">
        <v>872</v>
      </c>
      <c r="D86" s="25">
        <v>1</v>
      </c>
    </row>
    <row r="87" spans="1:4" x14ac:dyDescent="0.25">
      <c r="A87" s="24" t="s">
        <v>1921</v>
      </c>
      <c r="B87" s="2" t="s">
        <v>1922</v>
      </c>
      <c r="C87" s="2" t="s">
        <v>872</v>
      </c>
      <c r="D87" s="25">
        <v>1</v>
      </c>
    </row>
    <row r="88" spans="1:4" x14ac:dyDescent="0.25">
      <c r="A88" s="24" t="s">
        <v>1923</v>
      </c>
      <c r="B88" s="2" t="s">
        <v>1924</v>
      </c>
      <c r="C88" s="2" t="s">
        <v>872</v>
      </c>
      <c r="D88" s="25">
        <v>1</v>
      </c>
    </row>
    <row r="89" spans="1:4" x14ac:dyDescent="0.25">
      <c r="A89" s="24" t="s">
        <v>1925</v>
      </c>
      <c r="B89" s="2" t="s">
        <v>1439</v>
      </c>
      <c r="C89" s="2" t="s">
        <v>872</v>
      </c>
      <c r="D89" s="25">
        <v>1</v>
      </c>
    </row>
    <row r="90" spans="1:4" x14ac:dyDescent="0.25">
      <c r="A90" s="24" t="s">
        <v>1926</v>
      </c>
      <c r="B90" s="2" t="s">
        <v>1927</v>
      </c>
      <c r="C90" s="2" t="s">
        <v>872</v>
      </c>
      <c r="D90" s="25">
        <v>1</v>
      </c>
    </row>
    <row r="91" spans="1:4" x14ac:dyDescent="0.25">
      <c r="A91" s="24" t="s">
        <v>1928</v>
      </c>
      <c r="B91" s="2" t="s">
        <v>1929</v>
      </c>
      <c r="C91" s="2" t="s">
        <v>872</v>
      </c>
      <c r="D91" s="25">
        <v>1</v>
      </c>
    </row>
    <row r="92" spans="1:4" x14ac:dyDescent="0.25">
      <c r="A92" s="24" t="s">
        <v>1930</v>
      </c>
      <c r="B92" s="2" t="s">
        <v>1931</v>
      </c>
      <c r="C92" s="2" t="s">
        <v>872</v>
      </c>
      <c r="D92" s="25">
        <v>1</v>
      </c>
    </row>
    <row r="93" spans="1:4" x14ac:dyDescent="0.25">
      <c r="A93" s="24" t="s">
        <v>1932</v>
      </c>
      <c r="B93" s="2" t="s">
        <v>1933</v>
      </c>
      <c r="C93" s="2" t="s">
        <v>872</v>
      </c>
      <c r="D93" s="25">
        <v>1</v>
      </c>
    </row>
    <row r="94" spans="1:4" x14ac:dyDescent="0.25">
      <c r="A94" s="24" t="s">
        <v>1934</v>
      </c>
      <c r="B94" s="2" t="s">
        <v>1935</v>
      </c>
      <c r="C94" s="2" t="s">
        <v>872</v>
      </c>
      <c r="D94" s="25">
        <v>1</v>
      </c>
    </row>
    <row r="95" spans="1:4" x14ac:dyDescent="0.25">
      <c r="A95" s="24" t="s">
        <v>1936</v>
      </c>
      <c r="B95" s="2" t="s">
        <v>1937</v>
      </c>
      <c r="C95" s="2" t="s">
        <v>872</v>
      </c>
      <c r="D95" s="25">
        <v>1</v>
      </c>
    </row>
    <row r="96" spans="1:4" x14ac:dyDescent="0.25">
      <c r="A96" s="24" t="s">
        <v>1938</v>
      </c>
      <c r="B96" s="2" t="s">
        <v>1939</v>
      </c>
      <c r="C96" s="2" t="s">
        <v>872</v>
      </c>
      <c r="D96" s="25">
        <v>1</v>
      </c>
    </row>
    <row r="97" spans="1:4" x14ac:dyDescent="0.25">
      <c r="A97" s="24" t="s">
        <v>1940</v>
      </c>
      <c r="B97" s="2" t="s">
        <v>1941</v>
      </c>
      <c r="C97" s="2" t="s">
        <v>872</v>
      </c>
      <c r="D97" s="25">
        <v>1</v>
      </c>
    </row>
    <row r="98" spans="1:4" x14ac:dyDescent="0.25">
      <c r="A98" s="24" t="s">
        <v>1942</v>
      </c>
      <c r="B98" s="2" t="s">
        <v>1943</v>
      </c>
      <c r="C98" s="2" t="s">
        <v>872</v>
      </c>
      <c r="D98" s="25">
        <v>2</v>
      </c>
    </row>
    <row r="99" spans="1:4" x14ac:dyDescent="0.25">
      <c r="A99" s="24" t="s">
        <v>1944</v>
      </c>
      <c r="B99" s="2" t="s">
        <v>1945</v>
      </c>
      <c r="C99" s="2" t="s">
        <v>872</v>
      </c>
      <c r="D99" s="25">
        <v>2</v>
      </c>
    </row>
    <row r="100" spans="1:4" x14ac:dyDescent="0.25">
      <c r="A100" s="24" t="s">
        <v>1946</v>
      </c>
      <c r="B100" s="2" t="s">
        <v>1947</v>
      </c>
      <c r="C100" s="2" t="s">
        <v>872</v>
      </c>
      <c r="D100" s="25">
        <v>2</v>
      </c>
    </row>
    <row r="101" spans="1:4" x14ac:dyDescent="0.25">
      <c r="A101" s="24" t="s">
        <v>1948</v>
      </c>
      <c r="B101" s="2" t="s">
        <v>1949</v>
      </c>
      <c r="C101" s="2" t="s">
        <v>872</v>
      </c>
      <c r="D101" s="25">
        <v>2</v>
      </c>
    </row>
    <row r="102" spans="1:4" x14ac:dyDescent="0.25">
      <c r="A102" s="24" t="s">
        <v>1950</v>
      </c>
      <c r="B102" s="2" t="s">
        <v>1933</v>
      </c>
      <c r="C102" s="2" t="s">
        <v>872</v>
      </c>
      <c r="D102" s="25">
        <v>2</v>
      </c>
    </row>
    <row r="103" spans="1:4" x14ac:dyDescent="0.25">
      <c r="A103" s="24" t="s">
        <v>1951</v>
      </c>
      <c r="B103" s="2" t="s">
        <v>1952</v>
      </c>
      <c r="C103" s="2" t="s">
        <v>872</v>
      </c>
      <c r="D103" s="25">
        <v>2</v>
      </c>
    </row>
    <row r="104" spans="1:4" x14ac:dyDescent="0.25">
      <c r="A104" s="24" t="s">
        <v>1953</v>
      </c>
      <c r="B104" s="2" t="s">
        <v>1954</v>
      </c>
      <c r="C104" s="2" t="s">
        <v>872</v>
      </c>
      <c r="D104" s="25">
        <v>2</v>
      </c>
    </row>
    <row r="105" spans="1:4" x14ac:dyDescent="0.25">
      <c r="A105" s="24" t="s">
        <v>1955</v>
      </c>
      <c r="B105" s="2" t="s">
        <v>1956</v>
      </c>
      <c r="C105" s="2" t="s">
        <v>872</v>
      </c>
      <c r="D105" s="25">
        <v>2</v>
      </c>
    </row>
    <row r="106" spans="1:4" x14ac:dyDescent="0.25">
      <c r="A106" s="24" t="s">
        <v>1957</v>
      </c>
      <c r="B106" s="2" t="s">
        <v>1958</v>
      </c>
      <c r="C106" s="2" t="s">
        <v>872</v>
      </c>
      <c r="D106" s="25">
        <v>2</v>
      </c>
    </row>
    <row r="107" spans="1:4" x14ac:dyDescent="0.25">
      <c r="A107" s="24" t="s">
        <v>1959</v>
      </c>
      <c r="B107" s="2" t="s">
        <v>1960</v>
      </c>
      <c r="C107" s="2" t="s">
        <v>872</v>
      </c>
      <c r="D107" s="25">
        <v>2</v>
      </c>
    </row>
    <row r="108" spans="1:4" x14ac:dyDescent="0.25">
      <c r="A108" s="24" t="s">
        <v>1961</v>
      </c>
      <c r="B108" s="2" t="s">
        <v>1962</v>
      </c>
      <c r="C108" s="2" t="s">
        <v>872</v>
      </c>
      <c r="D108" s="25">
        <v>2</v>
      </c>
    </row>
    <row r="109" spans="1:4" x14ac:dyDescent="0.25">
      <c r="A109" s="24" t="s">
        <v>1963</v>
      </c>
      <c r="B109" s="2" t="s">
        <v>1964</v>
      </c>
      <c r="C109" s="2" t="s">
        <v>872</v>
      </c>
      <c r="D109" s="25">
        <v>2</v>
      </c>
    </row>
    <row r="110" spans="1:4" x14ac:dyDescent="0.25">
      <c r="A110" s="24" t="s">
        <v>1965</v>
      </c>
      <c r="B110" s="2" t="s">
        <v>1966</v>
      </c>
      <c r="C110" s="2" t="s">
        <v>872</v>
      </c>
      <c r="D110" s="25">
        <v>2</v>
      </c>
    </row>
    <row r="111" spans="1:4" x14ac:dyDescent="0.25">
      <c r="A111" s="24" t="s">
        <v>1967</v>
      </c>
      <c r="B111" s="2" t="s">
        <v>1968</v>
      </c>
      <c r="C111" s="2" t="s">
        <v>872</v>
      </c>
      <c r="D111" s="25">
        <v>2</v>
      </c>
    </row>
    <row r="112" spans="1:4" x14ac:dyDescent="0.25">
      <c r="A112" s="24" t="s">
        <v>1969</v>
      </c>
      <c r="B112" s="2" t="s">
        <v>1970</v>
      </c>
      <c r="C112" s="2" t="s">
        <v>872</v>
      </c>
      <c r="D112" s="25">
        <v>2</v>
      </c>
    </row>
    <row r="113" spans="1:4" x14ac:dyDescent="0.25">
      <c r="A113" s="24" t="s">
        <v>1971</v>
      </c>
      <c r="B113" s="2" t="s">
        <v>1972</v>
      </c>
      <c r="C113" s="2" t="s">
        <v>872</v>
      </c>
      <c r="D113" s="25">
        <v>2</v>
      </c>
    </row>
    <row r="114" spans="1:4" x14ac:dyDescent="0.25">
      <c r="A114" s="24" t="s">
        <v>1973</v>
      </c>
      <c r="B114" s="2" t="s">
        <v>1974</v>
      </c>
      <c r="C114" s="2" t="s">
        <v>872</v>
      </c>
      <c r="D114" s="25">
        <v>2</v>
      </c>
    </row>
    <row r="115" spans="1:4" x14ac:dyDescent="0.25">
      <c r="A115" s="24" t="s">
        <v>1975</v>
      </c>
      <c r="B115" s="2" t="s">
        <v>1976</v>
      </c>
      <c r="C115" s="2" t="s">
        <v>872</v>
      </c>
      <c r="D115" s="25">
        <v>2</v>
      </c>
    </row>
    <row r="116" spans="1:4" x14ac:dyDescent="0.25">
      <c r="A116" s="24" t="s">
        <v>1977</v>
      </c>
      <c r="B116" s="2" t="s">
        <v>1978</v>
      </c>
      <c r="C116" s="2" t="s">
        <v>872</v>
      </c>
      <c r="D116" s="25">
        <v>2</v>
      </c>
    </row>
    <row r="117" spans="1:4" x14ac:dyDescent="0.25">
      <c r="A117" s="24" t="s">
        <v>1979</v>
      </c>
      <c r="B117" s="2" t="s">
        <v>1980</v>
      </c>
      <c r="C117" s="2" t="s">
        <v>872</v>
      </c>
      <c r="D117" s="25">
        <v>2</v>
      </c>
    </row>
    <row r="118" spans="1:4" x14ac:dyDescent="0.25">
      <c r="A118" s="24" t="s">
        <v>1981</v>
      </c>
      <c r="B118" s="2" t="s">
        <v>1982</v>
      </c>
      <c r="C118" s="2" t="s">
        <v>872</v>
      </c>
      <c r="D118" s="25">
        <v>2</v>
      </c>
    </row>
    <row r="119" spans="1:4" x14ac:dyDescent="0.25">
      <c r="A119" s="24" t="s">
        <v>937</v>
      </c>
      <c r="B119" s="2" t="s">
        <v>1675</v>
      </c>
      <c r="C119" s="2" t="s">
        <v>872</v>
      </c>
      <c r="D119" s="25">
        <v>2</v>
      </c>
    </row>
    <row r="120" spans="1:4" x14ac:dyDescent="0.25">
      <c r="A120" s="24" t="s">
        <v>1983</v>
      </c>
      <c r="B120" s="2" t="s">
        <v>1984</v>
      </c>
      <c r="C120" s="2" t="s">
        <v>872</v>
      </c>
      <c r="D120" s="25">
        <v>2</v>
      </c>
    </row>
    <row r="121" spans="1:4" x14ac:dyDescent="0.25">
      <c r="A121" s="24" t="s">
        <v>1985</v>
      </c>
      <c r="B121" s="2" t="s">
        <v>1986</v>
      </c>
      <c r="C121" s="2" t="s">
        <v>872</v>
      </c>
      <c r="D121" s="25">
        <v>2</v>
      </c>
    </row>
    <row r="122" spans="1:4" x14ac:dyDescent="0.25">
      <c r="A122" s="24" t="s">
        <v>939</v>
      </c>
      <c r="B122" s="2" t="s">
        <v>1668</v>
      </c>
      <c r="C122" s="2" t="s">
        <v>872</v>
      </c>
      <c r="D122" s="25">
        <v>2</v>
      </c>
    </row>
    <row r="123" spans="1:4" x14ac:dyDescent="0.25">
      <c r="A123" s="24" t="s">
        <v>1987</v>
      </c>
      <c r="B123" s="2" t="s">
        <v>1988</v>
      </c>
      <c r="C123" s="2" t="s">
        <v>872</v>
      </c>
      <c r="D123" s="25">
        <v>2</v>
      </c>
    </row>
    <row r="124" spans="1:4" x14ac:dyDescent="0.25">
      <c r="A124" s="24" t="s">
        <v>1989</v>
      </c>
      <c r="B124" s="2" t="s">
        <v>1990</v>
      </c>
      <c r="C124" s="2" t="s">
        <v>872</v>
      </c>
      <c r="D124" s="25">
        <v>2</v>
      </c>
    </row>
    <row r="125" spans="1:4" x14ac:dyDescent="0.25">
      <c r="A125" s="24" t="s">
        <v>1991</v>
      </c>
      <c r="B125" s="2" t="s">
        <v>1992</v>
      </c>
      <c r="C125" s="2" t="s">
        <v>872</v>
      </c>
      <c r="D125" s="25">
        <v>2</v>
      </c>
    </row>
    <row r="126" spans="1:4" x14ac:dyDescent="0.25">
      <c r="A126" s="24" t="s">
        <v>1993</v>
      </c>
      <c r="B126" s="2" t="s">
        <v>1994</v>
      </c>
      <c r="C126" s="2" t="s">
        <v>872</v>
      </c>
      <c r="D126" s="25">
        <v>2</v>
      </c>
    </row>
    <row r="127" spans="1:4" x14ac:dyDescent="0.25">
      <c r="A127" s="24" t="s">
        <v>1995</v>
      </c>
      <c r="B127" s="2" t="s">
        <v>1996</v>
      </c>
      <c r="C127" s="2" t="s">
        <v>872</v>
      </c>
      <c r="D127" s="25">
        <v>2</v>
      </c>
    </row>
    <row r="128" spans="1:4" x14ac:dyDescent="0.25">
      <c r="A128" s="24" t="s">
        <v>1997</v>
      </c>
      <c r="B128" s="2" t="s">
        <v>1998</v>
      </c>
      <c r="C128" s="2" t="s">
        <v>872</v>
      </c>
      <c r="D128" s="25">
        <v>2</v>
      </c>
    </row>
    <row r="129" spans="1:4" x14ac:dyDescent="0.25">
      <c r="A129" s="24" t="s">
        <v>1999</v>
      </c>
      <c r="B129" s="2" t="s">
        <v>2000</v>
      </c>
      <c r="C129" s="2" t="s">
        <v>872</v>
      </c>
      <c r="D129" s="25">
        <v>2</v>
      </c>
    </row>
    <row r="130" spans="1:4" x14ac:dyDescent="0.25">
      <c r="A130" s="24" t="s">
        <v>2001</v>
      </c>
      <c r="B130" s="2" t="s">
        <v>2002</v>
      </c>
      <c r="C130" s="2" t="s">
        <v>872</v>
      </c>
      <c r="D130" s="25">
        <v>2</v>
      </c>
    </row>
    <row r="131" spans="1:4" x14ac:dyDescent="0.25">
      <c r="A131" s="24" t="s">
        <v>2003</v>
      </c>
      <c r="B131" s="2" t="s">
        <v>2004</v>
      </c>
      <c r="C131" s="2" t="s">
        <v>872</v>
      </c>
      <c r="D131" s="25">
        <v>2</v>
      </c>
    </row>
    <row r="132" spans="1:4" x14ac:dyDescent="0.25">
      <c r="A132" s="24" t="s">
        <v>2005</v>
      </c>
      <c r="B132" s="2" t="s">
        <v>2006</v>
      </c>
      <c r="C132" s="2" t="s">
        <v>872</v>
      </c>
      <c r="D132" s="25">
        <v>2</v>
      </c>
    </row>
    <row r="133" spans="1:4" x14ac:dyDescent="0.25">
      <c r="A133" s="24" t="s">
        <v>2007</v>
      </c>
      <c r="B133" s="2" t="s">
        <v>1994</v>
      </c>
      <c r="C133" s="2" t="s">
        <v>872</v>
      </c>
      <c r="D133" s="25">
        <v>2</v>
      </c>
    </row>
    <row r="134" spans="1:4" x14ac:dyDescent="0.25">
      <c r="A134" s="24" t="s">
        <v>2008</v>
      </c>
      <c r="B134" s="2" t="s">
        <v>2009</v>
      </c>
      <c r="C134" s="2" t="s">
        <v>872</v>
      </c>
      <c r="D134" s="25">
        <v>2</v>
      </c>
    </row>
    <row r="135" spans="1:4" x14ac:dyDescent="0.25">
      <c r="A135" s="24" t="s">
        <v>2010</v>
      </c>
      <c r="B135" s="2" t="s">
        <v>2011</v>
      </c>
      <c r="C135" s="2" t="s">
        <v>872</v>
      </c>
      <c r="D135" s="25">
        <v>2</v>
      </c>
    </row>
    <row r="136" spans="1:4" x14ac:dyDescent="0.25">
      <c r="A136" s="24" t="s">
        <v>2012</v>
      </c>
      <c r="B136" s="2" t="s">
        <v>2013</v>
      </c>
      <c r="C136" s="2" t="s">
        <v>872</v>
      </c>
      <c r="D136" s="25">
        <v>3</v>
      </c>
    </row>
    <row r="137" spans="1:4" x14ac:dyDescent="0.25">
      <c r="A137" s="24" t="s">
        <v>2014</v>
      </c>
      <c r="B137" s="2" t="s">
        <v>2015</v>
      </c>
      <c r="C137" s="2" t="s">
        <v>872</v>
      </c>
      <c r="D137" s="25">
        <v>3</v>
      </c>
    </row>
    <row r="138" spans="1:4" x14ac:dyDescent="0.25">
      <c r="A138" s="24" t="s">
        <v>2016</v>
      </c>
      <c r="B138" s="2" t="s">
        <v>2017</v>
      </c>
      <c r="C138" s="2" t="s">
        <v>872</v>
      </c>
      <c r="D138" s="25">
        <v>3</v>
      </c>
    </row>
    <row r="139" spans="1:4" x14ac:dyDescent="0.25">
      <c r="A139" s="24" t="s">
        <v>2018</v>
      </c>
      <c r="B139" s="2" t="s">
        <v>1435</v>
      </c>
      <c r="C139" s="2" t="s">
        <v>872</v>
      </c>
      <c r="D139" s="25">
        <v>3</v>
      </c>
    </row>
    <row r="140" spans="1:4" x14ac:dyDescent="0.25">
      <c r="A140" s="24" t="s">
        <v>2019</v>
      </c>
      <c r="B140" s="2" t="s">
        <v>2020</v>
      </c>
      <c r="C140" s="2" t="s">
        <v>1035</v>
      </c>
      <c r="D140" s="25">
        <v>1</v>
      </c>
    </row>
    <row r="141" spans="1:4" x14ac:dyDescent="0.25">
      <c r="A141" s="24" t="s">
        <v>1085</v>
      </c>
      <c r="B141" s="2" t="s">
        <v>1727</v>
      </c>
      <c r="C141" s="2" t="s">
        <v>1035</v>
      </c>
      <c r="D141" s="25">
        <v>1</v>
      </c>
    </row>
    <row r="142" spans="1:4" x14ac:dyDescent="0.25">
      <c r="A142" s="24" t="s">
        <v>1087</v>
      </c>
      <c r="B142" s="2" t="s">
        <v>1728</v>
      </c>
      <c r="C142" s="2" t="s">
        <v>1035</v>
      </c>
      <c r="D142" s="25">
        <v>1</v>
      </c>
    </row>
    <row r="143" spans="1:4" x14ac:dyDescent="0.25">
      <c r="A143" s="24" t="s">
        <v>2021</v>
      </c>
      <c r="B143" s="2" t="s">
        <v>2022</v>
      </c>
      <c r="C143" s="2" t="s">
        <v>1035</v>
      </c>
      <c r="D143" s="25">
        <v>1</v>
      </c>
    </row>
    <row r="144" spans="1:4" x14ac:dyDescent="0.25">
      <c r="A144" s="24" t="s">
        <v>2023</v>
      </c>
      <c r="B144" s="2" t="s">
        <v>2024</v>
      </c>
      <c r="C144" s="2" t="s">
        <v>1035</v>
      </c>
      <c r="D144" s="25">
        <v>2</v>
      </c>
    </row>
    <row r="145" spans="1:4" x14ac:dyDescent="0.25">
      <c r="A145" s="24" t="s">
        <v>2025</v>
      </c>
      <c r="B145" s="2" t="s">
        <v>2026</v>
      </c>
      <c r="C145" s="2" t="s">
        <v>1035</v>
      </c>
      <c r="D145" s="25">
        <v>2</v>
      </c>
    </row>
    <row r="146" spans="1:4" x14ac:dyDescent="0.25">
      <c r="A146" s="24" t="s">
        <v>2027</v>
      </c>
      <c r="B146" s="2" t="s">
        <v>2028</v>
      </c>
      <c r="C146" s="2" t="s">
        <v>1035</v>
      </c>
      <c r="D146" s="25">
        <v>2</v>
      </c>
    </row>
    <row r="147" spans="1:4" x14ac:dyDescent="0.25">
      <c r="A147" s="24" t="s">
        <v>2029</v>
      </c>
      <c r="B147" s="2" t="s">
        <v>2030</v>
      </c>
      <c r="C147" s="2" t="s">
        <v>1035</v>
      </c>
      <c r="D147" s="25">
        <v>2</v>
      </c>
    </row>
    <row r="148" spans="1:4" x14ac:dyDescent="0.25">
      <c r="A148" s="24" t="s">
        <v>1078</v>
      </c>
      <c r="B148" s="2" t="s">
        <v>1730</v>
      </c>
      <c r="C148" s="2" t="s">
        <v>1035</v>
      </c>
      <c r="D148" s="25">
        <v>2</v>
      </c>
    </row>
    <row r="149" spans="1:4" x14ac:dyDescent="0.25">
      <c r="A149" s="24" t="s">
        <v>1083</v>
      </c>
      <c r="B149" s="2" t="s">
        <v>1726</v>
      </c>
      <c r="C149" s="2" t="s">
        <v>1035</v>
      </c>
      <c r="D149" s="25">
        <v>2</v>
      </c>
    </row>
    <row r="150" spans="1:4" x14ac:dyDescent="0.25">
      <c r="A150" s="24" t="s">
        <v>2031</v>
      </c>
      <c r="B150" s="2" t="s">
        <v>1994</v>
      </c>
      <c r="C150" s="2" t="s">
        <v>1035</v>
      </c>
      <c r="D150" s="25">
        <v>2</v>
      </c>
    </row>
    <row r="151" spans="1:4" x14ac:dyDescent="0.25">
      <c r="A151" s="24" t="s">
        <v>2032</v>
      </c>
      <c r="B151" s="2" t="s">
        <v>2033</v>
      </c>
      <c r="C151" s="2" t="s">
        <v>1035</v>
      </c>
      <c r="D151" s="25">
        <v>2</v>
      </c>
    </row>
    <row r="152" spans="1:4" ht="15.75" thickBot="1" x14ac:dyDescent="0.3">
      <c r="A152" s="26" t="s">
        <v>2034</v>
      </c>
      <c r="B152" s="11" t="s">
        <v>2035</v>
      </c>
      <c r="C152" s="11" t="s">
        <v>1035</v>
      </c>
      <c r="D152" s="27">
        <v>3</v>
      </c>
    </row>
  </sheetData>
  <autoFilter ref="A8:D152" xr:uid="{D5D0FCB5-2A14-4A47-84F7-9923002BCE49}"/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9A73-5E65-4735-B160-128A857F12FC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2558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3EB2-455B-4B8E-B3D5-AE281C7C3AE4}">
  <dimension ref="A1:E41"/>
  <sheetViews>
    <sheetView workbookViewId="0">
      <selection activeCell="G26" sqref="G26"/>
    </sheetView>
  </sheetViews>
  <sheetFormatPr defaultRowHeight="15" x14ac:dyDescent="0.25"/>
  <cols>
    <col min="1" max="1" width="7.28515625" bestFit="1" customWidth="1"/>
    <col min="2" max="2" width="13.5703125" customWidth="1"/>
    <col min="3" max="3" width="11.140625" bestFit="1" customWidth="1"/>
    <col min="5" max="5" width="10.85546875" bestFit="1" customWidth="1"/>
  </cols>
  <sheetData>
    <row r="1" spans="1:5" x14ac:dyDescent="0.25">
      <c r="A1" s="53" t="s">
        <v>1778</v>
      </c>
      <c r="B1" t="s">
        <v>0</v>
      </c>
      <c r="C1" t="s">
        <v>77</v>
      </c>
      <c r="D1" t="s">
        <v>2621</v>
      </c>
      <c r="E1" t="s">
        <v>2622</v>
      </c>
    </row>
    <row r="2" spans="1:5" x14ac:dyDescent="0.25">
      <c r="A2" s="53" t="s">
        <v>967</v>
      </c>
      <c r="B2" t="s">
        <v>872</v>
      </c>
      <c r="C2" t="s">
        <v>85</v>
      </c>
      <c r="D2" t="str">
        <f>IF(COUNTIFS('2024'!$D:$D,A2)&gt;=1,"y","n")</f>
        <v>y</v>
      </c>
      <c r="E2" t="str">
        <f>IF(COUNTIFS('2024'!$D:$D,A2,'2024'!$H:$H,C2)&gt;=1,"y","n")</f>
        <v>y</v>
      </c>
    </row>
    <row r="3" spans="1:5" x14ac:dyDescent="0.25">
      <c r="A3" s="53" t="s">
        <v>917</v>
      </c>
      <c r="B3" t="s">
        <v>872</v>
      </c>
      <c r="C3" t="s">
        <v>85</v>
      </c>
      <c r="D3" t="str">
        <f>IF(COUNTIFS('2024'!$D:$D,A3)&gt;=1,"y","n")</f>
        <v>y</v>
      </c>
      <c r="E3" t="str">
        <f>IF(COUNTIFS('2024'!$D:$D,A3,'2024'!$H:$H,C3)&gt;=1,"y","n")</f>
        <v>y</v>
      </c>
    </row>
    <row r="4" spans="1:5" x14ac:dyDescent="0.25">
      <c r="A4" s="53" t="s">
        <v>2623</v>
      </c>
      <c r="B4" t="s">
        <v>872</v>
      </c>
      <c r="C4" t="s">
        <v>1186</v>
      </c>
      <c r="D4" t="str">
        <f>IF(COUNTIFS('2024'!$D:$D,A4)&gt;=1,"y","n")</f>
        <v>y</v>
      </c>
      <c r="E4" t="str">
        <f>IF(COUNTIFS('2024'!$D:$D,A4,'2024'!$H:$H,C4)&gt;=1,"y","n")</f>
        <v>y</v>
      </c>
    </row>
    <row r="5" spans="1:5" x14ac:dyDescent="0.25">
      <c r="A5" s="53" t="s">
        <v>2624</v>
      </c>
      <c r="B5" t="s">
        <v>872</v>
      </c>
      <c r="C5" t="s">
        <v>1186</v>
      </c>
      <c r="D5" t="str">
        <f>IF(COUNTIFS('2024'!$D:$D,A5)&gt;=1,"y","n")</f>
        <v>y</v>
      </c>
      <c r="E5" t="str">
        <f>IF(COUNTIFS('2024'!$D:$D,A5,'2024'!$H:$H,C5)&gt;=1,"y","n")</f>
        <v>y</v>
      </c>
    </row>
    <row r="6" spans="1:5" x14ac:dyDescent="0.25">
      <c r="A6" s="53" t="s">
        <v>362</v>
      </c>
      <c r="B6" t="s">
        <v>233</v>
      </c>
      <c r="C6" t="s">
        <v>1186</v>
      </c>
      <c r="D6" t="str">
        <f>IF(COUNTIFS('2024'!$D:$D,A6)&gt;=1,"y","n")</f>
        <v>y</v>
      </c>
      <c r="E6" t="str">
        <f>IF(COUNTIFS('2024'!$D:$D,A6,'2024'!$H:$H,C6)&gt;=1,"y","n")</f>
        <v>y</v>
      </c>
    </row>
    <row r="7" spans="1:5" x14ac:dyDescent="0.25">
      <c r="A7" s="53" t="s">
        <v>2625</v>
      </c>
      <c r="B7" t="s">
        <v>717</v>
      </c>
      <c r="C7" t="s">
        <v>1186</v>
      </c>
      <c r="D7" t="str">
        <f>IF(COUNTIFS('2024'!$D:$D,A7)&gt;=1,"y","n")</f>
        <v>y</v>
      </c>
      <c r="E7" t="str">
        <f>IF(COUNTIFS('2024'!$D:$D,A7,'2024'!$H:$H,C7)&gt;=1,"y","n")</f>
        <v>y</v>
      </c>
    </row>
    <row r="8" spans="1:5" x14ac:dyDescent="0.25">
      <c r="A8" s="53" t="s">
        <v>945</v>
      </c>
      <c r="B8" t="s">
        <v>872</v>
      </c>
      <c r="C8" t="s">
        <v>153</v>
      </c>
      <c r="D8" t="str">
        <f>IF(COUNTIFS('2024'!$D:$D,A8)&gt;=1,"y","n")</f>
        <v>y</v>
      </c>
      <c r="E8" t="str">
        <f>IF(COUNTIFS('2024'!$D:$D,A8,'2024'!$H:$H,C8)&gt;=1,"y","n")</f>
        <v>y</v>
      </c>
    </row>
    <row r="9" spans="1:5" x14ac:dyDescent="0.25">
      <c r="A9" s="53" t="s">
        <v>1022</v>
      </c>
      <c r="B9" t="s">
        <v>872</v>
      </c>
      <c r="C9" t="s">
        <v>153</v>
      </c>
      <c r="D9" t="str">
        <f>IF(COUNTIFS('2024'!$D:$D,A9)&gt;=1,"y","n")</f>
        <v>y</v>
      </c>
      <c r="E9" t="str">
        <f>IF(COUNTIFS('2024'!$D:$D,A9,'2024'!$H:$H,C9)&gt;=1,"y","n")</f>
        <v>y</v>
      </c>
    </row>
    <row r="10" spans="1:5" x14ac:dyDescent="0.25">
      <c r="A10" s="53" t="s">
        <v>909</v>
      </c>
      <c r="B10" t="s">
        <v>872</v>
      </c>
      <c r="C10" t="s">
        <v>153</v>
      </c>
      <c r="D10" t="str">
        <f>IF(COUNTIFS('2024'!$D:$D,A10)&gt;=1,"y","n")</f>
        <v>y</v>
      </c>
      <c r="E10" t="str">
        <f>IF(COUNTIFS('2024'!$D:$D,A10,'2024'!$H:$H,C10)&gt;=1,"y","n")</f>
        <v>y</v>
      </c>
    </row>
    <row r="11" spans="1:5" x14ac:dyDescent="0.25">
      <c r="A11" s="53" t="s">
        <v>756</v>
      </c>
      <c r="B11" t="s">
        <v>717</v>
      </c>
      <c r="C11" t="s">
        <v>153</v>
      </c>
      <c r="D11" t="str">
        <f>IF(COUNTIFS('2024'!$D:$D,A11)&gt;=1,"y","n")</f>
        <v>y</v>
      </c>
      <c r="E11" t="str">
        <f>IF(COUNTIFS('2024'!$D:$D,A11,'2024'!$H:$H,C11)&gt;=1,"y","n")</f>
        <v>y</v>
      </c>
    </row>
    <row r="12" spans="1:5" x14ac:dyDescent="0.25">
      <c r="A12" s="53" t="s">
        <v>1140</v>
      </c>
      <c r="B12" t="s">
        <v>1035</v>
      </c>
      <c r="C12" t="s">
        <v>153</v>
      </c>
      <c r="D12" t="str">
        <f>IF(COUNTIFS('2024'!$D:$D,A12)&gt;=1,"y","n")</f>
        <v>y</v>
      </c>
      <c r="E12" t="str">
        <f>IF(COUNTIFS('2024'!$D:$D,A12,'2024'!$H:$H,C12)&gt;=1,"y","n")</f>
        <v>y</v>
      </c>
    </row>
    <row r="13" spans="1:5" x14ac:dyDescent="0.25">
      <c r="A13" s="53" t="s">
        <v>1148</v>
      </c>
      <c r="B13" t="s">
        <v>1035</v>
      </c>
      <c r="C13" t="s">
        <v>153</v>
      </c>
      <c r="D13" t="str">
        <f>IF(COUNTIFS('2024'!$D:$D,A13)&gt;=1,"y","n")</f>
        <v>y</v>
      </c>
      <c r="E13" t="str">
        <f>IF(COUNTIFS('2024'!$D:$D,A13,'2024'!$H:$H,C13)&gt;=1,"y","n")</f>
        <v>y</v>
      </c>
    </row>
    <row r="14" spans="1:5" x14ac:dyDescent="0.25">
      <c r="A14" s="53" t="s">
        <v>1166</v>
      </c>
      <c r="B14" t="s">
        <v>1035</v>
      </c>
      <c r="C14" t="s">
        <v>153</v>
      </c>
      <c r="D14" t="str">
        <f>IF(COUNTIFS('2024'!$D:$D,A14)&gt;=1,"y","n")</f>
        <v>y</v>
      </c>
      <c r="E14" t="str">
        <f>IF(COUNTIFS('2024'!$D:$D,A14,'2024'!$H:$H,C14)&gt;=1,"y","n")</f>
        <v>y</v>
      </c>
    </row>
    <row r="15" spans="1:5" x14ac:dyDescent="0.25">
      <c r="A15" s="53" t="s">
        <v>373</v>
      </c>
      <c r="B15" t="s">
        <v>233</v>
      </c>
      <c r="C15" t="s">
        <v>1186</v>
      </c>
      <c r="D15" t="str">
        <f>IF(COUNTIFS('2024'!$D:$D,A15)&gt;=1,"y","n")</f>
        <v>y</v>
      </c>
      <c r="E15" t="str">
        <f>IF(COUNTIFS('2024'!$D:$D,A15,'2024'!$H:$H,C15)&gt;=1,"y","n")</f>
        <v>y</v>
      </c>
    </row>
    <row r="16" spans="1:5" x14ac:dyDescent="0.25">
      <c r="A16" s="53" t="s">
        <v>373</v>
      </c>
      <c r="B16" t="s">
        <v>233</v>
      </c>
      <c r="C16" t="s">
        <v>153</v>
      </c>
      <c r="D16" t="str">
        <f>IF(COUNTIFS('2024'!$D:$D,A16)&gt;=1,"y","n")</f>
        <v>y</v>
      </c>
      <c r="E16" t="str">
        <f>IF(COUNTIFS('2024'!$D:$D,A16,'2024'!$H:$H,C16)&gt;=1,"y","n")</f>
        <v>y</v>
      </c>
    </row>
    <row r="17" spans="1:5" x14ac:dyDescent="0.25">
      <c r="A17" s="53" t="s">
        <v>326</v>
      </c>
      <c r="B17" t="s">
        <v>233</v>
      </c>
      <c r="C17" t="s">
        <v>153</v>
      </c>
      <c r="D17" t="str">
        <f>IF(COUNTIFS('2024'!$D:$D,A17)&gt;=1,"y","n")</f>
        <v>y</v>
      </c>
      <c r="E17" t="str">
        <f>IF(COUNTIFS('2024'!$D:$D,A17,'2024'!$H:$H,C17)&gt;=1,"y","n")</f>
        <v>y</v>
      </c>
    </row>
    <row r="18" spans="1:5" x14ac:dyDescent="0.25">
      <c r="A18" s="53" t="s">
        <v>152</v>
      </c>
      <c r="B18" t="s">
        <v>80</v>
      </c>
      <c r="C18" t="s">
        <v>153</v>
      </c>
      <c r="D18" t="str">
        <f>IF(COUNTIFS('2024'!$D:$D,A18)&gt;=1,"y","n")</f>
        <v>y</v>
      </c>
      <c r="E18" t="str">
        <f>IF(COUNTIFS('2024'!$D:$D,A18,'2024'!$H:$H,C18)&gt;=1,"y","n")</f>
        <v>y</v>
      </c>
    </row>
    <row r="19" spans="1:5" x14ac:dyDescent="0.25">
      <c r="A19" s="53" t="s">
        <v>945</v>
      </c>
      <c r="B19" t="s">
        <v>872</v>
      </c>
      <c r="C19" t="s">
        <v>85</v>
      </c>
      <c r="D19" t="str">
        <f>IF(COUNTIFS('2024'!$D:$D,A19)&gt;=1,"y","n")</f>
        <v>y</v>
      </c>
      <c r="E19" t="str">
        <f>IF(COUNTIFS('2024'!$D:$D,A19,'2024'!$H:$H,C19)&gt;=1,"y","n")</f>
        <v>y</v>
      </c>
    </row>
    <row r="20" spans="1:5" x14ac:dyDescent="0.25">
      <c r="A20" s="53" t="s">
        <v>1022</v>
      </c>
      <c r="B20" t="s">
        <v>872</v>
      </c>
      <c r="C20" t="s">
        <v>85</v>
      </c>
      <c r="D20" t="str">
        <f>IF(COUNTIFS('2024'!$D:$D,A20)&gt;=1,"y","n")</f>
        <v>y</v>
      </c>
      <c r="E20" t="str">
        <f>IF(COUNTIFS('2024'!$D:$D,A20,'2024'!$H:$H,C20)&gt;=1,"y","n")</f>
        <v>y</v>
      </c>
    </row>
    <row r="21" spans="1:5" x14ac:dyDescent="0.25">
      <c r="A21" s="53" t="s">
        <v>909</v>
      </c>
      <c r="B21" t="s">
        <v>872</v>
      </c>
      <c r="C21" t="s">
        <v>85</v>
      </c>
      <c r="D21" t="str">
        <f>IF(COUNTIFS('2024'!$D:$D,A21)&gt;=1,"y","n")</f>
        <v>y</v>
      </c>
      <c r="E21" t="str">
        <f>IF(COUNTIFS('2024'!$D:$D,A21,'2024'!$H:$H,C21)&gt;=1,"y","n")</f>
        <v>y</v>
      </c>
    </row>
    <row r="22" spans="1:5" x14ac:dyDescent="0.25">
      <c r="A22" s="53" t="s">
        <v>756</v>
      </c>
      <c r="B22" t="s">
        <v>717</v>
      </c>
      <c r="C22" t="s">
        <v>85</v>
      </c>
      <c r="D22" t="str">
        <f>IF(COUNTIFS('2024'!$D:$D,A22)&gt;=1,"y","n")</f>
        <v>y</v>
      </c>
      <c r="E22" t="str">
        <f>IF(COUNTIFS('2024'!$D:$D,A22,'2024'!$H:$H,C22)&gt;=1,"y","n")</f>
        <v>y</v>
      </c>
    </row>
    <row r="23" spans="1:5" x14ac:dyDescent="0.25">
      <c r="A23" s="53" t="s">
        <v>1140</v>
      </c>
      <c r="B23" t="s">
        <v>1035</v>
      </c>
      <c r="C23" t="s">
        <v>85</v>
      </c>
      <c r="D23" t="str">
        <f>IF(COUNTIFS('2024'!$D:$D,A23)&gt;=1,"y","n")</f>
        <v>y</v>
      </c>
      <c r="E23" t="str">
        <f>IF(COUNTIFS('2024'!$D:$D,A23,'2024'!$H:$H,C23)&gt;=1,"y","n")</f>
        <v>y</v>
      </c>
    </row>
    <row r="24" spans="1:5" x14ac:dyDescent="0.25">
      <c r="A24" s="53" t="s">
        <v>1148</v>
      </c>
      <c r="B24" t="s">
        <v>1035</v>
      </c>
      <c r="C24" t="s">
        <v>85</v>
      </c>
      <c r="D24" t="str">
        <f>IF(COUNTIFS('2024'!$D:$D,A24)&gt;=1,"y","n")</f>
        <v>y</v>
      </c>
      <c r="E24" t="str">
        <f>IF(COUNTIFS('2024'!$D:$D,A24,'2024'!$H:$H,C24)&gt;=1,"y","n")</f>
        <v>y</v>
      </c>
    </row>
    <row r="25" spans="1:5" x14ac:dyDescent="0.25">
      <c r="A25" s="53" t="s">
        <v>1166</v>
      </c>
      <c r="B25" t="s">
        <v>1035</v>
      </c>
      <c r="C25" t="s">
        <v>85</v>
      </c>
      <c r="D25" t="str">
        <f>IF(COUNTIFS('2024'!$D:$D,A25)&gt;=1,"y","n")</f>
        <v>y</v>
      </c>
      <c r="E25" t="str">
        <f>IF(COUNTIFS('2024'!$D:$D,A25,'2024'!$H:$H,C25)&gt;=1,"y","n")</f>
        <v>y</v>
      </c>
    </row>
    <row r="26" spans="1:5" x14ac:dyDescent="0.25">
      <c r="A26" s="53" t="s">
        <v>373</v>
      </c>
      <c r="B26" t="s">
        <v>233</v>
      </c>
      <c r="C26" t="s">
        <v>85</v>
      </c>
      <c r="D26" t="str">
        <f>IF(COUNTIFS('2024'!$D:$D,A26)&gt;=1,"y","n")</f>
        <v>y</v>
      </c>
      <c r="E26" t="str">
        <f>IF(COUNTIFS('2024'!$D:$D,A26,'2024'!$H:$H,C26)&gt;=1,"y","n")</f>
        <v>y</v>
      </c>
    </row>
    <row r="27" spans="1:5" x14ac:dyDescent="0.25">
      <c r="A27" s="53" t="s">
        <v>326</v>
      </c>
      <c r="B27" t="s">
        <v>233</v>
      </c>
      <c r="C27" t="s">
        <v>85</v>
      </c>
      <c r="D27" t="str">
        <f>IF(COUNTIFS('2024'!$D:$D,A27)&gt;=1,"y","n")</f>
        <v>y</v>
      </c>
      <c r="E27" t="str">
        <f>IF(COUNTIFS('2024'!$D:$D,A27,'2024'!$H:$H,C27)&gt;=1,"y","n")</f>
        <v>y</v>
      </c>
    </row>
    <row r="28" spans="1:5" x14ac:dyDescent="0.25">
      <c r="A28" s="53" t="s">
        <v>152</v>
      </c>
      <c r="B28" t="s">
        <v>80</v>
      </c>
      <c r="C28" t="s">
        <v>85</v>
      </c>
      <c r="D28" t="str">
        <f>IF(COUNTIFS('2024'!$D:$D,A28)&gt;=1,"y","n")</f>
        <v>y</v>
      </c>
      <c r="E28" t="str">
        <f>IF(COUNTIFS('2024'!$D:$D,A28,'2024'!$H:$H,C28)&gt;=1,"y","n")</f>
        <v>y</v>
      </c>
    </row>
    <row r="29" spans="1:5" x14ac:dyDescent="0.25">
      <c r="A29" s="53" t="s">
        <v>255</v>
      </c>
      <c r="B29" t="s">
        <v>233</v>
      </c>
      <c r="C29" t="s">
        <v>97</v>
      </c>
      <c r="D29" t="str">
        <f>IF(COUNTIFS('2024'!$D:$D,A29)&gt;=1,"y","n")</f>
        <v>y</v>
      </c>
      <c r="E29" t="str">
        <f>IF(COUNTIFS('2024'!$D:$D,A29,'2024'!$H:$H,C29)&gt;=1,"y","n")</f>
        <v>y</v>
      </c>
    </row>
    <row r="30" spans="1:5" x14ac:dyDescent="0.25">
      <c r="A30" s="53" t="s">
        <v>2626</v>
      </c>
      <c r="B30" t="s">
        <v>233</v>
      </c>
      <c r="C30" t="s">
        <v>97</v>
      </c>
      <c r="D30" t="str">
        <f>IF(COUNTIFS('2024'!$D:$D,A30)&gt;=1,"y","n")</f>
        <v>y</v>
      </c>
      <c r="E30" t="str">
        <f>IF(COUNTIFS('2024'!$D:$D,A30,'2024'!$H:$H,C30)&gt;=1,"y","n")</f>
        <v>y</v>
      </c>
    </row>
    <row r="31" spans="1:5" x14ac:dyDescent="0.25">
      <c r="A31" s="53" t="s">
        <v>2627</v>
      </c>
      <c r="B31" t="s">
        <v>233</v>
      </c>
      <c r="C31" t="s">
        <v>97</v>
      </c>
      <c r="D31" t="str">
        <f>IF(COUNTIFS('2024'!$D:$D,A31)&gt;=1,"y","n")</f>
        <v>y</v>
      </c>
      <c r="E31" t="str">
        <f>IF(COUNTIFS('2024'!$D:$D,A31,'2024'!$H:$H,C31)&gt;=1,"y","n")</f>
        <v>y</v>
      </c>
    </row>
    <row r="32" spans="1:5" x14ac:dyDescent="0.25">
      <c r="A32" s="53" t="s">
        <v>2628</v>
      </c>
      <c r="B32" t="s">
        <v>233</v>
      </c>
      <c r="C32" t="s">
        <v>97</v>
      </c>
      <c r="D32" t="str">
        <f>IF(COUNTIFS('2024'!$D:$D,A32)&gt;=1,"y","n")</f>
        <v>y</v>
      </c>
      <c r="E32" t="str">
        <f>IF(COUNTIFS('2024'!$D:$D,A32,'2024'!$H:$H,C32)&gt;=1,"y","n")</f>
        <v>y</v>
      </c>
    </row>
    <row r="33" spans="1:5" x14ac:dyDescent="0.25">
      <c r="A33" s="53" t="s">
        <v>364</v>
      </c>
      <c r="B33" t="s">
        <v>233</v>
      </c>
      <c r="C33" t="s">
        <v>73</v>
      </c>
      <c r="D33" t="str">
        <f>IF(COUNTIFS('2024'!$D:$D,A33)&gt;=1,"y","n")</f>
        <v>y</v>
      </c>
      <c r="E33" t="str">
        <f>IF(COUNTIFS('2024'!$D:$D,A33,'2024'!$H:$H,C33)&gt;=1,"y","n")</f>
        <v>y</v>
      </c>
    </row>
    <row r="34" spans="1:5" x14ac:dyDescent="0.25">
      <c r="A34" s="53" t="s">
        <v>397</v>
      </c>
      <c r="B34" t="s">
        <v>233</v>
      </c>
      <c r="C34" t="s">
        <v>73</v>
      </c>
      <c r="D34" t="str">
        <f>IF(COUNTIFS('2024'!$D:$D,A34)&gt;=1,"y","n")</f>
        <v>y</v>
      </c>
      <c r="E34" t="str">
        <f>IF(COUNTIFS('2024'!$D:$D,A34,'2024'!$H:$H,C34)&gt;=1,"y","n")</f>
        <v>y</v>
      </c>
    </row>
    <row r="35" spans="1:5" x14ac:dyDescent="0.25">
      <c r="A35" s="53" t="s">
        <v>399</v>
      </c>
      <c r="B35" t="s">
        <v>233</v>
      </c>
      <c r="C35" t="s">
        <v>73</v>
      </c>
      <c r="D35" t="str">
        <f>IF(COUNTIFS('2024'!$D:$D,A35)&gt;=1,"y","n")</f>
        <v>y</v>
      </c>
      <c r="E35" t="str">
        <f>IF(COUNTIFS('2024'!$D:$D,A35,'2024'!$H:$H,C35)&gt;=1,"y","n")</f>
        <v>y</v>
      </c>
    </row>
    <row r="36" spans="1:5" x14ac:dyDescent="0.25">
      <c r="A36" s="53" t="s">
        <v>382</v>
      </c>
      <c r="B36" t="s">
        <v>233</v>
      </c>
      <c r="C36" t="s">
        <v>73</v>
      </c>
      <c r="D36" t="str">
        <f>IF(COUNTIFS('2024'!$D:$D,A36)&gt;=1,"y","n")</f>
        <v>y</v>
      </c>
      <c r="E36" t="str">
        <f>IF(COUNTIFS('2024'!$D:$D,A36,'2024'!$H:$H,C36)&gt;=1,"y","n")</f>
        <v>y</v>
      </c>
    </row>
    <row r="37" spans="1:5" x14ac:dyDescent="0.25">
      <c r="A37" s="53" t="s">
        <v>442</v>
      </c>
      <c r="B37" t="s">
        <v>4</v>
      </c>
      <c r="C37" t="s">
        <v>74</v>
      </c>
      <c r="D37" t="str">
        <f>IF(COUNTIFS('2024'!$D:$D,A37)&gt;=1,"y","n")</f>
        <v>y</v>
      </c>
      <c r="E37" t="str">
        <f>IF(COUNTIFS('2024'!$D:$D,A37,'2024'!$H:$H,C37)&gt;=1,"y","n")</f>
        <v>y</v>
      </c>
    </row>
    <row r="38" spans="1:5" x14ac:dyDescent="0.25">
      <c r="A38" s="53" t="s">
        <v>699</v>
      </c>
      <c r="B38" t="s">
        <v>558</v>
      </c>
      <c r="C38" t="s">
        <v>73</v>
      </c>
      <c r="D38" t="str">
        <f>IF(COUNTIFS('2024'!$D:$D,A38)&gt;=1,"y","n")</f>
        <v>y</v>
      </c>
      <c r="E38" t="str">
        <f>IF(COUNTIFS('2024'!$D:$D,A38,'2024'!$H:$H,C38)&gt;=1,"y","n")</f>
        <v>y</v>
      </c>
    </row>
    <row r="39" spans="1:5" x14ac:dyDescent="0.25">
      <c r="A39" s="53" t="s">
        <v>983</v>
      </c>
      <c r="B39" t="s">
        <v>872</v>
      </c>
      <c r="C39" t="s">
        <v>73</v>
      </c>
      <c r="D39" t="str">
        <f>IF(COUNTIFS('2024'!$D:$D,A39)&gt;=1,"y","n")</f>
        <v>y</v>
      </c>
      <c r="E39" t="str">
        <f>IF(COUNTIFS('2024'!$D:$D,A39,'2024'!$H:$H,C39)&gt;=1,"y","n")</f>
        <v>y</v>
      </c>
    </row>
    <row r="40" spans="1:5" x14ac:dyDescent="0.25">
      <c r="A40" s="53" t="s">
        <v>899</v>
      </c>
      <c r="B40" t="s">
        <v>872</v>
      </c>
      <c r="C40" t="s">
        <v>74</v>
      </c>
      <c r="D40" t="str">
        <f>IF(COUNTIFS('2024'!$D:$D,A40)&gt;=1,"y","n")</f>
        <v>y</v>
      </c>
      <c r="E40" t="str">
        <f>IF(COUNTIFS('2024'!$D:$D,A40,'2024'!$H:$H,C40)&gt;=1,"y","n")</f>
        <v>y</v>
      </c>
    </row>
    <row r="41" spans="1:5" x14ac:dyDescent="0.25">
      <c r="A41" s="53" t="s">
        <v>1121</v>
      </c>
      <c r="B41" t="s">
        <v>1035</v>
      </c>
      <c r="C41" t="s">
        <v>73</v>
      </c>
      <c r="D41" t="str">
        <f>IF(COUNTIFS('2024'!$D:$D,A41)&gt;=1,"y","n")</f>
        <v>y</v>
      </c>
      <c r="E41" t="str">
        <f>IF(COUNTIFS('2024'!$D:$D,A41,'2024'!$H:$H,C41)&gt;=1,"y","n")</f>
        <v>y</v>
      </c>
    </row>
  </sheetData>
  <autoFilter ref="A1:E41" xr:uid="{743B3EB2-455B-4B8E-B3D5-AE281C7C3AE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s H A A B Q S w M E F A A C A A g A 9 1 Z m V 2 h E l I y j A A A A 9 g A A A B I A H A B D b 2 5 m a W c v U G F j a 2 F n Z S 5 4 b W w g o h g A K K A U A A A A A A A A A A A A A A A A A A A A A A A A A A A A h Y + x D o I w F E V / h X S n h e p g y K M M r p K Y E I 1 r U y o 0 w s P Q Y v k 3 B z / J X x C j q J v j P f c M 9 9 6 v N 8 j G t g k u u r e m w 5 T E N C K B R t W V B q u U D O 4 Y r k g m Y C v V S V Y 6 m G S 0 y W j L l N T O n R P G v P f U L 2 j X V 4 x H U c w O + a Z Q t W 4 l + c j m v x w a t E 6 i 0 k T A / j V G c B p z T v m S 0 w j Y D C E 3 + B X 4 t P f Z / k B Y D 4 0 b e i 0 0 h r s C 2 B y B v T + I B 1 B L A w Q U A A I A C A D 3 V m Z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1 Z m V x B w Q a + 2 B A A A b A w A A B M A H A B G b 3 J t d W x h c y 9 T Z W N 0 a W 9 u M S 5 t I K I Y A C i g F A A A A A A A A A A A A A A A A A A A A A A A A A A A A J 1 W X W / q R h B 9 j 8 R / G L l S Z F T X C b d V X l o q E S C 3 9 C a Q C 7 R R B Q g t 9 i R Y M W u 6 u 0 6 I L P 5 7 Z 3 c N N h j U 3 v K Q 2 O P Z M 2 d m 5 0 t i o K K E w 8 j + b / x c u 6 h d y C U T G M I j U 0 t o Q o z q A u g 3 S l I R I A m 6 m w B j v 5 0 K g V w 9 J e J 1 k S S v b j 2 b 9 N k K m 4 4 + 5 s y 2 k 3 b C F S n M P H P 6 O 6 c V h g T a T q V K V g 7 B j N k i R p + k 7 S R O V 9 y 1 + B 5 Y A A + Q B U u Y 9 J 6 G 8 7 s o x r m W z i 6 d q X N p Z O F i r s 2 R x G d B E C 6 c + s 7 O b 8 h C F L I w Y f G 1 t n S P a N Q 9 u L r q h p G C + 0 g q j 8 I Q U y B A Q x A G S l A J f B Z J u o b b D 9 / o + D G T q u / Z 5 7 t I m J c s t 5 k 1 t t 7 u 8 c f t F j o D 6 A / G c N e 7 H 3 e H P p A f i j 5 B K h G G + E w G e B D x F 7 A E w T A 0 T m g 3 r H D 8 s U a p b W l 3 j M 3 P y F E w h W 6 u C e D W m 7 9 O p C K Z V m j m B D y I m t d 5 8 P X P h j O a / W J h 2 k n K l Z v r 1 o / V C r T i c a Y R C e D 7 x j F q V l L K S G P r g S L e o H C j t i b E D + y V g s k g 1 q a h q w 9 p b V g y C Z / g j c U p f W 7 t 4 m 4 j A U w R w h K u f + j x E D f A e A h q a V H B 0 X 8 d o 0 K i h l X x I U + B 9 p L x F 7 p l H b 0 i D 8 a C c f m c i F U p t M c J 4 Z 2 I f P 0 i 4 q e A y 7 U S v Y u 5 0 l b k q Y p p B Q F K 6 X c Y q T C J r k 5 o P 6 8 P 6 e r M z q 6 3 E 5 P h F K 5 J W y C F s 8 / e o h e m q / J R J G s U K k L Z V C L F W b 1 G j G o l E 8 d M Y g r 3 / H 0 R h T m b 2 i G d g q x X y x 2 z q U n H h 8 l 7 q X R s P W j Z v j z N j b u m 1 m e k 5 2 g z 5 l 6 d e n 2 i P Z y d B m 1 o 1 G N D 5 P Z e e 4 i r 5 I 0 + D O h G R V 4 T F S q 5 2 K 2 A e 5 n z d N v r 0 A U 6 t 6 1 R r 2 8 e B p 2 / H E r A k 3 w + n f T y H I 2 9 3 x r T + H 3 f + t I l l 4 u r q O C X b 0 U k w X + 5 l U J l T / o B h c 6 4 r y k K S o C C d B + l w v D 3 J C o 6 Z x 4 C K r / h o D 0 f 4 g v l T l n q F G J y S B / 9 E v H Q v 8 d n N U i J e R G p 7 m Z N 5 a Y 9 K U 7 s L d u P 5 j l v 3 R W W x 7 Y y + 9 r 9 3 B v 0 N Z P y u 9 8 o 3 5 H p t p U 8 N F L 3 N K 8 q G k k y x z S 4 3 b 1 Z F M K 0 b W 9 O V d b j 6 u Y n X x f y t m R + i J w S O 6 y m n / 1 Q p N 8 B T y 8 7 o r D z P 3 e 4 Z G C U C F U t M x K 6 V e N e y Y 2 B o M b o d 1 A G y E M a G m X M H p d o U D v R W y Q P 7 q o Y r 4 e m i W B I y i H C 4 g N u d m H q p 6 s F W R m S z f C P t e t O j P U Z X M F N 3 b u u 5 2 2 d G 6 2 z M W u c D 1 q V a N l F 5 5 6 y H 3 S y g h W V f f y m l l 5 h p M 0 c + n t w / e U i P t v i n 1 q j P q p 3 2 n f u k l h P K W o C 0 + l z n I g o p C m 6 n o b U / K a d b m s 4 f f r a e p y S v g M r V I y W G P n I B D G i G t M V 8 m H a u N 0 h m p k B o f O N o 7 P e v 8 N T p n f w m a W x + l O P 0 O Z 5 K O 1 N 0 x n r o U m + H 9 E Z 4 t 9 p R C 7 a 6 V L 2 u S i z 8 4 v g f g M 8 n G r V e F 2 S Q y O l d 5 e X K I C H h E e K n O M v 0 w 6 + Y Z y s V 3 R u u t u L c G 5 u W M 5 H D 4 / T g o a / i e V G r 2 0 8 j W P K R y K c L y + 6 a 8 7 1 H J p T S C K O o Z 5 Q R N K y z S Y 9 h a u m s 9 d y P N 3 7 m k 5 J W S + t d o D l q U B z d 5 X o d K 2 s l P m X X O 6 e t E 2 D P F d r x f E o Y D E T u / n t / b + R V + F T G n r l d r P H / 8 a i O T n 4 s r 2 N Y q c 7 a u j l T 7 A 9 u y 7 9 A 1 B L A Q I t A B Q A A g A I A P d W Z l d o R J S M o w A A A P Y A A A A S A A A A A A A A A A A A A A A A A A A A A A B D b 2 5 m a W c v U G F j a 2 F n Z S 5 4 b W x Q S w E C L Q A U A A I A C A D 3 V m Z X D 8 r p q 6 Q A A A D p A A A A E w A A A A A A A A A A A A A A A A D v A A A A W 0 N v b n R l b n R f V H l w Z X N d L n h t b F B L A Q I t A B Q A A g A I A P d W Z l c Q c E G v t g Q A A G w M A A A T A A A A A A A A A A A A A A A A A O A B A A B G b 3 J t d W x h c y 9 T Z W N 0 a W 9 u M S 5 t U E s F B g A A A A A D A A M A w g A A A O M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4 n A A A A A A A A H C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Y X R o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G a W x s T G F z d F V w Z G F 0 Z W Q i I F Z h b H V l P S J k M j A y M y 0 x M S 0 w N l Q x N T o 1 M z o z N y 4 2 N T k 0 M T M y W i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U G F 0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C 9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C 9 D b 2 x 1 b W 5 U e X B l c 0 x p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X d y X 3 R h Y m x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R d W V y e U d y b 3 V w S U Q i I F Z h b H V l P S J z M j U z Y j g z Y z M t N z d i Z C 0 0 N D Q 0 L W F h Z j U t Z D M 5 N j Y 3 N j I 4 Z j h i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M t M T E t M D Z U M T U 6 N T M 6 M z c u N j U 5 N D E z M l o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2 l 3 c l 9 0 Y W J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X d y X 2 x h a 2 V f d 2 J p Z H M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R d W V y e U d y b 3 V w S U Q i I F Z h b H V l P S J z M j U z Y j g z Y z M t N z d i Z C 0 0 N D Q 0 L W F h Z j U t Z D M 5 N j Y 3 N j I 4 Z j h i I i A v P j x F b n R y e S B U e X B l P S J G a W x s T G F z d F V w Z G F 0 Z W Q i I F Z h b H V l P S J k M j A y M y 0 x M S 0 w N l Q x N T o 1 M z o z N y 4 2 N z U w M z Y 5 W i I g L z 4 8 L 1 N 0 Y W J s Z U V u d H J p Z X M + P C 9 J d G V t P j x J d G V t P j x J d G V t T G 9 j Y X R p b 2 4 + P E l 0 Z W 1 U e X B l P k Z v c m 1 1 b G E 8 L 0 l 0 Z W 1 U e X B l P j x J d G V t U G F 0 a D 5 T Z W N 0 a W 9 u M S 9 p d 3 J f b G F r Z V 9 3 Y m l k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3 J f b G F r Z V 9 3 Y m l k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3 J f b G F r Z V 9 3 Y m l k c y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X d y X 2 x h a 2 V f d 2 J p Z H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3 c l 9 s Y W t l X 3 d i a W R z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b 2 N f b G F r Z V 9 3 Y m l k c z w v S X R l b V B h d G g + P C 9 J d G V t T G 9 j Y X R p b 2 4 + P F N 0 Y W J s Z U V u d H J p Z X M + P E V u d H J 5 I F R 5 c G U 9 I k Z p b G x T d G F 0 d X M i I F Z h b H V l P S J z Q 2 9 t c G x l d G U i I C 8 + P E V u d H J 5 I F R 5 c G U 9 I k Z p b G x D b 2 x 1 b W 5 O Y W 1 l c y I g V m F s d W U 9 I n N b J n F 1 b 3 Q 7 U k 9 D X 1 J F R 0 l P T i Z x d W 9 0 O y w m c X V v d D t M Y W t l I F d C S U Q g Q 2 9 1 b n Q m c X V v d D s s J n F 1 b 3 Q 7 Z G l 2 a W R l I G J 5 I D Y m c X V v d D t d I i A v P j x F b n R y e S B U e X B l P S J G a W x s Q 2 9 s d W 1 u V H l w Z X M i I F Z h b H V l P S J z Q m d N R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x h c 3 R V c G R h d G V k I i B W Y W x 1 Z T 0 i Z D I w M j M t M D k t M j l U M j A 6 M T Q 6 N T M u M T E 0 O D I 5 M 1 o i I C 8 + P E V u d H J 5 I F R 5 c G U 9 I k Z p b G x F c n J v c k N v d W 5 0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D b 3 V u d C I g V m F s d W U 9 I m w 3 I i A v P j x F b n R y e S B U e X B l P S J S Z W N v d m V y e V R h c m d l d F J v d y I g V m F s d W U 9 I m w 1 N S I g L z 4 8 R W 5 0 c n k g V H l w Z T 0 i U m V j b 3 Z l c n l U Y X J n Z X R D b 2 x 1 b W 4 i I F Z h b H V l P S J s O C I g L z 4 8 R W 5 0 c n k g V H l w Z T 0 i U m V j b 3 Z l c n l U Y X J n Z X R T a G V l d C I g V m F s d W U 9 I n N S Z W F k X 0 1 l I i A v P j x F b n R y e S B U e X B l P S J G a W x s V G 9 E Y X R h T W 9 k Z W x F b m F i b G V k I i B W Y W x 1 Z T 0 i b D A i I C 8 + P E V u d H J 5 I F R 5 c G U 9 I l F 1 Z X J 5 S U Q i I F Z h b H V l P S J z N D l l M W E 4 O T k t Z T k 4 N y 0 0 N G E 1 L T h j O W Y t N G Z l O T A y N D J k N D I w I i A v P j x F b n R y e S B U e X B l P S J G a W x s T 2 J q Z W N 0 V H l w Z S I g V m F s d W U 9 I n N D b 2 5 u Z W N 0 a W 9 u T 2 5 s e S I g L z 4 8 R W 5 0 c n k g V H l w Z T 0 i R m l s b E V u Y W J s Z W Q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9 j X 2 x h a 2 V f d 2 J p Z H M v Q X V 0 b 1 J l b W 9 2 Z W R D b 2 x 1 b W 5 z M S 5 7 U k 9 D X 1 J F R 0 l P T i w w f S Z x d W 9 0 O y w m c X V v d D t T Z W N 0 a W 9 u M S 9 y b 2 N f b G F r Z V 9 3 Y m l k c y 9 B d X R v U m V t b 3 Z l Z E N v b H V t b n M x L n t M Y W t l I F d C S U Q g Q 2 9 1 b n Q s M X 0 m c X V v d D s s J n F 1 b 3 Q 7 U 2 V j d G l v b j E v c m 9 j X 2 x h a 2 V f d 2 J p Z H M v Q X V 0 b 1 J l b W 9 2 Z W R D b 2 x 1 b W 5 z M S 5 7 Z G l 2 a W R l I G J 5 I D Y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c m 9 j X 2 x h a 2 V f d 2 J p Z H M v Q X V 0 b 1 J l b W 9 2 Z W R D b 2 x 1 b W 5 z M S 5 7 U k 9 D X 1 J F R 0 l P T i w w f S Z x d W 9 0 O y w m c X V v d D t T Z W N 0 a W 9 u M S 9 y b 2 N f b G F r Z V 9 3 Y m l k c y 9 B d X R v U m V t b 3 Z l Z E N v b H V t b n M x L n t M Y W t l I F d C S U Q g Q 2 9 1 b n Q s M X 0 m c X V v d D s s J n F 1 b 3 Q 7 U 2 V j d G l v b j E v c m 9 j X 2 x h a 2 V f d 2 J p Z H M v Q X V 0 b 1 J l b W 9 2 Z W R D b 2 x 1 b W 5 z M S 5 7 Z G l 2 a W R l I G J 5 I D Y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v Y 1 9 s Y W t l X 3 d i a W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v Y 1 9 s Y W t l X 3 d i a W R z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b 2 N f b G F r Z V 9 3 Y m l k c y 9 F e H B h b m R l Z C U y M F J P Q 1 9 S Z W d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b 2 N f b G F r Z V 9 3 Y m l k c y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v Y 1 9 s Y W t l X 3 d i a W R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9 j X 2 x h a 2 V f d 2 J p Z H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v Y 1 9 s Y W t l X 3 d i a W R z L 0 l u c 2 V y d G V k J T I w R G l 2 a X N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b 2 N f b G F r Z V 9 3 Y m l k c y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b 2 N f b G F r Z V 9 3 Y m l k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B U 0 5 l d H d v c m t G b 2 x k Z X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l n Y X R p b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M t M T E t M D Z U M T U 6 N T M 6 M z c u N j c 1 M D M 2 O V o i I C 8 + P C 9 T d G F i b G V F b n R y a W V z P j w v S X R l b T 4 8 S X R l b T 4 8 S X R l b U x v Y 2 F 0 a W 9 u P j x J d G V t V H l w Z T 5 G b 3 J t d W x h P C 9 J d G V t V H l w Z T 4 8 S X R l b V B h d G g + U 2 V j d G l v b j E v U k 9 D X 1 J l Z 2 l v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d y b 3 V w S U Q i I F Z h b H V l P S J z Z G F h Y j h l M T c t M T F l O S 0 0 N T V i L T l l O W M t Y m M y M D U 2 Y j U w N T E 1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M t M T E t M D Z U M T U 6 N T M 6 M z c u N j c 1 M D M 2 O V o i I C 8 + P C 9 T d G F i b G V F b n R y a W V z P j w v S X R l b T 4 8 S X R l b T 4 8 S X R l b U x v Y 2 F 0 a W 9 u P j x J d G V t V H l w Z T 5 G b 3 J t d W x h P C 9 J d G V t V H l w Z T 4 8 S X R l b V B h d G g + U 2 V j d G l v b j E v U k 9 D X 1 J l Z 2 l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T 0 N f U m V n a W 9 u L 3 d i a W R f b G l z d F 9 E Z W Z p b m V k T m F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Q 1 9 S Z W d p b 2 4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D X 1 J l Z 2 l v b i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D X 1 J l Z 2 l v b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w / I 3 + J I 7 F T K W q Y b o p v B N o A A A A A A I A A A A A A A N m A A D A A A A A E A A A A O q 6 H i p N k p + 3 A 1 i j / s D u L b E A A A A A B I A A A K A A A A A Q A A A A 4 m + t b E e 2 a F R / m j j I 4 X s m V F A A A A B Z t E R M R Y i s F g P E N Z H P l a 5 u + 4 A G 2 s e S W 4 u O l Z q R 1 U I h r 2 O s a B Q 1 u 5 K U E u / s J G t r G 2 6 7 I b f 9 b l Z L B j O P G l W E a 5 R m 1 t T L I P Z i l J J A J 3 S h W 8 j u B B Q A A A D B o E 8 Z W 8 5 U X v v 4 r R f y x y x d C L D Y m A = = < / D a t a M a s h u p > 
</file>

<file path=customXml/itemProps1.xml><?xml version="1.0" encoding="utf-8"?>
<ds:datastoreItem xmlns:ds="http://schemas.openxmlformats.org/officeDocument/2006/customXml" ds:itemID="{087F19E2-6433-488A-B66F-1CF0EF5375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2024</vt:lpstr>
      <vt:lpstr>DOSAT_CM</vt:lpstr>
      <vt:lpstr>csv</vt:lpstr>
      <vt:lpstr>work</vt:lpstr>
      <vt:lpstr>LVI</vt:lpstr>
      <vt:lpstr>StreamBio</vt:lpstr>
      <vt:lpstr>KOD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2023-11-06T11:50:50Z</dcterms:created>
  <dcterms:modified xsi:type="dcterms:W3CDTF">2023-11-30T16:57:52Z</dcterms:modified>
</cp:coreProperties>
</file>