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Q26" i="5"/>
  <c r="X29"/>
  <c r="X27"/>
  <c r="Y27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<sst xmlns="http://schemas.openxmlformats.org/spreadsheetml/2006/main" count="987" uniqueCount="144">
  <si>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</si>
  <si>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</si>
  <si>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</si>
  <si>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</si>
  <si>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</si>
  <si>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</si>
  <si>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</si>
  <si>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</si>
  <si>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</si>
  <si>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</si>
  <si>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</si>
  <si>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</si>
  <si>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</si>
  <si>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</si>
  <si>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</si>
  <si>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</si>
  <si>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</si>
  <si>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</si>
  <si>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</si>
  <si>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</si>
  <si>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</si>
  <si>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</si>
  <si>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</si>
  <si>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</si>
  <si>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</si>
  <si>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</si>
  <si>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</si>
  <si>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</si>
  <si>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</si>
  <si>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</si>
  <si>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</si>
  <si>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</si>
  <si>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</si>
  <si>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</si>
  <si>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</si>
  <si>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</si>
  <si>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</si>
  <si>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</si>
  <si>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</si>
  <si>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</si>
  <si>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</si>
  <si>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</si>
  <si>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</si>
  <si>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</si>
  <si>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</si>
  <si>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</si>
  <si>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</si>
  <si>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</si>
  <si>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</si>
  <si>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</si>
  <si>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</si>
  <si>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</si>
  <si>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</si>
  <si>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</si>
  <si>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</si>
  <si>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</si>
  <si>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</si>
  <si>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</si>
  <si>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</si>
  <si>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</si>
  <si>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</si>
  <si>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</si>
  <si>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</si>
  <si>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</si>
  <si>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</si>
  <si>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</si>
  <si>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</si>
  <si>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</si>
  <si>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</si>
  <si>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</si>
  <si>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</si>
  <si>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</si>
  <si>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</si>
  <si>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</si>
  <si>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</si>
  <si>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</si>
  <si>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</si>
  <si>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</si>
  <si>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</si>
  <si>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</si>
  <si>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</si>
  <si>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</si>
  <si>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</si>
  <si>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</si>
  <si>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</si>
  <si>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</si>
  <si>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</si>
  <si>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</si>
  <si>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</si>
  <si>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</si>
  <si>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</si>
  <si>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</si>
  <si>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</si>
  <si>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</si>
  <si>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</si>
  <si>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NOx-N</t>
  </si>
  <si>
    <t>Sunny</t>
  </si>
  <si>
    <t>SE</t>
  </si>
  <si>
    <t>Irr</t>
  </si>
  <si>
    <t>58</t>
  </si>
  <si>
    <t>00</t>
  </si>
  <si>
    <t>01</t>
  </si>
  <si>
    <t>05</t>
  </si>
  <si>
    <t>09</t>
  </si>
  <si>
    <t>11</t>
  </si>
  <si>
    <t>15</t>
  </si>
  <si>
    <t>13</t>
  </si>
  <si>
    <t>19</t>
  </si>
  <si>
    <t>25</t>
  </si>
  <si>
    <t>21</t>
  </si>
  <si>
    <t>28</t>
  </si>
  <si>
    <t>40</t>
  </si>
  <si>
    <t>45</t>
  </si>
  <si>
    <t>51</t>
  </si>
  <si>
    <t>54</t>
  </si>
  <si>
    <t>55</t>
  </si>
  <si>
    <t>57</t>
  </si>
  <si>
    <t>59</t>
  </si>
  <si>
    <t>03</t>
  </si>
  <si>
    <t>48</t>
  </si>
  <si>
    <t>50</t>
  </si>
  <si>
    <t>52</t>
  </si>
  <si>
    <t>04</t>
  </si>
  <si>
    <t>07</t>
  </si>
  <si>
    <t>16</t>
  </si>
  <si>
    <t>02</t>
  </si>
  <si>
    <t>17</t>
  </si>
  <si>
    <t>23</t>
  </si>
  <si>
    <t>31</t>
  </si>
  <si>
    <t>10</t>
  </si>
  <si>
    <t>33</t>
  </si>
  <si>
    <t>34</t>
  </si>
  <si>
    <t>39</t>
  </si>
  <si>
    <t>44</t>
  </si>
  <si>
    <t>30</t>
  </si>
  <si>
    <t>32</t>
  </si>
  <si>
    <t>AM</t>
  </si>
  <si>
    <t>PM</t>
  </si>
  <si>
    <t>NO</t>
  </si>
  <si>
    <t>No Samples- 30,31</t>
  </si>
  <si>
    <t>No Sample</t>
  </si>
  <si>
    <t>B. Wetherington</t>
  </si>
  <si>
    <t>Dr. Laurie Trenholm (letr@ufl.edu); Basil Wetherington (bdwiii@ufl.edu)</t>
  </si>
  <si>
    <t>Basil Wetherington, Ronald Castillo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</si>
</sst>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tabSelected="1" workbookViewId="1">
      <pane xSplit="9" ySplit="1" topLeftCell="J2" activePane="bottomRight" state="frozen"/>
      <selection pane="topRight" activeCell="J1" sqref="J1"/>
      <selection pane="bottomLeft" activeCell="A2" sqref="A2"/>
      <selection pane="bottomRight" activeCell="B2" sqref="B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5776</v>
      </c>
      <c r="G2" s="2">
        <v>313</v>
      </c>
      <c r="H2" s="2">
        <v>18659</v>
      </c>
      <c r="I2" s="3">
        <v>40311</v>
      </c>
      <c r="J2" s="2">
        <v>10</v>
      </c>
      <c r="K2" s="4" t="s">
        <v>99</v>
      </c>
      <c r="L2" s="2" t="s">
        <v>136</v>
      </c>
      <c r="M2" s="2" t="s">
        <v>94</v>
      </c>
      <c r="N2" s="2" t="s">
        <v>94</v>
      </c>
      <c r="O2" s="2" t="s">
        <v>94</v>
      </c>
      <c r="P2" s="2">
        <v>4785</v>
      </c>
      <c r="R2" s="44">
        <v>40306</v>
      </c>
      <c r="S2" s="10"/>
      <c r="T2" s="10">
        <v>0.5</v>
      </c>
      <c r="V2" s="21" t="s">
        <v>12</v>
      </c>
      <c r="W2" s="9">
        <v>17</v>
      </c>
      <c r="Y2" s="10">
        <v>1.6</v>
      </c>
      <c r="AA2" s="32" t="s">
        <v>95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5777</v>
      </c>
      <c r="G3" s="7">
        <f>G2</f>
        <v>313</v>
      </c>
      <c r="H3" s="7">
        <f>H2+1</f>
        <v>18660</v>
      </c>
      <c r="I3" s="8">
        <f>I2</f>
        <v>40311</v>
      </c>
      <c r="J3" s="2">
        <v>11</v>
      </c>
      <c r="K3" s="4" t="s">
        <v>100</v>
      </c>
      <c r="L3" s="2" t="s">
        <v>136</v>
      </c>
      <c r="M3" s="2" t="s">
        <v>94</v>
      </c>
      <c r="N3" s="2" t="s">
        <v>94</v>
      </c>
      <c r="O3" s="2" t="s">
        <v>94</v>
      </c>
      <c r="P3" s="2">
        <v>1175</v>
      </c>
      <c r="R3" s="44">
        <v>40310</v>
      </c>
      <c r="S3" s="10"/>
      <c r="T3" s="10">
        <v>0.5</v>
      </c>
      <c r="V3" s="21" t="s">
        <v>13</v>
      </c>
      <c r="W3" s="9">
        <v>18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5778</v>
      </c>
      <c r="G4" s="7">
        <f t="shared" ref="G4:G67" si="1">G3</f>
        <v>313</v>
      </c>
      <c r="H4" s="7">
        <f t="shared" ref="H4:H67" si="2">H3+1</f>
        <v>18661</v>
      </c>
      <c r="I4" s="8">
        <f t="shared" ref="I4:I67" si="3">I3</f>
        <v>40311</v>
      </c>
      <c r="J4" s="2">
        <v>11</v>
      </c>
      <c r="K4" s="4" t="s">
        <v>101</v>
      </c>
      <c r="L4" s="2" t="s">
        <v>136</v>
      </c>
      <c r="M4" s="2" t="s">
        <v>94</v>
      </c>
      <c r="N4" s="2" t="s">
        <v>94</v>
      </c>
      <c r="O4" s="2" t="s">
        <v>94</v>
      </c>
      <c r="P4" s="2">
        <v>1385</v>
      </c>
      <c r="R4" s="10"/>
      <c r="S4" s="10"/>
      <c r="T4" s="10"/>
      <c r="V4" s="21" t="s">
        <v>14</v>
      </c>
      <c r="W4" s="9">
        <v>19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5779</v>
      </c>
      <c r="G5" s="7">
        <f t="shared" si="1"/>
        <v>313</v>
      </c>
      <c r="H5" s="7">
        <f t="shared" si="2"/>
        <v>18662</v>
      </c>
      <c r="I5" s="8">
        <f t="shared" si="3"/>
        <v>40311</v>
      </c>
      <c r="J5" s="2">
        <v>11</v>
      </c>
      <c r="K5" s="4" t="s">
        <v>102</v>
      </c>
      <c r="L5" s="2" t="s">
        <v>136</v>
      </c>
      <c r="M5" s="2" t="s">
        <v>94</v>
      </c>
      <c r="N5" s="2" t="s">
        <v>94</v>
      </c>
      <c r="O5" s="2" t="s">
        <v>94</v>
      </c>
      <c r="P5" s="2">
        <v>1805</v>
      </c>
      <c r="R5" s="10"/>
      <c r="S5" s="10"/>
      <c r="T5" s="10"/>
      <c r="V5" s="21" t="s">
        <v>15</v>
      </c>
      <c r="W5" s="9">
        <v>20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5780</v>
      </c>
      <c r="G6" s="7">
        <f t="shared" si="1"/>
        <v>313</v>
      </c>
      <c r="H6" s="7">
        <f t="shared" si="2"/>
        <v>18663</v>
      </c>
      <c r="I6" s="8">
        <f t="shared" si="3"/>
        <v>40311</v>
      </c>
      <c r="J6" s="2">
        <v>11</v>
      </c>
      <c r="K6" s="4" t="s">
        <v>102</v>
      </c>
      <c r="L6" s="2" t="s">
        <v>136</v>
      </c>
      <c r="M6" s="2" t="s">
        <v>94</v>
      </c>
      <c r="N6" s="2" t="s">
        <v>94</v>
      </c>
      <c r="O6" s="2" t="s">
        <v>94</v>
      </c>
      <c r="P6" s="2">
        <v>1700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5781</v>
      </c>
      <c r="G7" s="7">
        <f t="shared" si="1"/>
        <v>313</v>
      </c>
      <c r="H7" s="7">
        <f t="shared" si="2"/>
        <v>18664</v>
      </c>
      <c r="I7" s="8">
        <f t="shared" si="3"/>
        <v>40311</v>
      </c>
      <c r="J7" s="2">
        <v>11</v>
      </c>
      <c r="K7" s="4" t="s">
        <v>103</v>
      </c>
      <c r="L7" s="2" t="s">
        <v>136</v>
      </c>
      <c r="M7" s="2" t="s">
        <v>94</v>
      </c>
      <c r="N7" s="2" t="s">
        <v>94</v>
      </c>
      <c r="O7" s="2" t="s">
        <v>94</v>
      </c>
      <c r="P7" s="2">
        <v>1850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5782</v>
      </c>
      <c r="G8" s="7">
        <f t="shared" si="1"/>
        <v>313</v>
      </c>
      <c r="H8" s="7">
        <f t="shared" si="2"/>
        <v>18665</v>
      </c>
      <c r="I8" s="8">
        <f t="shared" si="3"/>
        <v>40311</v>
      </c>
      <c r="J8" s="2">
        <v>11</v>
      </c>
      <c r="K8" s="4" t="s">
        <v>104</v>
      </c>
      <c r="L8" s="2" t="s">
        <v>136</v>
      </c>
      <c r="M8" s="2" t="s">
        <v>94</v>
      </c>
      <c r="N8" s="2" t="s">
        <v>94</v>
      </c>
      <c r="O8" s="2" t="s">
        <v>94</v>
      </c>
      <c r="P8" s="2">
        <v>1690</v>
      </c>
      <c r="R8" s="20" t="s">
        <v>64</v>
      </c>
      <c r="S8" s="20">
        <f>SUBTOTAL(109,[Rainfall])</f>
        <v>0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5783</v>
      </c>
      <c r="G9" s="7">
        <f t="shared" si="1"/>
        <v>313</v>
      </c>
      <c r="H9" s="7">
        <f t="shared" si="2"/>
        <v>18666</v>
      </c>
      <c r="I9" s="8">
        <f t="shared" si="3"/>
        <v>40311</v>
      </c>
      <c r="J9" s="2">
        <v>11</v>
      </c>
      <c r="K9" s="4" t="s">
        <v>105</v>
      </c>
      <c r="L9" s="2" t="s">
        <v>136</v>
      </c>
      <c r="M9" s="2" t="s">
        <v>94</v>
      </c>
      <c r="N9" s="2" t="s">
        <v>94</v>
      </c>
      <c r="O9" s="2" t="s">
        <v>94</v>
      </c>
      <c r="P9" s="2">
        <v>2320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5784</v>
      </c>
      <c r="G10" s="7">
        <f t="shared" si="1"/>
        <v>313</v>
      </c>
      <c r="H10" s="7">
        <f t="shared" si="2"/>
        <v>18667</v>
      </c>
      <c r="I10" s="8">
        <f t="shared" si="3"/>
        <v>40311</v>
      </c>
      <c r="J10" s="2">
        <v>11</v>
      </c>
      <c r="K10" s="4" t="s">
        <v>103</v>
      </c>
      <c r="L10" s="2" t="s">
        <v>136</v>
      </c>
      <c r="M10" s="2" t="s">
        <v>94</v>
      </c>
      <c r="N10" s="2" t="s">
        <v>94</v>
      </c>
      <c r="O10" s="2" t="s">
        <v>94</v>
      </c>
      <c r="P10" s="2">
        <v>3650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5785</v>
      </c>
      <c r="G11" s="7">
        <f t="shared" si="1"/>
        <v>313</v>
      </c>
      <c r="H11" s="7">
        <f t="shared" si="2"/>
        <v>18668</v>
      </c>
      <c r="I11" s="8">
        <f t="shared" si="3"/>
        <v>40311</v>
      </c>
      <c r="J11" s="2">
        <v>11</v>
      </c>
      <c r="K11" s="4" t="s">
        <v>106</v>
      </c>
      <c r="L11" s="2" t="s">
        <v>136</v>
      </c>
      <c r="M11" s="2" t="s">
        <v>94</v>
      </c>
      <c r="N11" s="2" t="s">
        <v>94</v>
      </c>
      <c r="O11" s="2" t="s">
        <v>94</v>
      </c>
      <c r="P11" s="2">
        <v>4120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5786</v>
      </c>
      <c r="G12" s="7">
        <f t="shared" si="1"/>
        <v>313</v>
      </c>
      <c r="H12" s="7">
        <f t="shared" si="2"/>
        <v>18669</v>
      </c>
      <c r="I12" s="8">
        <f t="shared" si="3"/>
        <v>40311</v>
      </c>
      <c r="J12" s="2">
        <v>11</v>
      </c>
      <c r="K12" s="4" t="s">
        <v>107</v>
      </c>
      <c r="L12" s="2" t="s">
        <v>136</v>
      </c>
      <c r="M12" s="2" t="s">
        <v>94</v>
      </c>
      <c r="N12" s="2" t="s">
        <v>94</v>
      </c>
      <c r="O12" s="2" t="s">
        <v>94</v>
      </c>
      <c r="P12" s="2">
        <v>4425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5787</v>
      </c>
      <c r="G13" s="7">
        <f t="shared" si="1"/>
        <v>313</v>
      </c>
      <c r="H13" s="7">
        <f t="shared" si="2"/>
        <v>18670</v>
      </c>
      <c r="I13" s="8">
        <f t="shared" si="3"/>
        <v>40311</v>
      </c>
      <c r="J13" s="2">
        <v>11</v>
      </c>
      <c r="K13" s="4" t="s">
        <v>108</v>
      </c>
      <c r="L13" s="2" t="s">
        <v>136</v>
      </c>
      <c r="M13" s="2" t="s">
        <v>94</v>
      </c>
      <c r="N13" s="2" t="s">
        <v>94</v>
      </c>
      <c r="O13" s="2" t="s">
        <v>94</v>
      </c>
      <c r="P13" s="2">
        <v>4625</v>
      </c>
      <c r="R13" s="10">
        <v>93</v>
      </c>
      <c r="S13" s="10">
        <v>66</v>
      </c>
      <c r="T13" s="10" t="s">
        <v>96</v>
      </c>
      <c r="U13" s="10" t="s">
        <v>97</v>
      </c>
      <c r="V13" s="10">
        <v>8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5788</v>
      </c>
      <c r="G14" s="7">
        <f t="shared" si="1"/>
        <v>313</v>
      </c>
      <c r="H14" s="7">
        <f t="shared" si="2"/>
        <v>18671</v>
      </c>
      <c r="I14" s="8">
        <f t="shared" si="3"/>
        <v>40311</v>
      </c>
      <c r="J14" s="2">
        <v>11</v>
      </c>
      <c r="K14" s="4" t="s">
        <v>107</v>
      </c>
      <c r="L14" s="2" t="s">
        <v>136</v>
      </c>
      <c r="M14" s="2" t="s">
        <v>94</v>
      </c>
      <c r="N14" s="2" t="s">
        <v>94</v>
      </c>
      <c r="O14" s="2" t="s">
        <v>94</v>
      </c>
      <c r="P14" s="2">
        <v>1965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5789</v>
      </c>
      <c r="G15" s="7">
        <f t="shared" si="1"/>
        <v>313</v>
      </c>
      <c r="H15" s="7">
        <f t="shared" si="2"/>
        <v>18672</v>
      </c>
      <c r="I15" s="8">
        <f t="shared" si="3"/>
        <v>40311</v>
      </c>
      <c r="J15" s="2">
        <v>11</v>
      </c>
      <c r="K15" s="4" t="s">
        <v>109</v>
      </c>
      <c r="L15" s="2" t="s">
        <v>136</v>
      </c>
      <c r="M15" s="2" t="s">
        <v>94</v>
      </c>
      <c r="N15" s="2" t="s">
        <v>94</v>
      </c>
      <c r="O15" s="2" t="s">
        <v>94</v>
      </c>
      <c r="P15" s="2">
        <v>2840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5790</v>
      </c>
      <c r="G16" s="7">
        <f t="shared" si="1"/>
        <v>313</v>
      </c>
      <c r="H16" s="7">
        <f t="shared" si="2"/>
        <v>18673</v>
      </c>
      <c r="I16" s="8">
        <f t="shared" si="3"/>
        <v>40311</v>
      </c>
      <c r="J16" s="2">
        <v>11</v>
      </c>
      <c r="K16" s="4" t="s">
        <v>108</v>
      </c>
      <c r="L16" s="2" t="s">
        <v>136</v>
      </c>
      <c r="M16" s="2" t="s">
        <v>94</v>
      </c>
      <c r="N16" s="2" t="s">
        <v>94</v>
      </c>
      <c r="O16" s="2" t="s">
        <v>94</v>
      </c>
      <c r="P16" s="2">
        <v>2305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5791</v>
      </c>
      <c r="G17" s="7">
        <f t="shared" si="1"/>
        <v>313</v>
      </c>
      <c r="H17" s="7">
        <f t="shared" si="2"/>
        <v>18674</v>
      </c>
      <c r="I17" s="8">
        <f t="shared" si="3"/>
        <v>40311</v>
      </c>
      <c r="J17" s="2">
        <v>11</v>
      </c>
      <c r="K17" s="4" t="s">
        <v>110</v>
      </c>
      <c r="L17" s="2" t="s">
        <v>136</v>
      </c>
      <c r="M17" s="2" t="s">
        <v>94</v>
      </c>
      <c r="N17" s="2" t="s">
        <v>94</v>
      </c>
      <c r="O17" s="2" t="s">
        <v>94</v>
      </c>
      <c r="P17" s="2">
        <v>2970</v>
      </c>
      <c r="R17" s="54" t="s">
        <v>69</v>
      </c>
      <c r="S17" s="55"/>
      <c r="T17" s="55"/>
      <c r="U17" s="55"/>
      <c r="V17" s="55"/>
      <c r="W17" s="55"/>
      <c r="X17" s="55"/>
      <c r="Y17" s="56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5792</v>
      </c>
      <c r="G18" s="7">
        <f t="shared" si="1"/>
        <v>313</v>
      </c>
      <c r="H18" s="7">
        <f t="shared" si="2"/>
        <v>18675</v>
      </c>
      <c r="I18" s="8">
        <f t="shared" si="3"/>
        <v>40311</v>
      </c>
      <c r="J18" s="2">
        <v>11</v>
      </c>
      <c r="K18" s="4" t="s">
        <v>111</v>
      </c>
      <c r="L18" s="2" t="s">
        <v>136</v>
      </c>
      <c r="M18" s="2" t="s">
        <v>94</v>
      </c>
      <c r="N18" s="2" t="s">
        <v>94</v>
      </c>
      <c r="O18" s="2" t="s">
        <v>94</v>
      </c>
      <c r="P18" s="2">
        <v>4065</v>
      </c>
      <c r="R18" s="45" t="s">
        <v>139</v>
      </c>
      <c r="S18" s="46"/>
      <c r="T18" s="46"/>
      <c r="U18" s="46"/>
      <c r="V18" s="46"/>
      <c r="W18" s="46"/>
      <c r="X18" s="46"/>
      <c r="Y18" s="47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5793</v>
      </c>
      <c r="G19" s="7">
        <f t="shared" si="1"/>
        <v>313</v>
      </c>
      <c r="H19" s="7">
        <f t="shared" si="2"/>
        <v>18676</v>
      </c>
      <c r="I19" s="8">
        <f t="shared" si="3"/>
        <v>40311</v>
      </c>
      <c r="J19" s="2">
        <v>11</v>
      </c>
      <c r="K19" s="4" t="s">
        <v>111</v>
      </c>
      <c r="L19" s="2" t="s">
        <v>136</v>
      </c>
      <c r="M19" s="2" t="s">
        <v>94</v>
      </c>
      <c r="N19" s="2" t="s">
        <v>94</v>
      </c>
      <c r="O19" s="2" t="s">
        <v>94</v>
      </c>
      <c r="P19" s="2">
        <v>3460</v>
      </c>
      <c r="R19" s="48"/>
      <c r="S19" s="49"/>
      <c r="T19" s="49"/>
      <c r="U19" s="49"/>
      <c r="V19" s="49"/>
      <c r="W19" s="49"/>
      <c r="X19" s="49"/>
      <c r="Y19" s="50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5794</v>
      </c>
      <c r="G20" s="7">
        <f t="shared" si="1"/>
        <v>313</v>
      </c>
      <c r="H20" s="7">
        <f t="shared" si="2"/>
        <v>18677</v>
      </c>
      <c r="I20" s="8">
        <f t="shared" si="3"/>
        <v>40311</v>
      </c>
      <c r="J20" s="2">
        <v>11</v>
      </c>
      <c r="K20" s="4" t="s">
        <v>112</v>
      </c>
      <c r="L20" s="2" t="s">
        <v>136</v>
      </c>
      <c r="M20" s="2" t="s">
        <v>94</v>
      </c>
      <c r="N20" s="2" t="s">
        <v>94</v>
      </c>
      <c r="O20" s="2" t="s">
        <v>94</v>
      </c>
      <c r="P20" s="2">
        <v>6900</v>
      </c>
      <c r="R20" s="48"/>
      <c r="S20" s="49"/>
      <c r="T20" s="49"/>
      <c r="U20" s="49"/>
      <c r="V20" s="49"/>
      <c r="W20" s="49"/>
      <c r="X20" s="49"/>
      <c r="Y20" s="50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5795</v>
      </c>
      <c r="G21" s="7">
        <f t="shared" si="1"/>
        <v>313</v>
      </c>
      <c r="H21" s="7">
        <f t="shared" si="2"/>
        <v>18678</v>
      </c>
      <c r="I21" s="8">
        <f t="shared" si="3"/>
        <v>40311</v>
      </c>
      <c r="J21" s="2">
        <v>11</v>
      </c>
      <c r="K21" s="4" t="s">
        <v>112</v>
      </c>
      <c r="L21" s="2" t="s">
        <v>136</v>
      </c>
      <c r="M21" s="2" t="s">
        <v>94</v>
      </c>
      <c r="N21" s="2" t="s">
        <v>94</v>
      </c>
      <c r="O21" s="2" t="s">
        <v>94</v>
      </c>
      <c r="P21" s="2">
        <v>1260</v>
      </c>
      <c r="R21" s="48"/>
      <c r="S21" s="49"/>
      <c r="T21" s="49"/>
      <c r="U21" s="49"/>
      <c r="V21" s="49"/>
      <c r="W21" s="49"/>
      <c r="X21" s="49"/>
      <c r="Y21" s="50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5796</v>
      </c>
      <c r="G22" s="7">
        <f t="shared" si="1"/>
        <v>313</v>
      </c>
      <c r="H22" s="7">
        <f t="shared" si="2"/>
        <v>18679</v>
      </c>
      <c r="I22" s="8">
        <f t="shared" si="3"/>
        <v>40311</v>
      </c>
      <c r="J22" s="2">
        <v>11</v>
      </c>
      <c r="K22" s="4" t="s">
        <v>113</v>
      </c>
      <c r="L22" s="2" t="s">
        <v>136</v>
      </c>
      <c r="M22" s="2" t="s">
        <v>94</v>
      </c>
      <c r="N22" s="2" t="s">
        <v>94</v>
      </c>
      <c r="O22" s="2" t="s">
        <v>94</v>
      </c>
      <c r="P22" s="2">
        <v>14715</v>
      </c>
      <c r="R22" s="48"/>
      <c r="S22" s="49"/>
      <c r="T22" s="49"/>
      <c r="U22" s="49"/>
      <c r="V22" s="49"/>
      <c r="W22" s="49"/>
      <c r="X22" s="49"/>
      <c r="Y22" s="50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5797</v>
      </c>
      <c r="G23" s="7">
        <f t="shared" si="1"/>
        <v>313</v>
      </c>
      <c r="H23" s="7">
        <f t="shared" si="2"/>
        <v>18680</v>
      </c>
      <c r="I23" s="8">
        <f t="shared" si="3"/>
        <v>40311</v>
      </c>
      <c r="J23" s="2">
        <v>12</v>
      </c>
      <c r="K23" s="4" t="s">
        <v>113</v>
      </c>
      <c r="L23" s="2" t="s">
        <v>137</v>
      </c>
      <c r="M23" s="2" t="s">
        <v>94</v>
      </c>
      <c r="N23" s="2" t="s">
        <v>94</v>
      </c>
      <c r="O23" s="2" t="s">
        <v>94</v>
      </c>
      <c r="P23" s="2">
        <v>2500</v>
      </c>
      <c r="R23" s="48"/>
      <c r="S23" s="49"/>
      <c r="T23" s="49"/>
      <c r="U23" s="49"/>
      <c r="V23" s="49"/>
      <c r="W23" s="49"/>
      <c r="X23" s="49"/>
      <c r="Y23" s="50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5798</v>
      </c>
      <c r="G24" s="7">
        <f t="shared" si="1"/>
        <v>313</v>
      </c>
      <c r="H24" s="7">
        <f t="shared" si="2"/>
        <v>18681</v>
      </c>
      <c r="I24" s="8">
        <f t="shared" si="3"/>
        <v>40311</v>
      </c>
      <c r="J24" s="2">
        <v>11</v>
      </c>
      <c r="K24" s="4" t="s">
        <v>105</v>
      </c>
      <c r="L24" s="2" t="s">
        <v>136</v>
      </c>
      <c r="M24" s="2" t="s">
        <v>94</v>
      </c>
      <c r="N24" s="2" t="s">
        <v>94</v>
      </c>
      <c r="O24" s="2" t="s">
        <v>94</v>
      </c>
      <c r="P24" s="2">
        <v>3430</v>
      </c>
      <c r="R24" s="48"/>
      <c r="S24" s="49"/>
      <c r="T24" s="49"/>
      <c r="U24" s="49"/>
      <c r="V24" s="49"/>
      <c r="W24" s="49"/>
      <c r="X24" s="49"/>
      <c r="Y24" s="50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5799</v>
      </c>
      <c r="G25" s="7">
        <f t="shared" si="1"/>
        <v>313</v>
      </c>
      <c r="H25" s="7">
        <f t="shared" si="2"/>
        <v>18682</v>
      </c>
      <c r="I25" s="8">
        <f t="shared" si="3"/>
        <v>40311</v>
      </c>
      <c r="J25" s="2">
        <v>11</v>
      </c>
      <c r="K25" s="4" t="s">
        <v>114</v>
      </c>
      <c r="L25" s="2" t="s">
        <v>136</v>
      </c>
      <c r="M25" s="2" t="s">
        <v>94</v>
      </c>
      <c r="N25" s="2" t="s">
        <v>94</v>
      </c>
      <c r="O25" s="2" t="s">
        <v>94</v>
      </c>
      <c r="P25" s="2">
        <v>765</v>
      </c>
      <c r="R25" s="48"/>
      <c r="S25" s="49"/>
      <c r="T25" s="49"/>
      <c r="U25" s="49"/>
      <c r="V25" s="49"/>
      <c r="W25" s="49"/>
      <c r="X25" s="49"/>
      <c r="Y25" s="50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5800</v>
      </c>
      <c r="G26" s="7">
        <f t="shared" si="1"/>
        <v>313</v>
      </c>
      <c r="H26" s="7">
        <f t="shared" si="2"/>
        <v>18683</v>
      </c>
      <c r="I26" s="8">
        <f t="shared" si="3"/>
        <v>40311</v>
      </c>
      <c r="J26" s="2">
        <v>11</v>
      </c>
      <c r="K26" s="4" t="s">
        <v>115</v>
      </c>
      <c r="L26" s="2" t="s">
        <v>136</v>
      </c>
      <c r="M26" s="2" t="s">
        <v>94</v>
      </c>
      <c r="N26" s="2" t="s">
        <v>94</v>
      </c>
      <c r="O26" s="2" t="s">
        <v>94</v>
      </c>
      <c r="P26" s="2">
        <v>1280</v>
      </c>
      <c r="R26" s="48"/>
      <c r="S26" s="49"/>
      <c r="T26" s="49"/>
      <c r="U26" s="49"/>
      <c r="V26" s="49"/>
      <c r="W26" s="49"/>
      <c r="X26" s="49"/>
      <c r="Y26" s="50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5801</v>
      </c>
      <c r="G27" s="7">
        <f t="shared" si="1"/>
        <v>313</v>
      </c>
      <c r="H27" s="7">
        <f t="shared" si="2"/>
        <v>18684</v>
      </c>
      <c r="I27" s="8">
        <f t="shared" si="3"/>
        <v>40311</v>
      </c>
      <c r="J27" s="2">
        <v>11</v>
      </c>
      <c r="K27" s="4" t="s">
        <v>116</v>
      </c>
      <c r="L27" s="2" t="s">
        <v>136</v>
      </c>
      <c r="M27" s="2" t="s">
        <v>94</v>
      </c>
      <c r="N27" s="2" t="s">
        <v>94</v>
      </c>
      <c r="O27" s="2" t="s">
        <v>94</v>
      </c>
      <c r="P27" s="2">
        <v>850</v>
      </c>
      <c r="R27" s="51"/>
      <c r="S27" s="52"/>
      <c r="T27" s="52"/>
      <c r="U27" s="52"/>
      <c r="V27" s="52"/>
      <c r="W27" s="52"/>
      <c r="X27" s="52"/>
      <c r="Y27" s="53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5802</v>
      </c>
      <c r="G28" s="7">
        <f t="shared" si="1"/>
        <v>313</v>
      </c>
      <c r="H28" s="7">
        <f t="shared" si="2"/>
        <v>18685</v>
      </c>
      <c r="I28" s="8">
        <f t="shared" si="3"/>
        <v>40311</v>
      </c>
      <c r="J28" s="2">
        <v>11</v>
      </c>
      <c r="K28" s="4" t="s">
        <v>117</v>
      </c>
      <c r="L28" s="2" t="s">
        <v>136</v>
      </c>
      <c r="M28" s="2" t="s">
        <v>94</v>
      </c>
      <c r="N28" s="2" t="s">
        <v>94</v>
      </c>
      <c r="O28" s="2" t="s">
        <v>94</v>
      </c>
      <c r="P28" s="2">
        <v>1135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5803</v>
      </c>
      <c r="G29" s="7">
        <f t="shared" si="1"/>
        <v>313</v>
      </c>
      <c r="H29" s="7">
        <f t="shared" si="2"/>
        <v>18686</v>
      </c>
      <c r="I29" s="8">
        <f t="shared" si="3"/>
        <v>40311</v>
      </c>
      <c r="J29" s="2">
        <v>11</v>
      </c>
      <c r="K29" s="4" t="s">
        <v>117</v>
      </c>
      <c r="L29" s="2" t="s">
        <v>136</v>
      </c>
      <c r="M29" s="2" t="s">
        <v>94</v>
      </c>
      <c r="N29" s="2" t="s">
        <v>94</v>
      </c>
      <c r="O29" s="2" t="s">
        <v>94</v>
      </c>
      <c r="P29" s="2">
        <v>675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5804</v>
      </c>
      <c r="G30" s="7">
        <f t="shared" si="1"/>
        <v>313</v>
      </c>
      <c r="H30" s="7">
        <f t="shared" si="2"/>
        <v>18687</v>
      </c>
      <c r="I30" s="8">
        <f t="shared" si="3"/>
        <v>40311</v>
      </c>
      <c r="J30" s="2">
        <v>12</v>
      </c>
      <c r="K30" s="4" t="s">
        <v>118</v>
      </c>
      <c r="L30" s="2" t="s">
        <v>137</v>
      </c>
      <c r="M30" s="2" t="s">
        <v>94</v>
      </c>
      <c r="N30" s="2" t="s">
        <v>94</v>
      </c>
      <c r="O30" s="2" t="s">
        <v>94</v>
      </c>
      <c r="P30" s="2">
        <v>4035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5805</v>
      </c>
      <c r="G31" s="7">
        <f t="shared" si="1"/>
        <v>313</v>
      </c>
      <c r="H31" s="7">
        <f t="shared" si="2"/>
        <v>18688</v>
      </c>
      <c r="I31" s="8">
        <f t="shared" si="3"/>
        <v>40311</v>
      </c>
      <c r="J31" s="2"/>
      <c r="K31" s="4"/>
      <c r="L31" s="2"/>
      <c r="M31" s="2" t="s">
        <v>138</v>
      </c>
      <c r="N31" s="2" t="s">
        <v>138</v>
      </c>
      <c r="O31" s="2" t="s">
        <v>138</v>
      </c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5806</v>
      </c>
      <c r="G32" s="7">
        <f t="shared" si="1"/>
        <v>313</v>
      </c>
      <c r="H32" s="7">
        <f t="shared" si="2"/>
        <v>18689</v>
      </c>
      <c r="I32" s="8">
        <f t="shared" si="3"/>
        <v>40311</v>
      </c>
      <c r="J32" s="2"/>
      <c r="K32" s="4"/>
      <c r="L32" s="2"/>
      <c r="M32" s="2" t="s">
        <v>138</v>
      </c>
      <c r="N32" s="2" t="s">
        <v>138</v>
      </c>
      <c r="O32" s="2" t="s">
        <v>138</v>
      </c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5807</v>
      </c>
      <c r="G33" s="7">
        <f t="shared" si="1"/>
        <v>313</v>
      </c>
      <c r="H33" s="7">
        <f t="shared" si="2"/>
        <v>18690</v>
      </c>
      <c r="I33" s="8">
        <f t="shared" si="3"/>
        <v>40311</v>
      </c>
      <c r="J33" s="2">
        <v>12</v>
      </c>
      <c r="K33" s="4" t="s">
        <v>103</v>
      </c>
      <c r="L33" s="2" t="s">
        <v>137</v>
      </c>
      <c r="M33" s="2" t="s">
        <v>94</v>
      </c>
      <c r="N33" s="2" t="s">
        <v>94</v>
      </c>
      <c r="O33" s="2" t="s">
        <v>94</v>
      </c>
      <c r="P33" s="2">
        <v>2515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5808</v>
      </c>
      <c r="G34" s="7">
        <f t="shared" si="1"/>
        <v>313</v>
      </c>
      <c r="H34" s="7">
        <f t="shared" si="2"/>
        <v>18691</v>
      </c>
      <c r="I34" s="8">
        <f t="shared" si="3"/>
        <v>40311</v>
      </c>
      <c r="J34" s="2">
        <v>3</v>
      </c>
      <c r="K34" s="4" t="s">
        <v>119</v>
      </c>
      <c r="L34" s="2" t="s">
        <v>137</v>
      </c>
      <c r="M34" s="2" t="s">
        <v>94</v>
      </c>
      <c r="N34" s="2" t="s">
        <v>94</v>
      </c>
      <c r="O34" s="2" t="s">
        <v>94</v>
      </c>
      <c r="P34" s="2">
        <v>4850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5809</v>
      </c>
      <c r="G35" s="7">
        <f t="shared" si="1"/>
        <v>313</v>
      </c>
      <c r="H35" s="7">
        <f t="shared" si="2"/>
        <v>18692</v>
      </c>
      <c r="I35" s="8">
        <f t="shared" si="3"/>
        <v>40311</v>
      </c>
      <c r="J35" s="2">
        <v>3</v>
      </c>
      <c r="K35" s="4" t="s">
        <v>119</v>
      </c>
      <c r="L35" s="2" t="s">
        <v>137</v>
      </c>
      <c r="M35" s="2" t="s">
        <v>94</v>
      </c>
      <c r="N35" s="2" t="s">
        <v>94</v>
      </c>
      <c r="O35" s="2" t="s">
        <v>94</v>
      </c>
      <c r="P35" s="2">
        <v>1640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5810</v>
      </c>
      <c r="G36" s="7">
        <f t="shared" si="1"/>
        <v>313</v>
      </c>
      <c r="H36" s="7">
        <f t="shared" si="2"/>
        <v>18693</v>
      </c>
      <c r="I36" s="8">
        <f t="shared" si="3"/>
        <v>40311</v>
      </c>
      <c r="J36" s="2">
        <v>3</v>
      </c>
      <c r="K36" s="4" t="s">
        <v>115</v>
      </c>
      <c r="L36" s="2" t="s">
        <v>137</v>
      </c>
      <c r="M36" s="2" t="s">
        <v>94</v>
      </c>
      <c r="N36" s="2" t="s">
        <v>94</v>
      </c>
      <c r="O36" s="2" t="s">
        <v>94</v>
      </c>
      <c r="P36" s="2">
        <v>3470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5811</v>
      </c>
      <c r="G37" s="7">
        <f t="shared" si="1"/>
        <v>313</v>
      </c>
      <c r="H37" s="7">
        <f t="shared" si="2"/>
        <v>18694</v>
      </c>
      <c r="I37" s="8">
        <f t="shared" si="3"/>
        <v>40311</v>
      </c>
      <c r="J37" s="2">
        <v>3</v>
      </c>
      <c r="K37" s="4" t="s">
        <v>120</v>
      </c>
      <c r="L37" s="2" t="s">
        <v>137</v>
      </c>
      <c r="M37" s="2" t="s">
        <v>94</v>
      </c>
      <c r="N37" s="2" t="s">
        <v>94</v>
      </c>
      <c r="O37" s="2" t="s">
        <v>94</v>
      </c>
      <c r="P37" s="2">
        <v>760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5812</v>
      </c>
      <c r="G38" s="7">
        <f t="shared" si="1"/>
        <v>313</v>
      </c>
      <c r="H38" s="7">
        <f t="shared" si="2"/>
        <v>18695</v>
      </c>
      <c r="I38" s="8">
        <f t="shared" si="3"/>
        <v>40311</v>
      </c>
      <c r="J38" s="2">
        <v>3</v>
      </c>
      <c r="K38" s="4" t="s">
        <v>116</v>
      </c>
      <c r="L38" s="2" t="s">
        <v>137</v>
      </c>
      <c r="M38" s="2" t="s">
        <v>94</v>
      </c>
      <c r="N38" s="2" t="s">
        <v>94</v>
      </c>
      <c r="O38" s="2" t="s">
        <v>94</v>
      </c>
      <c r="P38" s="2">
        <v>3040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5813</v>
      </c>
      <c r="G39" s="7">
        <f t="shared" si="1"/>
        <v>313</v>
      </c>
      <c r="H39" s="7">
        <f t="shared" si="2"/>
        <v>18696</v>
      </c>
      <c r="I39" s="8">
        <f t="shared" si="3"/>
        <v>40311</v>
      </c>
      <c r="J39" s="2">
        <v>3</v>
      </c>
      <c r="K39" s="4" t="s">
        <v>121</v>
      </c>
      <c r="L39" s="2" t="s">
        <v>137</v>
      </c>
      <c r="M39" s="2" t="s">
        <v>94</v>
      </c>
      <c r="N39" s="2" t="s">
        <v>94</v>
      </c>
      <c r="O39" s="2" t="s">
        <v>94</v>
      </c>
      <c r="P39" s="2">
        <v>2020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5814</v>
      </c>
      <c r="G40" s="7">
        <f t="shared" si="1"/>
        <v>313</v>
      </c>
      <c r="H40" s="7">
        <f t="shared" si="2"/>
        <v>18697</v>
      </c>
      <c r="I40" s="8">
        <f t="shared" si="3"/>
        <v>40311</v>
      </c>
      <c r="J40" s="2">
        <v>4</v>
      </c>
      <c r="K40" s="4" t="s">
        <v>101</v>
      </c>
      <c r="L40" s="2" t="s">
        <v>137</v>
      </c>
      <c r="M40" s="2" t="s">
        <v>94</v>
      </c>
      <c r="N40" s="2" t="s">
        <v>94</v>
      </c>
      <c r="O40" s="2" t="s">
        <v>94</v>
      </c>
      <c r="P40" s="2">
        <v>3070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5815</v>
      </c>
      <c r="G41" s="7">
        <f t="shared" si="1"/>
        <v>313</v>
      </c>
      <c r="H41" s="7">
        <f t="shared" si="2"/>
        <v>18698</v>
      </c>
      <c r="I41" s="8">
        <f t="shared" si="3"/>
        <v>40311</v>
      </c>
      <c r="J41" s="2">
        <v>3</v>
      </c>
      <c r="K41" s="4" t="s">
        <v>116</v>
      </c>
      <c r="L41" s="2" t="s">
        <v>137</v>
      </c>
      <c r="M41" s="2" t="s">
        <v>94</v>
      </c>
      <c r="N41" s="2" t="s">
        <v>94</v>
      </c>
      <c r="O41" s="2" t="s">
        <v>94</v>
      </c>
      <c r="P41" s="2">
        <v>1100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5816</v>
      </c>
      <c r="G42" s="7">
        <f t="shared" si="1"/>
        <v>313</v>
      </c>
      <c r="H42" s="7">
        <f t="shared" si="2"/>
        <v>18699</v>
      </c>
      <c r="I42" s="8">
        <f t="shared" si="3"/>
        <v>40311</v>
      </c>
      <c r="J42" s="2">
        <v>4</v>
      </c>
      <c r="K42" s="4" t="s">
        <v>100</v>
      </c>
      <c r="L42" s="2" t="s">
        <v>137</v>
      </c>
      <c r="M42" s="2" t="s">
        <v>94</v>
      </c>
      <c r="N42" s="2" t="s">
        <v>94</v>
      </c>
      <c r="O42" s="2" t="s">
        <v>94</v>
      </c>
      <c r="P42" s="2">
        <v>3520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5817</v>
      </c>
      <c r="G43" s="7">
        <f t="shared" si="1"/>
        <v>313</v>
      </c>
      <c r="H43" s="7">
        <f t="shared" si="2"/>
        <v>18700</v>
      </c>
      <c r="I43" s="8">
        <f t="shared" si="3"/>
        <v>40311</v>
      </c>
      <c r="J43" s="2">
        <v>4</v>
      </c>
      <c r="K43" s="4" t="s">
        <v>122</v>
      </c>
      <c r="L43" s="2" t="s">
        <v>137</v>
      </c>
      <c r="M43" s="2" t="s">
        <v>94</v>
      </c>
      <c r="N43" s="2" t="s">
        <v>94</v>
      </c>
      <c r="O43" s="2" t="s">
        <v>94</v>
      </c>
      <c r="P43" s="2">
        <v>4170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5818</v>
      </c>
      <c r="G44" s="7">
        <f t="shared" si="1"/>
        <v>313</v>
      </c>
      <c r="H44" s="7">
        <f t="shared" si="2"/>
        <v>18701</v>
      </c>
      <c r="I44" s="8">
        <f t="shared" si="3"/>
        <v>40311</v>
      </c>
      <c r="J44" s="2">
        <v>4</v>
      </c>
      <c r="K44" s="4" t="s">
        <v>106</v>
      </c>
      <c r="L44" s="2" t="s">
        <v>137</v>
      </c>
      <c r="M44" s="2" t="s">
        <v>94</v>
      </c>
      <c r="N44" s="2" t="s">
        <v>94</v>
      </c>
      <c r="O44" s="2" t="s">
        <v>94</v>
      </c>
      <c r="P44" s="2">
        <v>4635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5819</v>
      </c>
      <c r="G45" s="7">
        <f t="shared" si="1"/>
        <v>313</v>
      </c>
      <c r="H45" s="7">
        <f t="shared" si="2"/>
        <v>18702</v>
      </c>
      <c r="I45" s="8">
        <f t="shared" si="3"/>
        <v>40311</v>
      </c>
      <c r="J45" s="2">
        <v>4</v>
      </c>
      <c r="K45" s="4" t="s">
        <v>120</v>
      </c>
      <c r="L45" s="2" t="s">
        <v>137</v>
      </c>
      <c r="M45" s="2" t="s">
        <v>94</v>
      </c>
      <c r="N45" s="2" t="s">
        <v>94</v>
      </c>
      <c r="O45" s="2" t="s">
        <v>94</v>
      </c>
      <c r="P45" s="2">
        <v>1600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5820</v>
      </c>
      <c r="G46" s="7">
        <f t="shared" si="1"/>
        <v>313</v>
      </c>
      <c r="H46" s="7">
        <f t="shared" si="2"/>
        <v>18703</v>
      </c>
      <c r="I46" s="8">
        <f t="shared" si="3"/>
        <v>40311</v>
      </c>
      <c r="J46" s="2">
        <v>4</v>
      </c>
      <c r="K46" s="4" t="s">
        <v>118</v>
      </c>
      <c r="L46" s="2" t="s">
        <v>137</v>
      </c>
      <c r="M46" s="2" t="s">
        <v>94</v>
      </c>
      <c r="N46" s="2" t="s">
        <v>94</v>
      </c>
      <c r="O46" s="2" t="s">
        <v>94</v>
      </c>
      <c r="P46" s="2">
        <v>1690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5821</v>
      </c>
      <c r="G47" s="7">
        <f t="shared" si="1"/>
        <v>313</v>
      </c>
      <c r="H47" s="7">
        <f t="shared" si="2"/>
        <v>18704</v>
      </c>
      <c r="I47" s="8">
        <f t="shared" si="3"/>
        <v>40311</v>
      </c>
      <c r="J47" s="2">
        <v>4</v>
      </c>
      <c r="K47" s="4" t="s">
        <v>123</v>
      </c>
      <c r="L47" s="2" t="s">
        <v>137</v>
      </c>
      <c r="M47" s="2" t="s">
        <v>94</v>
      </c>
      <c r="N47" s="2" t="s">
        <v>94</v>
      </c>
      <c r="O47" s="2" t="s">
        <v>94</v>
      </c>
      <c r="P47" s="2">
        <v>1970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5822</v>
      </c>
      <c r="G48" s="7">
        <f t="shared" si="1"/>
        <v>313</v>
      </c>
      <c r="H48" s="7">
        <f t="shared" si="2"/>
        <v>18705</v>
      </c>
      <c r="I48" s="8">
        <f t="shared" si="3"/>
        <v>40311</v>
      </c>
      <c r="J48" s="2">
        <v>4</v>
      </c>
      <c r="K48" s="4" t="s">
        <v>104</v>
      </c>
      <c r="L48" s="2" t="s">
        <v>137</v>
      </c>
      <c r="M48" s="2" t="s">
        <v>94</v>
      </c>
      <c r="N48" s="2" t="s">
        <v>94</v>
      </c>
      <c r="O48" s="2" t="s">
        <v>94</v>
      </c>
      <c r="P48" s="2">
        <v>3075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5823</v>
      </c>
      <c r="G49" s="7">
        <f t="shared" si="1"/>
        <v>313</v>
      </c>
      <c r="H49" s="7">
        <f t="shared" si="2"/>
        <v>18706</v>
      </c>
      <c r="I49" s="8">
        <f t="shared" si="3"/>
        <v>40311</v>
      </c>
      <c r="J49" s="2">
        <v>4</v>
      </c>
      <c r="K49" s="4" t="s">
        <v>124</v>
      </c>
      <c r="L49" s="2" t="s">
        <v>137</v>
      </c>
      <c r="M49" s="2" t="s">
        <v>94</v>
      </c>
      <c r="N49" s="2" t="s">
        <v>94</v>
      </c>
      <c r="O49" s="2" t="s">
        <v>94</v>
      </c>
      <c r="P49" s="2">
        <v>2590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5824</v>
      </c>
      <c r="G50" s="7">
        <f t="shared" si="1"/>
        <v>313</v>
      </c>
      <c r="H50" s="7">
        <f t="shared" si="2"/>
        <v>18707</v>
      </c>
      <c r="I50" s="8">
        <f t="shared" si="3"/>
        <v>40311</v>
      </c>
      <c r="J50" s="2">
        <v>4</v>
      </c>
      <c r="K50" s="4" t="s">
        <v>116</v>
      </c>
      <c r="L50" s="2" t="s">
        <v>137</v>
      </c>
      <c r="M50" s="2" t="s">
        <v>94</v>
      </c>
      <c r="N50" s="2" t="s">
        <v>94</v>
      </c>
      <c r="O50" s="2" t="s">
        <v>94</v>
      </c>
      <c r="P50" s="2">
        <v>950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5825</v>
      </c>
      <c r="G51" s="7">
        <f t="shared" si="1"/>
        <v>313</v>
      </c>
      <c r="H51" s="7">
        <f t="shared" si="2"/>
        <v>18708</v>
      </c>
      <c r="I51" s="8">
        <f t="shared" si="3"/>
        <v>40311</v>
      </c>
      <c r="J51" s="2">
        <v>5</v>
      </c>
      <c r="K51" s="4" t="s">
        <v>125</v>
      </c>
      <c r="L51" s="2" t="s">
        <v>137</v>
      </c>
      <c r="M51" s="2" t="s">
        <v>94</v>
      </c>
      <c r="N51" s="2" t="s">
        <v>94</v>
      </c>
      <c r="O51" s="2" t="s">
        <v>94</v>
      </c>
      <c r="P51" s="2">
        <v>2000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5826</v>
      </c>
      <c r="G52" s="7">
        <f t="shared" si="1"/>
        <v>313</v>
      </c>
      <c r="H52" s="7">
        <f t="shared" si="2"/>
        <v>18709</v>
      </c>
      <c r="I52" s="8">
        <f t="shared" si="3"/>
        <v>40311</v>
      </c>
      <c r="J52" s="2">
        <v>5</v>
      </c>
      <c r="K52" s="4" t="s">
        <v>102</v>
      </c>
      <c r="L52" s="2" t="s">
        <v>137</v>
      </c>
      <c r="M52" s="2" t="s">
        <v>94</v>
      </c>
      <c r="N52" s="2" t="s">
        <v>94</v>
      </c>
      <c r="O52" s="2" t="s">
        <v>94</v>
      </c>
      <c r="P52" s="2">
        <v>1325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5827</v>
      </c>
      <c r="G53" s="7">
        <f t="shared" si="1"/>
        <v>313</v>
      </c>
      <c r="H53" s="7">
        <f t="shared" si="2"/>
        <v>18710</v>
      </c>
      <c r="I53" s="8">
        <f t="shared" si="3"/>
        <v>40311</v>
      </c>
      <c r="J53" s="2">
        <v>5</v>
      </c>
      <c r="K53" s="4" t="s">
        <v>106</v>
      </c>
      <c r="L53" s="2" t="s">
        <v>137</v>
      </c>
      <c r="M53" s="2" t="s">
        <v>94</v>
      </c>
      <c r="N53" s="2" t="s">
        <v>94</v>
      </c>
      <c r="O53" s="2" t="s">
        <v>94</v>
      </c>
      <c r="P53" s="2">
        <v>5020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5828</v>
      </c>
      <c r="G54" s="7">
        <f t="shared" si="1"/>
        <v>313</v>
      </c>
      <c r="H54" s="7">
        <f t="shared" si="2"/>
        <v>18711</v>
      </c>
      <c r="I54" s="8">
        <f t="shared" si="3"/>
        <v>40311</v>
      </c>
      <c r="J54" s="2">
        <v>5</v>
      </c>
      <c r="K54" s="4" t="s">
        <v>126</v>
      </c>
      <c r="L54" s="2" t="s">
        <v>137</v>
      </c>
      <c r="M54" s="2" t="s">
        <v>94</v>
      </c>
      <c r="N54" s="2" t="s">
        <v>94</v>
      </c>
      <c r="O54" s="2" t="s">
        <v>94</v>
      </c>
      <c r="P54" s="2">
        <v>1985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5829</v>
      </c>
      <c r="G55" s="7">
        <f t="shared" si="1"/>
        <v>313</v>
      </c>
      <c r="H55" s="7">
        <f t="shared" si="2"/>
        <v>18712</v>
      </c>
      <c r="I55" s="8">
        <f t="shared" si="3"/>
        <v>40311</v>
      </c>
      <c r="J55" s="2">
        <v>5</v>
      </c>
      <c r="K55" s="4" t="s">
        <v>127</v>
      </c>
      <c r="L55" s="2" t="s">
        <v>137</v>
      </c>
      <c r="M55" s="2" t="s">
        <v>94</v>
      </c>
      <c r="N55" s="2" t="s">
        <v>94</v>
      </c>
      <c r="O55" s="2" t="s">
        <v>94</v>
      </c>
      <c r="P55" s="2">
        <v>3020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5830</v>
      </c>
      <c r="G56" s="7">
        <f t="shared" si="1"/>
        <v>313</v>
      </c>
      <c r="H56" s="7">
        <f t="shared" si="2"/>
        <v>18713</v>
      </c>
      <c r="I56" s="8">
        <f t="shared" si="3"/>
        <v>40311</v>
      </c>
      <c r="J56" s="2">
        <v>5</v>
      </c>
      <c r="K56" s="4" t="s">
        <v>110</v>
      </c>
      <c r="L56" s="2" t="s">
        <v>137</v>
      </c>
      <c r="M56" s="2" t="s">
        <v>94</v>
      </c>
      <c r="N56" s="2" t="s">
        <v>94</v>
      </c>
      <c r="O56" s="2" t="s">
        <v>94</v>
      </c>
      <c r="P56" s="2">
        <v>1475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5831</v>
      </c>
      <c r="G57" s="7">
        <f t="shared" si="1"/>
        <v>313</v>
      </c>
      <c r="H57" s="7">
        <f t="shared" si="2"/>
        <v>18714</v>
      </c>
      <c r="I57" s="8">
        <f t="shared" si="3"/>
        <v>40311</v>
      </c>
      <c r="J57" s="2">
        <v>5</v>
      </c>
      <c r="K57" s="4" t="s">
        <v>128</v>
      </c>
      <c r="L57" s="2" t="s">
        <v>137</v>
      </c>
      <c r="M57" s="2" t="s">
        <v>94</v>
      </c>
      <c r="N57" s="2" t="s">
        <v>94</v>
      </c>
      <c r="O57" s="2" t="s">
        <v>94</v>
      </c>
      <c r="P57" s="2">
        <v>2390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5832</v>
      </c>
      <c r="G58" s="7">
        <f t="shared" si="1"/>
        <v>313</v>
      </c>
      <c r="H58" s="7">
        <f t="shared" si="2"/>
        <v>18715</v>
      </c>
      <c r="I58" s="8">
        <f t="shared" si="3"/>
        <v>40311</v>
      </c>
      <c r="J58" s="2">
        <v>5</v>
      </c>
      <c r="K58" s="4" t="s">
        <v>100</v>
      </c>
      <c r="L58" s="2" t="s">
        <v>137</v>
      </c>
      <c r="M58" s="2" t="s">
        <v>94</v>
      </c>
      <c r="N58" s="2" t="s">
        <v>94</v>
      </c>
      <c r="O58" s="2" t="s">
        <v>94</v>
      </c>
      <c r="P58" s="2">
        <v>4090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5833</v>
      </c>
      <c r="G59" s="7">
        <f t="shared" si="1"/>
        <v>313</v>
      </c>
      <c r="H59" s="7">
        <f t="shared" si="2"/>
        <v>18716</v>
      </c>
      <c r="I59" s="8">
        <f t="shared" si="3"/>
        <v>40311</v>
      </c>
      <c r="J59" s="2">
        <v>5</v>
      </c>
      <c r="K59" s="4" t="s">
        <v>129</v>
      </c>
      <c r="L59" s="2" t="s">
        <v>137</v>
      </c>
      <c r="M59" s="2" t="s">
        <v>94</v>
      </c>
      <c r="N59" s="2" t="s">
        <v>94</v>
      </c>
      <c r="O59" s="2" t="s">
        <v>94</v>
      </c>
      <c r="P59" s="2">
        <v>8710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5834</v>
      </c>
      <c r="G60" s="7">
        <f t="shared" si="1"/>
        <v>313</v>
      </c>
      <c r="H60" s="7">
        <f t="shared" si="2"/>
        <v>18717</v>
      </c>
      <c r="I60" s="8">
        <f t="shared" si="3"/>
        <v>40311</v>
      </c>
      <c r="J60" s="2">
        <v>5</v>
      </c>
      <c r="K60" s="4" t="s">
        <v>109</v>
      </c>
      <c r="L60" s="2" t="s">
        <v>137</v>
      </c>
      <c r="M60" s="2" t="s">
        <v>94</v>
      </c>
      <c r="N60" s="2" t="s">
        <v>94</v>
      </c>
      <c r="O60" s="2" t="s">
        <v>94</v>
      </c>
      <c r="P60" s="2">
        <v>5250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5835</v>
      </c>
      <c r="G61" s="7">
        <f t="shared" si="1"/>
        <v>313</v>
      </c>
      <c r="H61" s="7">
        <f t="shared" si="2"/>
        <v>18718</v>
      </c>
      <c r="I61" s="8">
        <f t="shared" si="3"/>
        <v>40311</v>
      </c>
      <c r="J61" s="2">
        <v>5</v>
      </c>
      <c r="K61" s="4" t="s">
        <v>130</v>
      </c>
      <c r="L61" s="2" t="s">
        <v>137</v>
      </c>
      <c r="M61" s="2" t="s">
        <v>94</v>
      </c>
      <c r="N61" s="2" t="s">
        <v>94</v>
      </c>
      <c r="O61" s="2" t="s">
        <v>94</v>
      </c>
      <c r="P61" s="2">
        <v>7890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5836</v>
      </c>
      <c r="G62" s="7">
        <f t="shared" si="1"/>
        <v>313</v>
      </c>
      <c r="H62" s="7">
        <f t="shared" si="2"/>
        <v>18719</v>
      </c>
      <c r="I62" s="8">
        <f t="shared" si="3"/>
        <v>40311</v>
      </c>
      <c r="J62" s="2">
        <v>5</v>
      </c>
      <c r="K62" s="4" t="s">
        <v>131</v>
      </c>
      <c r="L62" s="2" t="s">
        <v>137</v>
      </c>
      <c r="M62" s="2" t="s">
        <v>94</v>
      </c>
      <c r="N62" s="2" t="s">
        <v>94</v>
      </c>
      <c r="O62" s="2" t="s">
        <v>94</v>
      </c>
      <c r="P62" s="2">
        <v>1120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5837</v>
      </c>
      <c r="G63" s="7">
        <f t="shared" si="1"/>
        <v>313</v>
      </c>
      <c r="H63" s="7">
        <f t="shared" si="2"/>
        <v>18720</v>
      </c>
      <c r="I63" s="8">
        <f t="shared" si="3"/>
        <v>40311</v>
      </c>
      <c r="J63" s="2">
        <v>5</v>
      </c>
      <c r="K63" s="4" t="s">
        <v>132</v>
      </c>
      <c r="L63" s="2" t="s">
        <v>137</v>
      </c>
      <c r="M63" s="2" t="s">
        <v>94</v>
      </c>
      <c r="N63" s="2" t="s">
        <v>94</v>
      </c>
      <c r="O63" s="2" t="s">
        <v>94</v>
      </c>
      <c r="P63" s="2">
        <v>14065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5838</v>
      </c>
      <c r="G64" s="7">
        <f t="shared" si="1"/>
        <v>313</v>
      </c>
      <c r="H64" s="7">
        <f t="shared" si="2"/>
        <v>18721</v>
      </c>
      <c r="I64" s="8">
        <f t="shared" si="3"/>
        <v>40311</v>
      </c>
      <c r="J64" s="2">
        <v>5</v>
      </c>
      <c r="K64" s="4" t="s">
        <v>133</v>
      </c>
      <c r="L64" s="2" t="s">
        <v>137</v>
      </c>
      <c r="M64" s="2" t="s">
        <v>94</v>
      </c>
      <c r="N64" s="2" t="s">
        <v>94</v>
      </c>
      <c r="O64" s="2" t="s">
        <v>94</v>
      </c>
      <c r="P64" s="2">
        <v>4765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5839</v>
      </c>
      <c r="G65" s="7">
        <f t="shared" si="1"/>
        <v>313</v>
      </c>
      <c r="H65" s="7">
        <f t="shared" si="2"/>
        <v>18722</v>
      </c>
      <c r="I65" s="8">
        <f t="shared" si="3"/>
        <v>40311</v>
      </c>
      <c r="J65" s="2">
        <v>5</v>
      </c>
      <c r="K65" s="4" t="s">
        <v>119</v>
      </c>
      <c r="L65" s="2" t="s">
        <v>137</v>
      </c>
      <c r="M65" s="2" t="s">
        <v>94</v>
      </c>
      <c r="N65" s="2" t="s">
        <v>94</v>
      </c>
      <c r="O65" s="2" t="s">
        <v>94</v>
      </c>
      <c r="P65" s="2">
        <v>11530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5840</v>
      </c>
      <c r="G66" s="7">
        <f t="shared" si="1"/>
        <v>313</v>
      </c>
      <c r="H66" s="7">
        <f t="shared" si="2"/>
        <v>18723</v>
      </c>
      <c r="I66" s="8">
        <f t="shared" si="3"/>
        <v>40311</v>
      </c>
      <c r="J66" s="2">
        <v>11</v>
      </c>
      <c r="K66" s="4" t="s">
        <v>111</v>
      </c>
      <c r="L66" s="2" t="s">
        <v>136</v>
      </c>
      <c r="M66" s="2" t="s">
        <v>94</v>
      </c>
      <c r="N66" s="2" t="s">
        <v>94</v>
      </c>
      <c r="O66" s="2" t="s">
        <v>94</v>
      </c>
      <c r="P66" s="7" t="s">
        <v>92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5841</v>
      </c>
      <c r="G67" s="7">
        <f t="shared" si="1"/>
        <v>313</v>
      </c>
      <c r="H67" s="7">
        <f t="shared" si="2"/>
        <v>18724</v>
      </c>
      <c r="I67" s="8">
        <f t="shared" si="3"/>
        <v>40311</v>
      </c>
      <c r="J67" s="2">
        <v>11</v>
      </c>
      <c r="K67" s="4" t="s">
        <v>111</v>
      </c>
      <c r="L67" s="2" t="s">
        <v>136</v>
      </c>
      <c r="M67" s="2" t="s">
        <v>94</v>
      </c>
      <c r="N67" s="2" t="s">
        <v>94</v>
      </c>
      <c r="O67" s="2" t="s">
        <v>94</v>
      </c>
      <c r="P67" s="7" t="s">
        <v>92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5842</v>
      </c>
      <c r="G68" s="7">
        <f t="shared" ref="G68:G76" si="5">G67</f>
        <v>313</v>
      </c>
      <c r="H68" s="7">
        <f t="shared" ref="H68:H76" si="6">H67+1</f>
        <v>18725</v>
      </c>
      <c r="I68" s="8">
        <f t="shared" ref="I68:I76" si="7">I67</f>
        <v>40311</v>
      </c>
      <c r="J68" s="2">
        <v>11</v>
      </c>
      <c r="K68" s="4" t="s">
        <v>112</v>
      </c>
      <c r="L68" s="2" t="s">
        <v>136</v>
      </c>
      <c r="M68" s="2" t="s">
        <v>94</v>
      </c>
      <c r="N68" s="2" t="s">
        <v>94</v>
      </c>
      <c r="O68" s="2" t="s">
        <v>94</v>
      </c>
      <c r="P68" s="7" t="s">
        <v>92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5843</v>
      </c>
      <c r="G69" s="7">
        <f t="shared" si="5"/>
        <v>313</v>
      </c>
      <c r="H69" s="7">
        <f t="shared" si="6"/>
        <v>18726</v>
      </c>
      <c r="I69" s="8">
        <f t="shared" si="7"/>
        <v>40311</v>
      </c>
      <c r="J69" s="2">
        <v>11</v>
      </c>
      <c r="K69" s="4" t="s">
        <v>112</v>
      </c>
      <c r="L69" s="2" t="s">
        <v>136</v>
      </c>
      <c r="M69" s="2" t="s">
        <v>94</v>
      </c>
      <c r="N69" s="2" t="s">
        <v>94</v>
      </c>
      <c r="O69" s="2" t="s">
        <v>94</v>
      </c>
      <c r="P69" s="7" t="s">
        <v>92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5844</v>
      </c>
      <c r="G70" s="7">
        <f t="shared" si="5"/>
        <v>313</v>
      </c>
      <c r="H70" s="7">
        <f t="shared" si="6"/>
        <v>18727</v>
      </c>
      <c r="I70" s="8">
        <f t="shared" si="7"/>
        <v>40311</v>
      </c>
      <c r="J70" s="2">
        <v>4</v>
      </c>
      <c r="K70" s="4" t="s">
        <v>123</v>
      </c>
      <c r="L70" s="2" t="s">
        <v>137</v>
      </c>
      <c r="M70" s="2" t="s">
        <v>94</v>
      </c>
      <c r="N70" s="2" t="s">
        <v>94</v>
      </c>
      <c r="O70" s="2" t="s">
        <v>94</v>
      </c>
      <c r="P70" s="7" t="s">
        <v>92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5845</v>
      </c>
      <c r="G71" s="7">
        <f t="shared" si="5"/>
        <v>313</v>
      </c>
      <c r="H71" s="7">
        <f t="shared" si="6"/>
        <v>18728</v>
      </c>
      <c r="I71" s="8">
        <f t="shared" si="7"/>
        <v>40311</v>
      </c>
      <c r="J71" s="2">
        <v>12</v>
      </c>
      <c r="K71" s="4" t="s">
        <v>134</v>
      </c>
      <c r="L71" s="2" t="s">
        <v>137</v>
      </c>
      <c r="M71" s="2" t="s">
        <v>94</v>
      </c>
      <c r="N71" s="2" t="s">
        <v>94</v>
      </c>
      <c r="O71" s="2" t="s">
        <v>94</v>
      </c>
      <c r="P71" s="7" t="s">
        <v>92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5846</v>
      </c>
      <c r="G72" s="7">
        <f t="shared" si="5"/>
        <v>313</v>
      </c>
      <c r="H72" s="7">
        <f t="shared" si="6"/>
        <v>18729</v>
      </c>
      <c r="I72" s="8">
        <f t="shared" si="7"/>
        <v>40311</v>
      </c>
      <c r="J72" s="2">
        <v>12</v>
      </c>
      <c r="K72" s="4" t="s">
        <v>134</v>
      </c>
      <c r="L72" s="2" t="s">
        <v>137</v>
      </c>
      <c r="M72" s="2" t="s">
        <v>94</v>
      </c>
      <c r="N72" s="2" t="s">
        <v>94</v>
      </c>
      <c r="O72" s="2" t="s">
        <v>94</v>
      </c>
      <c r="P72" s="7" t="s">
        <v>92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5847</v>
      </c>
      <c r="G73" s="7">
        <f t="shared" si="5"/>
        <v>313</v>
      </c>
      <c r="H73" s="7">
        <f t="shared" si="6"/>
        <v>18730</v>
      </c>
      <c r="I73" s="8">
        <f t="shared" si="7"/>
        <v>40311</v>
      </c>
      <c r="J73" s="2">
        <v>12</v>
      </c>
      <c r="K73" s="4" t="s">
        <v>128</v>
      </c>
      <c r="L73" s="2" t="s">
        <v>137</v>
      </c>
      <c r="M73" s="2" t="s">
        <v>94</v>
      </c>
      <c r="N73" s="2" t="s">
        <v>94</v>
      </c>
      <c r="O73" s="2" t="s">
        <v>94</v>
      </c>
      <c r="P73" s="7" t="s">
        <v>92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5848</v>
      </c>
      <c r="G74" s="7">
        <f t="shared" si="5"/>
        <v>313</v>
      </c>
      <c r="H74" s="7">
        <f t="shared" si="6"/>
        <v>18731</v>
      </c>
      <c r="I74" s="8">
        <f t="shared" si="7"/>
        <v>40311</v>
      </c>
      <c r="J74" s="2">
        <v>12</v>
      </c>
      <c r="K74" s="4" t="s">
        <v>135</v>
      </c>
      <c r="L74" s="2" t="s">
        <v>137</v>
      </c>
      <c r="M74" s="2" t="s">
        <v>94</v>
      </c>
      <c r="N74" s="2" t="s">
        <v>94</v>
      </c>
      <c r="O74" s="2" t="s">
        <v>94</v>
      </c>
      <c r="P74" s="7" t="s">
        <v>92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5849</v>
      </c>
      <c r="G75" s="7">
        <f t="shared" si="5"/>
        <v>313</v>
      </c>
      <c r="H75" s="7">
        <f t="shared" si="6"/>
        <v>18732</v>
      </c>
      <c r="I75" s="8">
        <f t="shared" si="7"/>
        <v>40311</v>
      </c>
      <c r="J75" s="2">
        <v>12</v>
      </c>
      <c r="K75" s="4" t="s">
        <v>130</v>
      </c>
      <c r="L75" s="2" t="s">
        <v>137</v>
      </c>
      <c r="M75" s="2" t="s">
        <v>94</v>
      </c>
      <c r="N75" s="2" t="s">
        <v>94</v>
      </c>
      <c r="O75" s="2" t="s">
        <v>94</v>
      </c>
      <c r="P75" s="7" t="s">
        <v>92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5850</v>
      </c>
      <c r="G76" s="7">
        <f t="shared" si="5"/>
        <v>313</v>
      </c>
      <c r="H76" s="7">
        <f t="shared" si="6"/>
        <v>18733</v>
      </c>
      <c r="I76" s="8">
        <f t="shared" si="7"/>
        <v>40311</v>
      </c>
      <c r="J76" s="2">
        <v>12</v>
      </c>
      <c r="K76" s="4" t="s">
        <v>130</v>
      </c>
      <c r="L76" s="2" t="s">
        <v>137</v>
      </c>
      <c r="M76" s="2" t="s">
        <v>94</v>
      </c>
      <c r="N76" s="2" t="s">
        <v>94</v>
      </c>
      <c r="O76" s="2" t="s">
        <v>94</v>
      </c>
      <c r="P76" s="7" t="s">
        <v>92</v>
      </c>
    </row>
    <row r="79" spans="1:16" ht="15" customHeight="1"/>
    <row r="84" spans="11:11">
      <c r="K84" s="11"/>
    </row>
  </sheetData>
  <sheetProtection password="E381" sheet="1" objects="1" scenarios="1"/>
  <mergeCells count="2">
    <mergeCell ref="R18:Y27"/>
    <mergeCell ref="R17:Y17"/>
  </mergeCells>
  <dataValidations xWindow="448" yWindow="255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S19" sqref="S1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5776</v>
      </c>
      <c r="G2" s="38" t="str">
        <f>CONCATENATE("c",FieldWorksheet!G2)</f>
        <v>c313</v>
      </c>
      <c r="H2" s="38" t="str">
        <f>CONCATENATE("c",FieldWorksheet!H2)</f>
        <v>c18659</v>
      </c>
      <c r="I2" s="17">
        <f>FieldWorksheet!I2</f>
        <v>40311</v>
      </c>
      <c r="J2" s="38" t="str">
        <f>CONCATENATE(FieldWorksheet!J2,":",FieldWorksheet!K2,FieldWorksheet!L2)</f>
        <v>10:58AM</v>
      </c>
      <c r="K2" s="39" t="s">
        <v>94</v>
      </c>
      <c r="L2" s="39" t="s">
        <v>94</v>
      </c>
      <c r="M2" s="39" t="s">
        <v>94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5828</v>
      </c>
      <c r="U2" s="38" t="str">
        <f>CONCATENATE("c",FieldWorksheet!G54)</f>
        <v>c313</v>
      </c>
      <c r="V2" s="38" t="str">
        <f>CONCATENATE("c",FieldWorksheet!H54)</f>
        <v>c18711</v>
      </c>
      <c r="W2" s="17">
        <f>FieldWorksheet!I54</f>
        <v>40311</v>
      </c>
      <c r="X2" s="38" t="str">
        <f>CONCATENATE(FieldWorksheet!J54,":",FieldWorksheet!K54,FieldWorksheet!L54)</f>
        <v>5:17PM</v>
      </c>
      <c r="Y2" s="39" t="s">
        <v>94</v>
      </c>
      <c r="Z2" s="39" t="s">
        <v>94</v>
      </c>
      <c r="AA2" s="39" t="s">
        <v>94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5777</v>
      </c>
      <c r="G3" s="23" t="str">
        <f>CONCATENATE("c",FieldWorksheet!G3)</f>
        <v>c313</v>
      </c>
      <c r="H3" s="23" t="str">
        <f>CONCATENATE("c",FieldWorksheet!H3)</f>
        <v>c18660</v>
      </c>
      <c r="I3" s="24">
        <f>FieldWorksheet!I3</f>
        <v>40311</v>
      </c>
      <c r="J3" s="23" t="str">
        <f>CONCATENATE(FieldWorksheet!J3,":",FieldWorksheet!K3,FieldWorksheet!L3)</f>
        <v>11:00AM</v>
      </c>
      <c r="K3" s="23" t="s">
        <v>94</v>
      </c>
      <c r="L3" s="23" t="s">
        <v>94</v>
      </c>
      <c r="M3" s="23" t="s">
        <v>94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5829</v>
      </c>
      <c r="U3" s="23" t="str">
        <f>CONCATENATE("c",FieldWorksheet!G55)</f>
        <v>c313</v>
      </c>
      <c r="V3" s="23" t="str">
        <f>CONCATENATE("c",FieldWorksheet!H55)</f>
        <v>c18712</v>
      </c>
      <c r="W3" s="24">
        <f>FieldWorksheet!I55</f>
        <v>40311</v>
      </c>
      <c r="X3" s="23" t="str">
        <f>CONCATENATE(FieldWorksheet!J55,":",FieldWorksheet!K55,FieldWorksheet!L55)</f>
        <v>5:23PM</v>
      </c>
      <c r="Y3" s="23" t="s">
        <v>94</v>
      </c>
      <c r="Z3" s="23" t="s">
        <v>94</v>
      </c>
      <c r="AA3" s="23" t="s">
        <v>94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5778</v>
      </c>
      <c r="G4" s="38" t="str">
        <f>CONCATENATE("c",FieldWorksheet!G4)</f>
        <v>c313</v>
      </c>
      <c r="H4" s="38" t="str">
        <f>CONCATENATE("c",FieldWorksheet!H4)</f>
        <v>c18661</v>
      </c>
      <c r="I4" s="17">
        <f>FieldWorksheet!I4</f>
        <v>40311</v>
      </c>
      <c r="J4" s="38" t="str">
        <f>CONCATENATE(FieldWorksheet!J4,":",FieldWorksheet!K4,FieldWorksheet!L4)</f>
        <v>11:01AM</v>
      </c>
      <c r="K4" s="39" t="s">
        <v>94</v>
      </c>
      <c r="L4" s="39" t="s">
        <v>94</v>
      </c>
      <c r="M4" s="39" t="s">
        <v>94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5830</v>
      </c>
      <c r="U4" s="38" t="str">
        <f>CONCATENATE("c",FieldWorksheet!G56)</f>
        <v>c313</v>
      </c>
      <c r="V4" s="38" t="str">
        <f>CONCATENATE("c",FieldWorksheet!H56)</f>
        <v>c18713</v>
      </c>
      <c r="W4" s="17">
        <f>FieldWorksheet!I56</f>
        <v>40311</v>
      </c>
      <c r="X4" s="38" t="str">
        <f>CONCATENATE(FieldWorksheet!J56,":",FieldWorksheet!K56,FieldWorksheet!L56)</f>
        <v>5:28PM</v>
      </c>
      <c r="Y4" s="39" t="s">
        <v>94</v>
      </c>
      <c r="Z4" s="39" t="s">
        <v>94</v>
      </c>
      <c r="AA4" s="39" t="s">
        <v>94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5779</v>
      </c>
      <c r="G5" s="23" t="str">
        <f>CONCATENATE("c",FieldWorksheet!G5)</f>
        <v>c313</v>
      </c>
      <c r="H5" s="23" t="str">
        <f>CONCATENATE("c",FieldWorksheet!H5)</f>
        <v>c18662</v>
      </c>
      <c r="I5" s="24">
        <f>FieldWorksheet!I5</f>
        <v>40311</v>
      </c>
      <c r="J5" s="23" t="str">
        <f>CONCATENATE(FieldWorksheet!J5,":",FieldWorksheet!K5,FieldWorksheet!L5)</f>
        <v>11:05AM</v>
      </c>
      <c r="K5" s="23" t="s">
        <v>94</v>
      </c>
      <c r="L5" s="23" t="s">
        <v>94</v>
      </c>
      <c r="M5" s="23" t="s">
        <v>94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5831</v>
      </c>
      <c r="U5" s="23" t="str">
        <f>CONCATENATE("c",FieldWorksheet!G57)</f>
        <v>c313</v>
      </c>
      <c r="V5" s="23" t="str">
        <f>CONCATENATE("c",FieldWorksheet!H57)</f>
        <v>c18714</v>
      </c>
      <c r="W5" s="24">
        <f>FieldWorksheet!I57</f>
        <v>40311</v>
      </c>
      <c r="X5" s="23" t="str">
        <f>CONCATENATE(FieldWorksheet!J57,":",FieldWorksheet!K57,FieldWorksheet!L57)</f>
        <v>5:31PM</v>
      </c>
      <c r="Y5" s="23" t="s">
        <v>94</v>
      </c>
      <c r="Z5" s="23" t="s">
        <v>94</v>
      </c>
      <c r="AA5" s="23" t="s">
        <v>94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5780</v>
      </c>
      <c r="G6" s="38" t="str">
        <f>CONCATENATE("c",FieldWorksheet!G6)</f>
        <v>c313</v>
      </c>
      <c r="H6" s="38" t="str">
        <f>CONCATENATE("c",FieldWorksheet!H6)</f>
        <v>c18663</v>
      </c>
      <c r="I6" s="17">
        <f>FieldWorksheet!I6</f>
        <v>40311</v>
      </c>
      <c r="J6" s="38" t="str">
        <f>CONCATENATE(FieldWorksheet!J6,":",FieldWorksheet!K6,FieldWorksheet!L6)</f>
        <v>11:05AM</v>
      </c>
      <c r="K6" s="39" t="s">
        <v>94</v>
      </c>
      <c r="L6" s="39" t="s">
        <v>94</v>
      </c>
      <c r="M6" s="39" t="s">
        <v>94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5832</v>
      </c>
      <c r="U6" s="38" t="str">
        <f>CONCATENATE("c",FieldWorksheet!G58)</f>
        <v>c313</v>
      </c>
      <c r="V6" s="38" t="str">
        <f>CONCATENATE("c",FieldWorksheet!H58)</f>
        <v>c18715</v>
      </c>
      <c r="W6" s="17">
        <f>FieldWorksheet!I58</f>
        <v>40311</v>
      </c>
      <c r="X6" s="38" t="str">
        <f>CONCATENATE(FieldWorksheet!J58,":",FieldWorksheet!K58,FieldWorksheet!L58)</f>
        <v>5:00PM</v>
      </c>
      <c r="Y6" s="39" t="s">
        <v>94</v>
      </c>
      <c r="Z6" s="39" t="s">
        <v>94</v>
      </c>
      <c r="AA6" s="39" t="s">
        <v>94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5781</v>
      </c>
      <c r="G7" s="23" t="str">
        <f>CONCATENATE("c",FieldWorksheet!G7)</f>
        <v>c313</v>
      </c>
      <c r="H7" s="23" t="str">
        <f>CONCATENATE("c",FieldWorksheet!H7)</f>
        <v>c18664</v>
      </c>
      <c r="I7" s="24">
        <f>FieldWorksheet!I7</f>
        <v>40311</v>
      </c>
      <c r="J7" s="23" t="str">
        <f>CONCATENATE(FieldWorksheet!J7,":",FieldWorksheet!K7,FieldWorksheet!L7)</f>
        <v>11:09AM</v>
      </c>
      <c r="K7" s="23" t="s">
        <v>94</v>
      </c>
      <c r="L7" s="23" t="s">
        <v>94</v>
      </c>
      <c r="M7" s="23" t="s">
        <v>94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5833</v>
      </c>
      <c r="U7" s="23" t="str">
        <f>CONCATENATE("c",FieldWorksheet!G59)</f>
        <v>c313</v>
      </c>
      <c r="V7" s="23" t="str">
        <f>CONCATENATE("c",FieldWorksheet!H59)</f>
        <v>c18716</v>
      </c>
      <c r="W7" s="24">
        <f>FieldWorksheet!I59</f>
        <v>40311</v>
      </c>
      <c r="X7" s="23" t="str">
        <f>CONCATENATE(FieldWorksheet!J59,":",FieldWorksheet!K59,FieldWorksheet!L59)</f>
        <v>5:10PM</v>
      </c>
      <c r="Y7" s="23" t="s">
        <v>94</v>
      </c>
      <c r="Z7" s="23" t="s">
        <v>94</v>
      </c>
      <c r="AA7" s="23" t="s">
        <v>94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5782</v>
      </c>
      <c r="G8" s="38" t="str">
        <f>CONCATENATE("c",FieldWorksheet!G8)</f>
        <v>c313</v>
      </c>
      <c r="H8" s="38" t="str">
        <f>CONCATENATE("c",FieldWorksheet!H8)</f>
        <v>c18665</v>
      </c>
      <c r="I8" s="17">
        <f>FieldWorksheet!I8</f>
        <v>40311</v>
      </c>
      <c r="J8" s="38" t="str">
        <f>CONCATENATE(FieldWorksheet!J8,":",FieldWorksheet!K8,FieldWorksheet!L8)</f>
        <v>11:11AM</v>
      </c>
      <c r="K8" s="39" t="s">
        <v>94</v>
      </c>
      <c r="L8" s="39" t="s">
        <v>94</v>
      </c>
      <c r="M8" s="39" t="s">
        <v>94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5834</v>
      </c>
      <c r="U8" s="38" t="str">
        <f>CONCATENATE("c",FieldWorksheet!G60)</f>
        <v>c313</v>
      </c>
      <c r="V8" s="38" t="str">
        <f>CONCATENATE("c",FieldWorksheet!H60)</f>
        <v>c18717</v>
      </c>
      <c r="W8" s="17">
        <f>FieldWorksheet!I60</f>
        <v>40311</v>
      </c>
      <c r="X8" s="38" t="str">
        <f>CONCATENATE(FieldWorksheet!J60,":",FieldWorksheet!K60,FieldWorksheet!L60)</f>
        <v>5:21PM</v>
      </c>
      <c r="Y8" s="39" t="s">
        <v>94</v>
      </c>
      <c r="Z8" s="39" t="s">
        <v>94</v>
      </c>
      <c r="AA8" s="39" t="s">
        <v>94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5783</v>
      </c>
      <c r="G9" s="23" t="str">
        <f>CONCATENATE("c",FieldWorksheet!G9)</f>
        <v>c313</v>
      </c>
      <c r="H9" s="23" t="str">
        <f>CONCATENATE("c",FieldWorksheet!H9)</f>
        <v>c18666</v>
      </c>
      <c r="I9" s="24">
        <f>FieldWorksheet!I9</f>
        <v>40311</v>
      </c>
      <c r="J9" s="23" t="str">
        <f>CONCATENATE(FieldWorksheet!J9,":",FieldWorksheet!K9,FieldWorksheet!L9)</f>
        <v>11:15AM</v>
      </c>
      <c r="K9" s="23" t="s">
        <v>94</v>
      </c>
      <c r="L9" s="23" t="s">
        <v>94</v>
      </c>
      <c r="M9" s="23" t="s">
        <v>94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5835</v>
      </c>
      <c r="U9" s="23" t="str">
        <f>CONCATENATE("c",FieldWorksheet!G61)</f>
        <v>c313</v>
      </c>
      <c r="V9" s="23" t="str">
        <f>CONCATENATE("c",FieldWorksheet!H61)</f>
        <v>c18718</v>
      </c>
      <c r="W9" s="24">
        <f>FieldWorksheet!I61</f>
        <v>40311</v>
      </c>
      <c r="X9" s="23" t="str">
        <f>CONCATENATE(FieldWorksheet!J61,":",FieldWorksheet!K61,FieldWorksheet!L61)</f>
        <v>5:33PM</v>
      </c>
      <c r="Y9" s="23" t="s">
        <v>94</v>
      </c>
      <c r="Z9" s="23" t="s">
        <v>94</v>
      </c>
      <c r="AA9" s="23" t="s">
        <v>94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5784</v>
      </c>
      <c r="G10" s="38" t="str">
        <f>CONCATENATE("c",FieldWorksheet!G10)</f>
        <v>c313</v>
      </c>
      <c r="H10" s="38" t="str">
        <f>CONCATENATE("c",FieldWorksheet!H10)</f>
        <v>c18667</v>
      </c>
      <c r="I10" s="17">
        <f>FieldWorksheet!I10</f>
        <v>40311</v>
      </c>
      <c r="J10" s="38" t="str">
        <f>CONCATENATE(FieldWorksheet!J10,":",FieldWorksheet!K10,FieldWorksheet!L10)</f>
        <v>11:09AM</v>
      </c>
      <c r="K10" s="39" t="s">
        <v>94</v>
      </c>
      <c r="L10" s="39" t="s">
        <v>94</v>
      </c>
      <c r="M10" s="39" t="s">
        <v>94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5836</v>
      </c>
      <c r="U10" s="38" t="str">
        <f>CONCATENATE("c",FieldWorksheet!G62)</f>
        <v>c313</v>
      </c>
      <c r="V10" s="38" t="str">
        <f>CONCATENATE("c",FieldWorksheet!H62)</f>
        <v>c18719</v>
      </c>
      <c r="W10" s="17">
        <f>FieldWorksheet!I62</f>
        <v>40311</v>
      </c>
      <c r="X10" s="38" t="str">
        <f>CONCATENATE(FieldWorksheet!J62,":",FieldWorksheet!K62,FieldWorksheet!L62)</f>
        <v>5:34PM</v>
      </c>
      <c r="Y10" s="39" t="s">
        <v>94</v>
      </c>
      <c r="Z10" s="39" t="s">
        <v>94</v>
      </c>
      <c r="AA10" s="39" t="s">
        <v>94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5785</v>
      </c>
      <c r="G11" s="23" t="str">
        <f>CONCATENATE("c",FieldWorksheet!G11)</f>
        <v>c313</v>
      </c>
      <c r="H11" s="23" t="str">
        <f>CONCATENATE("c",FieldWorksheet!H11)</f>
        <v>c18668</v>
      </c>
      <c r="I11" s="24">
        <f>FieldWorksheet!I11</f>
        <v>40311</v>
      </c>
      <c r="J11" s="23" t="str">
        <f>CONCATENATE(FieldWorksheet!J11,":",FieldWorksheet!K11,FieldWorksheet!L11)</f>
        <v>11:13AM</v>
      </c>
      <c r="K11" s="23" t="s">
        <v>94</v>
      </c>
      <c r="L11" s="23" t="s">
        <v>94</v>
      </c>
      <c r="M11" s="23" t="s">
        <v>94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5837</v>
      </c>
      <c r="U11" s="23" t="str">
        <f>CONCATENATE("c",FieldWorksheet!G63)</f>
        <v>c313</v>
      </c>
      <c r="V11" s="23" t="str">
        <f>CONCATENATE("c",FieldWorksheet!H63)</f>
        <v>c18720</v>
      </c>
      <c r="W11" s="24">
        <f>FieldWorksheet!I63</f>
        <v>40311</v>
      </c>
      <c r="X11" s="23" t="str">
        <f>CONCATENATE(FieldWorksheet!J63,":",FieldWorksheet!K63,FieldWorksheet!L63)</f>
        <v>5:39PM</v>
      </c>
      <c r="Y11" s="23" t="s">
        <v>94</v>
      </c>
      <c r="Z11" s="23" t="s">
        <v>94</v>
      </c>
      <c r="AA11" s="23" t="s">
        <v>94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5786</v>
      </c>
      <c r="G12" s="38" t="str">
        <f>CONCATENATE("c",FieldWorksheet!G12)</f>
        <v>c313</v>
      </c>
      <c r="H12" s="38" t="str">
        <f>CONCATENATE("c",FieldWorksheet!H12)</f>
        <v>c18669</v>
      </c>
      <c r="I12" s="17">
        <f>FieldWorksheet!I12</f>
        <v>40311</v>
      </c>
      <c r="J12" s="38" t="str">
        <f>CONCATENATE(FieldWorksheet!J12,":",FieldWorksheet!K12,FieldWorksheet!L12)</f>
        <v>11:19AM</v>
      </c>
      <c r="K12" s="39" t="s">
        <v>94</v>
      </c>
      <c r="L12" s="39" t="s">
        <v>94</v>
      </c>
      <c r="M12" s="39" t="s">
        <v>94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5838</v>
      </c>
      <c r="U12" s="38" t="str">
        <f>CONCATENATE("c",FieldWorksheet!G64)</f>
        <v>c313</v>
      </c>
      <c r="V12" s="38" t="str">
        <f>CONCATENATE("c",FieldWorksheet!H64)</f>
        <v>c18721</v>
      </c>
      <c r="W12" s="17">
        <f>FieldWorksheet!I64</f>
        <v>40311</v>
      </c>
      <c r="X12" s="38" t="str">
        <f>CONCATENATE(FieldWorksheet!J64,":",FieldWorksheet!K64,FieldWorksheet!L64)</f>
        <v>5:44PM</v>
      </c>
      <c r="Y12" s="39" t="s">
        <v>94</v>
      </c>
      <c r="Z12" s="39" t="s">
        <v>94</v>
      </c>
      <c r="AA12" s="39" t="s">
        <v>94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5787</v>
      </c>
      <c r="G13" s="23" t="str">
        <f>CONCATENATE("c",FieldWorksheet!G13)</f>
        <v>c313</v>
      </c>
      <c r="H13" s="23" t="str">
        <f>CONCATENATE("c",FieldWorksheet!H13)</f>
        <v>c18670</v>
      </c>
      <c r="I13" s="24">
        <f>FieldWorksheet!I13</f>
        <v>40311</v>
      </c>
      <c r="J13" s="23" t="str">
        <f>CONCATENATE(FieldWorksheet!J13,":",FieldWorksheet!K13,FieldWorksheet!L13)</f>
        <v>11:25AM</v>
      </c>
      <c r="K13" s="23" t="s">
        <v>94</v>
      </c>
      <c r="L13" s="23" t="s">
        <v>94</v>
      </c>
      <c r="M13" s="23" t="s">
        <v>94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5839</v>
      </c>
      <c r="U13" s="23" t="str">
        <f>CONCATENATE("c",FieldWorksheet!G65)</f>
        <v>c313</v>
      </c>
      <c r="V13" s="23" t="str">
        <f>CONCATENATE("c",FieldWorksheet!H65)</f>
        <v>c18722</v>
      </c>
      <c r="W13" s="24">
        <f>FieldWorksheet!I65</f>
        <v>40311</v>
      </c>
      <c r="X13" s="23" t="str">
        <f>CONCATENATE(FieldWorksheet!J65,":",FieldWorksheet!K65,FieldWorksheet!L65)</f>
        <v>5:48PM</v>
      </c>
      <c r="Y13" s="23" t="s">
        <v>94</v>
      </c>
      <c r="Z13" s="23" t="s">
        <v>94</v>
      </c>
      <c r="AA13" s="23" t="s">
        <v>94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5788</v>
      </c>
      <c r="G14" s="38" t="str">
        <f>CONCATENATE("c",FieldWorksheet!G14)</f>
        <v>c313</v>
      </c>
      <c r="H14" s="38" t="str">
        <f>CONCATENATE("c",FieldWorksheet!H14)</f>
        <v>c18671</v>
      </c>
      <c r="I14" s="17">
        <f>FieldWorksheet!I14</f>
        <v>40311</v>
      </c>
      <c r="J14" s="38" t="str">
        <f>CONCATENATE(FieldWorksheet!J14,":",FieldWorksheet!K14,FieldWorksheet!L14)</f>
        <v>11:19AM</v>
      </c>
      <c r="K14" s="39" t="s">
        <v>94</v>
      </c>
      <c r="L14" s="39" t="s">
        <v>94</v>
      </c>
      <c r="M14" s="39" t="s">
        <v>94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5840</v>
      </c>
      <c r="U14" s="38" t="str">
        <f>CONCATENATE("c",FieldWorksheet!G66)</f>
        <v>c313</v>
      </c>
      <c r="V14" s="38" t="str">
        <f>CONCATENATE("c",FieldWorksheet!H66)</f>
        <v>c18723</v>
      </c>
      <c r="W14" s="17">
        <f>FieldWorksheet!I66</f>
        <v>40311</v>
      </c>
      <c r="X14" s="38" t="str">
        <f>CONCATENATE(FieldWorksheet!J66,":",FieldWorksheet!K66,FieldWorksheet!L66)</f>
        <v>11:40AM</v>
      </c>
      <c r="Y14" s="39" t="s">
        <v>94</v>
      </c>
      <c r="Z14" s="39" t="s">
        <v>94</v>
      </c>
      <c r="AA14" s="39" t="s">
        <v>94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5789</v>
      </c>
      <c r="G15" s="23" t="str">
        <f>CONCATENATE("c",FieldWorksheet!G15)</f>
        <v>c313</v>
      </c>
      <c r="H15" s="23" t="str">
        <f>CONCATENATE("c",FieldWorksheet!H15)</f>
        <v>c18672</v>
      </c>
      <c r="I15" s="24">
        <f>FieldWorksheet!I15</f>
        <v>40311</v>
      </c>
      <c r="J15" s="23" t="str">
        <f>CONCATENATE(FieldWorksheet!J15,":",FieldWorksheet!K15,FieldWorksheet!L15)</f>
        <v>11:21AM</v>
      </c>
      <c r="K15" s="23" t="s">
        <v>94</v>
      </c>
      <c r="L15" s="23" t="s">
        <v>94</v>
      </c>
      <c r="M15" s="23" t="s">
        <v>94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5841</v>
      </c>
      <c r="U15" s="23" t="str">
        <f>CONCATENATE("c",FieldWorksheet!G67)</f>
        <v>c313</v>
      </c>
      <c r="V15" s="23" t="str">
        <f>CONCATENATE("c",FieldWorksheet!H67)</f>
        <v>c18724</v>
      </c>
      <c r="W15" s="24">
        <f>FieldWorksheet!I67</f>
        <v>40311</v>
      </c>
      <c r="X15" s="23" t="str">
        <f>CONCATENATE(FieldWorksheet!J67,":",FieldWorksheet!K67,FieldWorksheet!L67)</f>
        <v>11:40AM</v>
      </c>
      <c r="Y15" s="23" t="s">
        <v>94</v>
      </c>
      <c r="Z15" s="23" t="s">
        <v>94</v>
      </c>
      <c r="AA15" s="23" t="s">
        <v>94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5790</v>
      </c>
      <c r="G16" s="38" t="str">
        <f>CONCATENATE("c",FieldWorksheet!G16)</f>
        <v>c313</v>
      </c>
      <c r="H16" s="38" t="str">
        <f>CONCATENATE("c",FieldWorksheet!H16)</f>
        <v>c18673</v>
      </c>
      <c r="I16" s="17">
        <f>FieldWorksheet!I16</f>
        <v>40311</v>
      </c>
      <c r="J16" s="38" t="str">
        <f>CONCATENATE(FieldWorksheet!J16,":",FieldWorksheet!K16,FieldWorksheet!L16)</f>
        <v>11:25AM</v>
      </c>
      <c r="K16" s="39" t="s">
        <v>94</v>
      </c>
      <c r="L16" s="39" t="s">
        <v>94</v>
      </c>
      <c r="M16" s="39" t="s">
        <v>94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5842</v>
      </c>
      <c r="U16" s="38" t="str">
        <f>CONCATENATE("c",FieldWorksheet!G68)</f>
        <v>c313</v>
      </c>
      <c r="V16" s="38" t="str">
        <f>CONCATENATE("c",FieldWorksheet!H68)</f>
        <v>c18725</v>
      </c>
      <c r="W16" s="17">
        <f>FieldWorksheet!I68</f>
        <v>40311</v>
      </c>
      <c r="X16" s="38" t="str">
        <f>CONCATENATE(FieldWorksheet!J68,":",FieldWorksheet!K68,FieldWorksheet!L68)</f>
        <v>11:45AM</v>
      </c>
      <c r="Y16" s="39" t="s">
        <v>94</v>
      </c>
      <c r="Z16" s="39" t="s">
        <v>94</v>
      </c>
      <c r="AA16" s="39" t="s">
        <v>94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5791</v>
      </c>
      <c r="G17" s="23" t="str">
        <f>CONCATENATE("c",FieldWorksheet!G17)</f>
        <v>c313</v>
      </c>
      <c r="H17" s="23" t="str">
        <f>CONCATENATE("c",FieldWorksheet!H17)</f>
        <v>c18674</v>
      </c>
      <c r="I17" s="24">
        <f>FieldWorksheet!I17</f>
        <v>40311</v>
      </c>
      <c r="J17" s="23" t="str">
        <f>CONCATENATE(FieldWorksheet!J17,":",FieldWorksheet!K17,FieldWorksheet!L17)</f>
        <v>11:28AM</v>
      </c>
      <c r="K17" s="23" t="s">
        <v>94</v>
      </c>
      <c r="L17" s="23" t="s">
        <v>94</v>
      </c>
      <c r="M17" s="23" t="s">
        <v>94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5843</v>
      </c>
      <c r="U17" s="23" t="str">
        <f>CONCATENATE("c",FieldWorksheet!G69)</f>
        <v>c313</v>
      </c>
      <c r="V17" s="23" t="str">
        <f>CONCATENATE("c",FieldWorksheet!H69)</f>
        <v>c18726</v>
      </c>
      <c r="W17" s="24">
        <f>FieldWorksheet!I69</f>
        <v>40311</v>
      </c>
      <c r="X17" s="23" t="str">
        <f>CONCATENATE(FieldWorksheet!J69,":",FieldWorksheet!K69,FieldWorksheet!L69)</f>
        <v>11:45AM</v>
      </c>
      <c r="Y17" s="23" t="s">
        <v>94</v>
      </c>
      <c r="Z17" s="23" t="s">
        <v>94</v>
      </c>
      <c r="AA17" s="23" t="s">
        <v>94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5792</v>
      </c>
      <c r="G18" s="38" t="str">
        <f>CONCATENATE("c",FieldWorksheet!G18)</f>
        <v>c313</v>
      </c>
      <c r="H18" s="38" t="str">
        <f>CONCATENATE("c",FieldWorksheet!H18)</f>
        <v>c18675</v>
      </c>
      <c r="I18" s="17">
        <f>FieldWorksheet!I18</f>
        <v>40311</v>
      </c>
      <c r="J18" s="38" t="str">
        <f>CONCATENATE(FieldWorksheet!J18,":",FieldWorksheet!K18,FieldWorksheet!L18)</f>
        <v>11:40AM</v>
      </c>
      <c r="K18" s="39" t="s">
        <v>94</v>
      </c>
      <c r="L18" s="39" t="s">
        <v>94</v>
      </c>
      <c r="M18" s="39" t="s">
        <v>94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42" t="s">
        <v>98</v>
      </c>
      <c r="T18" s="38">
        <f>FieldWorksheet!F70</f>
        <v>5844</v>
      </c>
      <c r="U18" s="38" t="str">
        <f>CONCATENATE("c",FieldWorksheet!G70)</f>
        <v>c313</v>
      </c>
      <c r="V18" s="38" t="str">
        <f>CONCATENATE("c",FieldWorksheet!H70)</f>
        <v>c18727</v>
      </c>
      <c r="W18" s="17">
        <f>FieldWorksheet!I70</f>
        <v>40311</v>
      </c>
      <c r="X18" s="38" t="str">
        <f>CONCATENATE(FieldWorksheet!J70,":",FieldWorksheet!K70,FieldWorksheet!L70)</f>
        <v>4:07PM</v>
      </c>
      <c r="Y18" s="39" t="s">
        <v>94</v>
      </c>
      <c r="Z18" s="39" t="s">
        <v>94</v>
      </c>
      <c r="AA18" s="39" t="s">
        <v>94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5793</v>
      </c>
      <c r="G19" s="23" t="str">
        <f>CONCATENATE("c",FieldWorksheet!G19)</f>
        <v>c313</v>
      </c>
      <c r="H19" s="23" t="str">
        <f>CONCATENATE("c",FieldWorksheet!H19)</f>
        <v>c18676</v>
      </c>
      <c r="I19" s="24">
        <f>FieldWorksheet!I19</f>
        <v>40311</v>
      </c>
      <c r="J19" s="23" t="str">
        <f>CONCATENATE(FieldWorksheet!J19,":",FieldWorksheet!K19,FieldWorksheet!L19)</f>
        <v>11:40AM</v>
      </c>
      <c r="K19" s="23" t="s">
        <v>94</v>
      </c>
      <c r="L19" s="23" t="s">
        <v>94</v>
      </c>
      <c r="M19" s="23" t="s">
        <v>94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5845</v>
      </c>
      <c r="U19" s="23" t="str">
        <f>CONCATENATE("c",FieldWorksheet!G71)</f>
        <v>c313</v>
      </c>
      <c r="V19" s="23" t="str">
        <f>CONCATENATE("c",FieldWorksheet!H71)</f>
        <v>c18728</v>
      </c>
      <c r="W19" s="24">
        <f>FieldWorksheet!I71</f>
        <v>40311</v>
      </c>
      <c r="X19" s="23" t="str">
        <f>CONCATENATE(FieldWorksheet!J71,":",FieldWorksheet!K71,FieldWorksheet!L71)</f>
        <v>12:30PM</v>
      </c>
      <c r="Y19" s="23" t="s">
        <v>94</v>
      </c>
      <c r="Z19" s="23" t="s">
        <v>94</v>
      </c>
      <c r="AA19" s="23" t="s">
        <v>94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5794</v>
      </c>
      <c r="G20" s="38" t="str">
        <f>CONCATENATE("c",FieldWorksheet!G20)</f>
        <v>c313</v>
      </c>
      <c r="H20" s="38" t="str">
        <f>CONCATENATE("c",FieldWorksheet!H20)</f>
        <v>c18677</v>
      </c>
      <c r="I20" s="17">
        <f>FieldWorksheet!I20</f>
        <v>40311</v>
      </c>
      <c r="J20" s="38" t="str">
        <f>CONCATENATE(FieldWorksheet!J20,":",FieldWorksheet!K20,FieldWorksheet!L20)</f>
        <v>11:45AM</v>
      </c>
      <c r="K20" s="39" t="s">
        <v>94</v>
      </c>
      <c r="L20" s="39" t="s">
        <v>94</v>
      </c>
      <c r="M20" s="39" t="s">
        <v>94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5846</v>
      </c>
      <c r="U20" s="38" t="str">
        <f>CONCATENATE("c",FieldWorksheet!G72)</f>
        <v>c313</v>
      </c>
      <c r="V20" s="38" t="str">
        <f>CONCATENATE("c",FieldWorksheet!H72)</f>
        <v>c18729</v>
      </c>
      <c r="W20" s="17">
        <f>FieldWorksheet!I72</f>
        <v>40311</v>
      </c>
      <c r="X20" s="38" t="str">
        <f>CONCATENATE(FieldWorksheet!J72,":",FieldWorksheet!K72,FieldWorksheet!L72)</f>
        <v>12:30PM</v>
      </c>
      <c r="Y20" s="39" t="s">
        <v>94</v>
      </c>
      <c r="Z20" s="39" t="s">
        <v>94</v>
      </c>
      <c r="AA20" s="39" t="s">
        <v>94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5795</v>
      </c>
      <c r="G21" s="23" t="str">
        <f>CONCATENATE("c",FieldWorksheet!G21)</f>
        <v>c313</v>
      </c>
      <c r="H21" s="23" t="str">
        <f>CONCATENATE("c",FieldWorksheet!H21)</f>
        <v>c18678</v>
      </c>
      <c r="I21" s="24">
        <f>FieldWorksheet!I21</f>
        <v>40311</v>
      </c>
      <c r="J21" s="23" t="str">
        <f>CONCATENATE(FieldWorksheet!J21,":",FieldWorksheet!K21,FieldWorksheet!L21)</f>
        <v>11:45AM</v>
      </c>
      <c r="K21" s="23" t="s">
        <v>94</v>
      </c>
      <c r="L21" s="23" t="s">
        <v>94</v>
      </c>
      <c r="M21" s="23" t="s">
        <v>94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5847</v>
      </c>
      <c r="U21" s="23" t="str">
        <f>CONCATENATE("c",FieldWorksheet!G73)</f>
        <v>c313</v>
      </c>
      <c r="V21" s="23" t="str">
        <f>CONCATENATE("c",FieldWorksheet!H73)</f>
        <v>c18730</v>
      </c>
      <c r="W21" s="24">
        <f>FieldWorksheet!I73</f>
        <v>40311</v>
      </c>
      <c r="X21" s="23" t="str">
        <f>CONCATENATE(FieldWorksheet!J73,":",FieldWorksheet!K73,FieldWorksheet!L73)</f>
        <v>12:31PM</v>
      </c>
      <c r="Y21" s="23" t="s">
        <v>94</v>
      </c>
      <c r="Z21" s="23" t="s">
        <v>94</v>
      </c>
      <c r="AA21" s="23" t="s">
        <v>94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5796</v>
      </c>
      <c r="G22" s="38" t="str">
        <f>CONCATENATE("c",FieldWorksheet!G22)</f>
        <v>c313</v>
      </c>
      <c r="H22" s="38" t="str">
        <f>CONCATENATE("c",FieldWorksheet!H22)</f>
        <v>c18679</v>
      </c>
      <c r="I22" s="17">
        <f>FieldWorksheet!I22</f>
        <v>40311</v>
      </c>
      <c r="J22" s="38" t="str">
        <f>CONCATENATE(FieldWorksheet!J22,":",FieldWorksheet!K22,FieldWorksheet!L22)</f>
        <v>11:51AM</v>
      </c>
      <c r="K22" s="39" t="s">
        <v>94</v>
      </c>
      <c r="L22" s="39" t="s">
        <v>94</v>
      </c>
      <c r="M22" s="39" t="s">
        <v>94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5848</v>
      </c>
      <c r="U22" s="38" t="str">
        <f>CONCATENATE("c",FieldWorksheet!G74)</f>
        <v>c313</v>
      </c>
      <c r="V22" s="38" t="str">
        <f>CONCATENATE("c",FieldWorksheet!H74)</f>
        <v>c18731</v>
      </c>
      <c r="W22" s="17">
        <f>FieldWorksheet!I74</f>
        <v>40311</v>
      </c>
      <c r="X22" s="38" t="str">
        <f>CONCATENATE(FieldWorksheet!J74,":",FieldWorksheet!K74,FieldWorksheet!L74)</f>
        <v>12:32PM</v>
      </c>
      <c r="Y22" s="39" t="s">
        <v>94</v>
      </c>
      <c r="Z22" s="39" t="s">
        <v>94</v>
      </c>
      <c r="AA22" s="39" t="s">
        <v>94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5797</v>
      </c>
      <c r="G23" s="23" t="str">
        <f>CONCATENATE("c",FieldWorksheet!G23)</f>
        <v>c313</v>
      </c>
      <c r="H23" s="23" t="str">
        <f>CONCATENATE("c",FieldWorksheet!H23)</f>
        <v>c18680</v>
      </c>
      <c r="I23" s="24">
        <f>FieldWorksheet!I23</f>
        <v>40311</v>
      </c>
      <c r="J23" s="23" t="str">
        <f>CONCATENATE(FieldWorksheet!J23,":",FieldWorksheet!K23,FieldWorksheet!L23)</f>
        <v>12:51PM</v>
      </c>
      <c r="K23" s="23" t="s">
        <v>94</v>
      </c>
      <c r="L23" s="23" t="s">
        <v>94</v>
      </c>
      <c r="M23" s="23" t="s">
        <v>94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5849</v>
      </c>
      <c r="U23" s="23" t="str">
        <f>CONCATENATE("c",FieldWorksheet!G75)</f>
        <v>c313</v>
      </c>
      <c r="V23" s="23" t="str">
        <f>CONCATENATE("c",FieldWorksheet!H75)</f>
        <v>c18732</v>
      </c>
      <c r="W23" s="24">
        <f>FieldWorksheet!I75</f>
        <v>40311</v>
      </c>
      <c r="X23" s="23" t="str">
        <f>CONCATENATE(FieldWorksheet!J75,":",FieldWorksheet!K75,FieldWorksheet!L75)</f>
        <v>12:33PM</v>
      </c>
      <c r="Y23" s="23" t="s">
        <v>94</v>
      </c>
      <c r="Z23" s="23" t="s">
        <v>94</v>
      </c>
      <c r="AA23" s="23" t="s">
        <v>94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5798</v>
      </c>
      <c r="G24" s="38" t="str">
        <f>CONCATENATE("c",FieldWorksheet!G24)</f>
        <v>c313</v>
      </c>
      <c r="H24" s="38" t="str">
        <f>CONCATENATE("c",FieldWorksheet!H24)</f>
        <v>c18681</v>
      </c>
      <c r="I24" s="17">
        <f>FieldWorksheet!I24</f>
        <v>40311</v>
      </c>
      <c r="J24" s="38" t="str">
        <f>CONCATENATE(FieldWorksheet!J24,":",FieldWorksheet!K24,FieldWorksheet!L24)</f>
        <v>11:15AM</v>
      </c>
      <c r="K24" s="39" t="s">
        <v>94</v>
      </c>
      <c r="L24" s="39" t="s">
        <v>94</v>
      </c>
      <c r="M24" s="39" t="s">
        <v>94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5850</v>
      </c>
      <c r="U24" s="26" t="str">
        <f>CONCATENATE("c",FieldWorksheet!G76)</f>
        <v>c313</v>
      </c>
      <c r="V24" s="26" t="str">
        <f>CONCATENATE("c",FieldWorksheet!H76)</f>
        <v>c18733</v>
      </c>
      <c r="W24" s="25">
        <f>FieldWorksheet!I76</f>
        <v>40311</v>
      </c>
      <c r="X24" s="26" t="str">
        <f>CONCATENATE(FieldWorksheet!J76,":",FieldWorksheet!K76,FieldWorksheet!L76)</f>
        <v>12:33PM</v>
      </c>
      <c r="Y24" s="39" t="s">
        <v>94</v>
      </c>
      <c r="Z24" s="39" t="s">
        <v>94</v>
      </c>
      <c r="AA24" s="39" t="s">
        <v>94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5799</v>
      </c>
      <c r="G25" s="23" t="str">
        <f>CONCATENATE("c",FieldWorksheet!G25)</f>
        <v>c313</v>
      </c>
      <c r="H25" s="23" t="str">
        <f>CONCATENATE("c",FieldWorksheet!H25)</f>
        <v>c18682</v>
      </c>
      <c r="I25" s="24">
        <f>FieldWorksheet!I25</f>
        <v>40311</v>
      </c>
      <c r="J25" s="23" t="str">
        <f>CONCATENATE(FieldWorksheet!J25,":",FieldWorksheet!K25,FieldWorksheet!L25)</f>
        <v>11:54AM</v>
      </c>
      <c r="K25" s="23" t="s">
        <v>94</v>
      </c>
      <c r="L25" s="23" t="s">
        <v>94</v>
      </c>
      <c r="M25" s="23" t="s">
        <v>94</v>
      </c>
      <c r="N25" s="23"/>
      <c r="O25" s="66" t="s">
        <v>32</v>
      </c>
      <c r="P25" s="67"/>
      <c r="Q25" s="66" t="s">
        <v>38</v>
      </c>
      <c r="R25" s="67"/>
      <c r="S25" s="66" t="s">
        <v>30</v>
      </c>
      <c r="T25" s="67"/>
      <c r="U25" s="66" t="s">
        <v>31</v>
      </c>
      <c r="V25" s="67"/>
      <c r="W25" s="68" t="s">
        <v>39</v>
      </c>
      <c r="X25" s="68"/>
      <c r="Y25" s="68"/>
      <c r="Z25" s="68"/>
      <c r="AA25" s="68"/>
      <c r="AB25" s="69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5800</v>
      </c>
      <c r="G26" s="38" t="str">
        <f>CONCATENATE("c",FieldWorksheet!G26)</f>
        <v>c313</v>
      </c>
      <c r="H26" s="38" t="str">
        <f>CONCATENATE("c",FieldWorksheet!H26)</f>
        <v>c18683</v>
      </c>
      <c r="I26" s="17">
        <f>FieldWorksheet!I26</f>
        <v>40311</v>
      </c>
      <c r="J26" s="38" t="str">
        <f>CONCATENATE(FieldWorksheet!J26,":",FieldWorksheet!K26,FieldWorksheet!L26)</f>
        <v>11:55AM</v>
      </c>
      <c r="K26" s="39" t="s">
        <v>94</v>
      </c>
      <c r="L26" s="39" t="s">
        <v>94</v>
      </c>
      <c r="M26" s="39" t="s">
        <v>94</v>
      </c>
      <c r="N26" s="38"/>
      <c r="O26" s="36" t="s">
        <v>33</v>
      </c>
      <c r="P26" s="40"/>
      <c r="Q26" s="57">
        <f>FieldWorksheet!Y2</f>
        <v>1.6</v>
      </c>
      <c r="R26" s="58"/>
      <c r="S26" s="61">
        <f>FieldWorksheet!S8</f>
        <v>0</v>
      </c>
      <c r="T26" s="62"/>
      <c r="U26" s="61">
        <f>FieldWorksheet!T8</f>
        <v>1</v>
      </c>
      <c r="V26" s="62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5801</v>
      </c>
      <c r="G27" s="23" t="str">
        <f>CONCATENATE("c",FieldWorksheet!G27)</f>
        <v>c313</v>
      </c>
      <c r="H27" s="23" t="str">
        <f>CONCATENATE("c",FieldWorksheet!H27)</f>
        <v>c18684</v>
      </c>
      <c r="I27" s="24">
        <f>FieldWorksheet!I27</f>
        <v>40311</v>
      </c>
      <c r="J27" s="23" t="str">
        <f>CONCATENATE(FieldWorksheet!J27,":",FieldWorksheet!K27,FieldWorksheet!L27)</f>
        <v>11:57AM</v>
      </c>
      <c r="K27" s="23" t="s">
        <v>94</v>
      </c>
      <c r="L27" s="23" t="s">
        <v>94</v>
      </c>
      <c r="M27" s="23" t="s">
        <v>94</v>
      </c>
      <c r="N27" s="23"/>
      <c r="O27" s="36" t="s">
        <v>34</v>
      </c>
      <c r="P27" s="40"/>
      <c r="Q27" s="57"/>
      <c r="R27" s="58"/>
      <c r="S27" s="61"/>
      <c r="T27" s="62"/>
      <c r="U27" s="61"/>
      <c r="V27" s="62"/>
      <c r="W27" s="74" t="s">
        <v>41</v>
      </c>
      <c r="X27" s="75">
        <f>FieldWorksheet!R13</f>
        <v>93</v>
      </c>
      <c r="Y27" s="75" t="str">
        <f>FieldWorksheet!T13</f>
        <v>Sunny</v>
      </c>
      <c r="Z27" s="75"/>
      <c r="AA27" s="75" t="str">
        <f>CONCATENATE(FieldWorksheet!U13,FieldWorksheet!V13)</f>
        <v>SE8</v>
      </c>
      <c r="AB27" s="77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5802</v>
      </c>
      <c r="G28" s="38" t="str">
        <f>CONCATENATE("c",FieldWorksheet!G28)</f>
        <v>c313</v>
      </c>
      <c r="H28" s="38" t="str">
        <f>CONCATENATE("c",FieldWorksheet!H28)</f>
        <v>c18685</v>
      </c>
      <c r="I28" s="17">
        <f>FieldWorksheet!I28</f>
        <v>40311</v>
      </c>
      <c r="J28" s="38" t="str">
        <f>CONCATENATE(FieldWorksheet!J28,":",FieldWorksheet!K28,FieldWorksheet!L28)</f>
        <v>11:59AM</v>
      </c>
      <c r="K28" s="39" t="s">
        <v>94</v>
      </c>
      <c r="L28" s="39" t="s">
        <v>94</v>
      </c>
      <c r="M28" s="39" t="s">
        <v>94</v>
      </c>
      <c r="N28" s="38"/>
      <c r="O28" s="36" t="s">
        <v>35</v>
      </c>
      <c r="P28" s="40"/>
      <c r="Q28" s="57"/>
      <c r="R28" s="58"/>
      <c r="S28" s="61"/>
      <c r="T28" s="62"/>
      <c r="U28" s="61"/>
      <c r="V28" s="62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5803</v>
      </c>
      <c r="G29" s="23" t="str">
        <f>CONCATENATE("c",FieldWorksheet!G29)</f>
        <v>c313</v>
      </c>
      <c r="H29" s="23" t="str">
        <f>CONCATENATE("c",FieldWorksheet!H29)</f>
        <v>c18686</v>
      </c>
      <c r="I29" s="24">
        <f>FieldWorksheet!I29</f>
        <v>40311</v>
      </c>
      <c r="J29" s="23" t="str">
        <f>CONCATENATE(FieldWorksheet!J29,":",FieldWorksheet!K29,FieldWorksheet!L29)</f>
        <v>11:59AM</v>
      </c>
      <c r="K29" s="23" t="s">
        <v>94</v>
      </c>
      <c r="L29" s="23" t="s">
        <v>94</v>
      </c>
      <c r="M29" s="23" t="s">
        <v>94</v>
      </c>
      <c r="N29" s="23"/>
      <c r="O29" s="36" t="s">
        <v>36</v>
      </c>
      <c r="P29" s="40"/>
      <c r="Q29" s="57"/>
      <c r="R29" s="58"/>
      <c r="S29" s="61"/>
      <c r="T29" s="62"/>
      <c r="U29" s="61"/>
      <c r="V29" s="62"/>
      <c r="W29" s="74" t="s">
        <v>40</v>
      </c>
      <c r="X29" s="75">
        <f>FieldWorksheet!S13</f>
        <v>66</v>
      </c>
      <c r="Y29" s="75"/>
      <c r="Z29" s="75"/>
      <c r="AA29" s="75"/>
      <c r="AB29" s="77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5804</v>
      </c>
      <c r="G30" s="38" t="str">
        <f>CONCATENATE("c",FieldWorksheet!G30)</f>
        <v>c313</v>
      </c>
      <c r="H30" s="38" t="str">
        <f>CONCATENATE("c",FieldWorksheet!H30)</f>
        <v>c18687</v>
      </c>
      <c r="I30" s="17">
        <f>FieldWorksheet!I30</f>
        <v>40311</v>
      </c>
      <c r="J30" s="38" t="str">
        <f>CONCATENATE(FieldWorksheet!J30,":",FieldWorksheet!K30,FieldWorksheet!L30)</f>
        <v>12:03PM</v>
      </c>
      <c r="K30" s="39" t="s">
        <v>94</v>
      </c>
      <c r="L30" s="39" t="s">
        <v>94</v>
      </c>
      <c r="M30" s="39" t="s">
        <v>94</v>
      </c>
      <c r="N30" s="38"/>
      <c r="O30" s="37" t="s">
        <v>37</v>
      </c>
      <c r="P30" s="41"/>
      <c r="Q30" s="59"/>
      <c r="R30" s="60"/>
      <c r="S30" s="63"/>
      <c r="T30" s="64"/>
      <c r="U30" s="63"/>
      <c r="V30" s="64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5805</v>
      </c>
      <c r="G31" s="23" t="str">
        <f>CONCATENATE("c",FieldWorksheet!G31)</f>
        <v>c313</v>
      </c>
      <c r="H31" s="23" t="str">
        <f>CONCATENATE("c",FieldWorksheet!H31)</f>
        <v>c18688</v>
      </c>
      <c r="I31" s="24">
        <f>FieldWorksheet!I31</f>
        <v>40311</v>
      </c>
      <c r="J31" s="23" t="str">
        <f>CONCATENATE(FieldWorksheet!J31,":",FieldWorksheet!K31,FieldWorksheet!L31)</f>
        <v>:</v>
      </c>
      <c r="K31" s="23" t="s">
        <v>94</v>
      </c>
      <c r="L31" s="23" t="s">
        <v>94</v>
      </c>
      <c r="M31" s="23" t="s">
        <v>94</v>
      </c>
      <c r="N31" s="23"/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5806</v>
      </c>
      <c r="G32" s="38" t="str">
        <f>CONCATENATE("c",FieldWorksheet!G32)</f>
        <v>c313</v>
      </c>
      <c r="H32" s="38" t="str">
        <f>CONCATENATE("c",FieldWorksheet!H32)</f>
        <v>c18689</v>
      </c>
      <c r="I32" s="17">
        <f>FieldWorksheet!I32</f>
        <v>40311</v>
      </c>
      <c r="J32" s="38" t="str">
        <f>CONCATENATE(FieldWorksheet!J32,":",FieldWorksheet!K32,FieldWorksheet!L32)</f>
        <v>:</v>
      </c>
      <c r="K32" s="39" t="s">
        <v>94</v>
      </c>
      <c r="L32" s="39" t="s">
        <v>94</v>
      </c>
      <c r="M32" s="39" t="s">
        <v>94</v>
      </c>
      <c r="N32" s="38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5807</v>
      </c>
      <c r="G33" s="23" t="str">
        <f>CONCATENATE("c",FieldWorksheet!G33)</f>
        <v>c313</v>
      </c>
      <c r="H33" s="23" t="str">
        <f>CONCATENATE("c",FieldWorksheet!H33)</f>
        <v>c18690</v>
      </c>
      <c r="I33" s="24">
        <f>FieldWorksheet!I33</f>
        <v>40311</v>
      </c>
      <c r="J33" s="23" t="str">
        <f>CONCATENATE(FieldWorksheet!J33,":",FieldWorksheet!K33,FieldWorksheet!L33)</f>
        <v>12:09PM</v>
      </c>
      <c r="K33" s="23" t="s">
        <v>94</v>
      </c>
      <c r="L33" s="23" t="s">
        <v>94</v>
      </c>
      <c r="M33" s="23" t="s">
        <v>94</v>
      </c>
      <c r="N33" s="23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5808</v>
      </c>
      <c r="G34" s="38" t="str">
        <f>CONCATENATE("c",FieldWorksheet!G34)</f>
        <v>c313</v>
      </c>
      <c r="H34" s="38" t="str">
        <f>CONCATENATE("c",FieldWorksheet!H34)</f>
        <v>c18691</v>
      </c>
      <c r="I34" s="17">
        <f>FieldWorksheet!I34</f>
        <v>40311</v>
      </c>
      <c r="J34" s="38" t="str">
        <f>CONCATENATE(FieldWorksheet!J34,":",FieldWorksheet!K34,FieldWorksheet!L34)</f>
        <v>3:48PM</v>
      </c>
      <c r="K34" s="39" t="s">
        <v>94</v>
      </c>
      <c r="L34" s="39" t="s">
        <v>94</v>
      </c>
      <c r="M34" s="39" t="s">
        <v>94</v>
      </c>
      <c r="N34" s="38"/>
      <c r="O34" s="82" t="s">
        <v>93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5809</v>
      </c>
      <c r="G35" s="23" t="str">
        <f>CONCATENATE("c",FieldWorksheet!G35)</f>
        <v>c313</v>
      </c>
      <c r="H35" s="23" t="str">
        <f>CONCATENATE("c",FieldWorksheet!H35)</f>
        <v>c18692</v>
      </c>
      <c r="I35" s="24">
        <f>FieldWorksheet!I35</f>
        <v>40311</v>
      </c>
      <c r="J35" s="23" t="str">
        <f>CONCATENATE(FieldWorksheet!J35,":",FieldWorksheet!K35,FieldWorksheet!L35)</f>
        <v>3:48PM</v>
      </c>
      <c r="K35" s="23" t="s">
        <v>94</v>
      </c>
      <c r="L35" s="23" t="s">
        <v>94</v>
      </c>
      <c r="M35" s="23" t="s">
        <v>94</v>
      </c>
      <c r="N35" s="23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5810</v>
      </c>
      <c r="G36" s="38" t="str">
        <f>CONCATENATE("c",FieldWorksheet!G36)</f>
        <v>c313</v>
      </c>
      <c r="H36" s="38" t="str">
        <f>CONCATENATE("c",FieldWorksheet!H36)</f>
        <v>c18693</v>
      </c>
      <c r="I36" s="17">
        <f>FieldWorksheet!I36</f>
        <v>40311</v>
      </c>
      <c r="J36" s="38" t="str">
        <f>CONCATENATE(FieldWorksheet!J36,":",FieldWorksheet!K36,FieldWorksheet!L36)</f>
        <v>3:55PM</v>
      </c>
      <c r="K36" s="39" t="s">
        <v>94</v>
      </c>
      <c r="L36" s="39" t="s">
        <v>94</v>
      </c>
      <c r="M36" s="39" t="s">
        <v>94</v>
      </c>
      <c r="N36" s="38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5811</v>
      </c>
      <c r="G37" s="23" t="str">
        <f>CONCATENATE("c",FieldWorksheet!G37)</f>
        <v>c313</v>
      </c>
      <c r="H37" s="23" t="str">
        <f>CONCATENATE("c",FieldWorksheet!H37)</f>
        <v>c18694</v>
      </c>
      <c r="I37" s="24">
        <f>FieldWorksheet!I37</f>
        <v>40311</v>
      </c>
      <c r="J37" s="23" t="str">
        <f>CONCATENATE(FieldWorksheet!J37,":",FieldWorksheet!K37,FieldWorksheet!L37)</f>
        <v>3:50PM</v>
      </c>
      <c r="K37" s="23" t="s">
        <v>94</v>
      </c>
      <c r="L37" s="23" t="s">
        <v>94</v>
      </c>
      <c r="M37" s="23" t="s">
        <v>94</v>
      </c>
      <c r="N37" s="23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5812</v>
      </c>
      <c r="G38" s="38" t="str">
        <f>CONCATENATE("c",FieldWorksheet!G38)</f>
        <v>c313</v>
      </c>
      <c r="H38" s="38" t="str">
        <f>CONCATENATE("c",FieldWorksheet!H38)</f>
        <v>c18695</v>
      </c>
      <c r="I38" s="17">
        <f>FieldWorksheet!I38</f>
        <v>40311</v>
      </c>
      <c r="J38" s="38" t="str">
        <f>CONCATENATE(FieldWorksheet!J38,":",FieldWorksheet!K38,FieldWorksheet!L38)</f>
        <v>3:57PM</v>
      </c>
      <c r="K38" s="39" t="s">
        <v>94</v>
      </c>
      <c r="L38" s="39" t="s">
        <v>94</v>
      </c>
      <c r="M38" s="39" t="s">
        <v>94</v>
      </c>
      <c r="N38" s="38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5813</v>
      </c>
      <c r="G39" s="23" t="str">
        <f>CONCATENATE("c",FieldWorksheet!G39)</f>
        <v>c313</v>
      </c>
      <c r="H39" s="23" t="str">
        <f>CONCATENATE("c",FieldWorksheet!H39)</f>
        <v>c18696</v>
      </c>
      <c r="I39" s="24">
        <f>FieldWorksheet!I39</f>
        <v>40311</v>
      </c>
      <c r="J39" s="23" t="str">
        <f>CONCATENATE(FieldWorksheet!J39,":",FieldWorksheet!K39,FieldWorksheet!L39)</f>
        <v>3:52PM</v>
      </c>
      <c r="K39" s="23" t="s">
        <v>94</v>
      </c>
      <c r="L39" s="23" t="s">
        <v>94</v>
      </c>
      <c r="M39" s="23" t="s">
        <v>94</v>
      </c>
      <c r="N39" s="23"/>
      <c r="O39" s="82"/>
      <c r="P39" s="82"/>
      <c r="Q39" s="82"/>
      <c r="R39" s="82"/>
      <c r="S39" s="82"/>
      <c r="T39" s="82"/>
      <c r="U39" s="82"/>
      <c r="V39" s="82"/>
      <c r="W39" s="83"/>
      <c r="X39" s="83"/>
      <c r="Y39" s="83"/>
      <c r="Z39" s="83"/>
      <c r="AA39" s="83"/>
      <c r="AB39" s="83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5814</v>
      </c>
      <c r="G40" s="38" t="str">
        <f>CONCATENATE("c",FieldWorksheet!G40)</f>
        <v>c313</v>
      </c>
      <c r="H40" s="38" t="str">
        <f>CONCATENATE("c",FieldWorksheet!H40)</f>
        <v>c18697</v>
      </c>
      <c r="I40" s="17">
        <f>FieldWorksheet!I40</f>
        <v>40311</v>
      </c>
      <c r="J40" s="38" t="str">
        <f>CONCATENATE(FieldWorksheet!J40,":",FieldWorksheet!K40,FieldWorksheet!L40)</f>
        <v>4:01PM</v>
      </c>
      <c r="K40" s="39" t="s">
        <v>94</v>
      </c>
      <c r="L40" s="39" t="s">
        <v>94</v>
      </c>
      <c r="M40" s="39" t="s">
        <v>94</v>
      </c>
      <c r="N40" s="38"/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5815</v>
      </c>
      <c r="G41" s="23" t="str">
        <f>CONCATENATE("c",FieldWorksheet!G41)</f>
        <v>c313</v>
      </c>
      <c r="H41" s="23" t="str">
        <f>CONCATENATE("c",FieldWorksheet!H41)</f>
        <v>c18698</v>
      </c>
      <c r="I41" s="24">
        <f>FieldWorksheet!I41</f>
        <v>40311</v>
      </c>
      <c r="J41" s="23" t="str">
        <f>CONCATENATE(FieldWorksheet!J41,":",FieldWorksheet!K41,FieldWorksheet!L41)</f>
        <v>3:57PM</v>
      </c>
      <c r="K41" s="23" t="s">
        <v>94</v>
      </c>
      <c r="L41" s="23" t="s">
        <v>94</v>
      </c>
      <c r="M41" s="23" t="s">
        <v>94</v>
      </c>
      <c r="N41" s="23"/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5816</v>
      </c>
      <c r="G42" s="38" t="str">
        <f>CONCATENATE("c",FieldWorksheet!G42)</f>
        <v>c313</v>
      </c>
      <c r="H42" s="38" t="str">
        <f>CONCATENATE("c",FieldWorksheet!H42)</f>
        <v>c18699</v>
      </c>
      <c r="I42" s="17">
        <f>FieldWorksheet!I42</f>
        <v>40311</v>
      </c>
      <c r="J42" s="38" t="str">
        <f>CONCATENATE(FieldWorksheet!J42,":",FieldWorksheet!K42,FieldWorksheet!L42)</f>
        <v>4:00PM</v>
      </c>
      <c r="K42" s="39" t="s">
        <v>94</v>
      </c>
      <c r="L42" s="39" t="s">
        <v>94</v>
      </c>
      <c r="M42" s="39" t="s">
        <v>94</v>
      </c>
      <c r="N42" s="38"/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5817</v>
      </c>
      <c r="G43" s="23" t="str">
        <f>CONCATENATE("c",FieldWorksheet!G43)</f>
        <v>c313</v>
      </c>
      <c r="H43" s="23" t="str">
        <f>CONCATENATE("c",FieldWorksheet!H43)</f>
        <v>c18700</v>
      </c>
      <c r="I43" s="24">
        <f>FieldWorksheet!I43</f>
        <v>40311</v>
      </c>
      <c r="J43" s="23" t="str">
        <f>CONCATENATE(FieldWorksheet!J43,":",FieldWorksheet!K43,FieldWorksheet!L43)</f>
        <v>4:04PM</v>
      </c>
      <c r="K43" s="23" t="s">
        <v>94</v>
      </c>
      <c r="L43" s="23" t="s">
        <v>94</v>
      </c>
      <c r="M43" s="23" t="s">
        <v>94</v>
      </c>
      <c r="N43" s="23"/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5818</v>
      </c>
      <c r="G44" s="38" t="str">
        <f>CONCATENATE("c",FieldWorksheet!G44)</f>
        <v>c313</v>
      </c>
      <c r="H44" s="38" t="str">
        <f>CONCATENATE("c",FieldWorksheet!H44)</f>
        <v>c18701</v>
      </c>
      <c r="I44" s="17">
        <f>FieldWorksheet!I44</f>
        <v>40311</v>
      </c>
      <c r="J44" s="38" t="str">
        <f>CONCATENATE(FieldWorksheet!J44,":",FieldWorksheet!K44,FieldWorksheet!L44)</f>
        <v>4:13PM</v>
      </c>
      <c r="K44" s="39" t="s">
        <v>94</v>
      </c>
      <c r="L44" s="39" t="s">
        <v>94</v>
      </c>
      <c r="M44" s="39" t="s">
        <v>94</v>
      </c>
      <c r="N44" s="38"/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5819</v>
      </c>
      <c r="G45" s="23" t="str">
        <f>CONCATENATE("c",FieldWorksheet!G45)</f>
        <v>c313</v>
      </c>
      <c r="H45" s="23" t="str">
        <f>CONCATENATE("c",FieldWorksheet!H45)</f>
        <v>c18702</v>
      </c>
      <c r="I45" s="24">
        <f>FieldWorksheet!I45</f>
        <v>40311</v>
      </c>
      <c r="J45" s="23" t="str">
        <f>CONCATENATE(FieldWorksheet!J45,":",FieldWorksheet!K45,FieldWorksheet!L45)</f>
        <v>4:50PM</v>
      </c>
      <c r="K45" s="23" t="s">
        <v>94</v>
      </c>
      <c r="L45" s="23" t="s">
        <v>94</v>
      </c>
      <c r="M45" s="23" t="s">
        <v>94</v>
      </c>
      <c r="N45" s="23"/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5820</v>
      </c>
      <c r="G46" s="38" t="str">
        <f>CONCATENATE("c",FieldWorksheet!G46)</f>
        <v>c313</v>
      </c>
      <c r="H46" s="38" t="str">
        <f>CONCATENATE("c",FieldWorksheet!H46)</f>
        <v>c18703</v>
      </c>
      <c r="I46" s="17">
        <f>FieldWorksheet!I46</f>
        <v>40311</v>
      </c>
      <c r="J46" s="38" t="str">
        <f>CONCATENATE(FieldWorksheet!J46,":",FieldWorksheet!K46,FieldWorksheet!L46)</f>
        <v>4:03PM</v>
      </c>
      <c r="K46" s="39" t="s">
        <v>94</v>
      </c>
      <c r="L46" s="39" t="s">
        <v>94</v>
      </c>
      <c r="M46" s="39" t="s">
        <v>94</v>
      </c>
      <c r="N46" s="38"/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5821</v>
      </c>
      <c r="G47" s="23" t="str">
        <f>CONCATENATE("c",FieldWorksheet!G47)</f>
        <v>c313</v>
      </c>
      <c r="H47" s="23" t="str">
        <f>CONCATENATE("c",FieldWorksheet!H47)</f>
        <v>c18704</v>
      </c>
      <c r="I47" s="24">
        <f>FieldWorksheet!I47</f>
        <v>40311</v>
      </c>
      <c r="J47" s="23" t="str">
        <f>CONCATENATE(FieldWorksheet!J47,":",FieldWorksheet!K47,FieldWorksheet!L47)</f>
        <v>4:07PM</v>
      </c>
      <c r="K47" s="23" t="s">
        <v>94</v>
      </c>
      <c r="L47" s="23" t="s">
        <v>94</v>
      </c>
      <c r="M47" s="23" t="s">
        <v>94</v>
      </c>
      <c r="N47" s="23"/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5822</v>
      </c>
      <c r="G48" s="38" t="str">
        <f>CONCATENATE("c",FieldWorksheet!G48)</f>
        <v>c313</v>
      </c>
      <c r="H48" s="38" t="str">
        <f>CONCATENATE("c",FieldWorksheet!H48)</f>
        <v>c18705</v>
      </c>
      <c r="I48" s="17">
        <f>FieldWorksheet!I48</f>
        <v>40311</v>
      </c>
      <c r="J48" s="38" t="str">
        <f>CONCATENATE(FieldWorksheet!J48,":",FieldWorksheet!K48,FieldWorksheet!L48)</f>
        <v>4:11PM</v>
      </c>
      <c r="K48" s="39" t="s">
        <v>94</v>
      </c>
      <c r="L48" s="39" t="s">
        <v>94</v>
      </c>
      <c r="M48" s="39" t="s">
        <v>94</v>
      </c>
      <c r="N48" s="38"/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5823</v>
      </c>
      <c r="G49" s="23" t="str">
        <f>CONCATENATE("c",FieldWorksheet!G49)</f>
        <v>c313</v>
      </c>
      <c r="H49" s="23" t="str">
        <f>CONCATENATE("c",FieldWorksheet!H49)</f>
        <v>c18706</v>
      </c>
      <c r="I49" s="24">
        <f>FieldWorksheet!I49</f>
        <v>40311</v>
      </c>
      <c r="J49" s="23" t="str">
        <f>CONCATENATE(FieldWorksheet!J49,":",FieldWorksheet!K49,FieldWorksheet!L49)</f>
        <v>4:16PM</v>
      </c>
      <c r="K49" s="23" t="s">
        <v>94</v>
      </c>
      <c r="L49" s="23" t="s">
        <v>94</v>
      </c>
      <c r="M49" s="23" t="s">
        <v>94</v>
      </c>
      <c r="N49" s="23"/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5824</v>
      </c>
      <c r="G50" s="38" t="str">
        <f>CONCATENATE("c",FieldWorksheet!G50)</f>
        <v>c313</v>
      </c>
      <c r="H50" s="38" t="str">
        <f>CONCATENATE("c",FieldWorksheet!H50)</f>
        <v>c18707</v>
      </c>
      <c r="I50" s="17">
        <f>FieldWorksheet!I50</f>
        <v>40311</v>
      </c>
      <c r="J50" s="38" t="str">
        <f>CONCATENATE(FieldWorksheet!J50,":",FieldWorksheet!K50,FieldWorksheet!L50)</f>
        <v>4:57PM</v>
      </c>
      <c r="K50" s="39" t="s">
        <v>94</v>
      </c>
      <c r="L50" s="39" t="s">
        <v>94</v>
      </c>
      <c r="M50" s="39" t="s">
        <v>94</v>
      </c>
      <c r="N50" s="38"/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5825</v>
      </c>
      <c r="G51" s="23" t="str">
        <f>CONCATENATE("c",FieldWorksheet!G51)</f>
        <v>c313</v>
      </c>
      <c r="H51" s="23" t="str">
        <f>CONCATENATE("c",FieldWorksheet!H51)</f>
        <v>c18708</v>
      </c>
      <c r="I51" s="24">
        <f>FieldWorksheet!I51</f>
        <v>40311</v>
      </c>
      <c r="J51" s="23" t="str">
        <f>CONCATENATE(FieldWorksheet!J51,":",FieldWorksheet!K51,FieldWorksheet!L51)</f>
        <v>5:02PM</v>
      </c>
      <c r="K51" s="23" t="s">
        <v>94</v>
      </c>
      <c r="L51" s="23" t="s">
        <v>94</v>
      </c>
      <c r="M51" s="23" t="s">
        <v>94</v>
      </c>
      <c r="N51" s="23"/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5826</v>
      </c>
      <c r="G52" s="38" t="str">
        <f>CONCATENATE("c",FieldWorksheet!G52)</f>
        <v>c313</v>
      </c>
      <c r="H52" s="38" t="str">
        <f>CONCATENATE("c",FieldWorksheet!H52)</f>
        <v>c18709</v>
      </c>
      <c r="I52" s="17">
        <f>FieldWorksheet!I52</f>
        <v>40311</v>
      </c>
      <c r="J52" s="38" t="str">
        <f>CONCATENATE(FieldWorksheet!J52,":",FieldWorksheet!K52,FieldWorksheet!L52)</f>
        <v>5:05PM</v>
      </c>
      <c r="K52" s="39" t="s">
        <v>94</v>
      </c>
      <c r="L52" s="39" t="s">
        <v>94</v>
      </c>
      <c r="M52" s="39" t="s">
        <v>94</v>
      </c>
      <c r="N52" s="38"/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5827</v>
      </c>
      <c r="G53" s="23" t="str">
        <f>CONCATENATE("c",FieldWorksheet!G53)</f>
        <v>c313</v>
      </c>
      <c r="H53" s="23" t="str">
        <f>CONCATENATE("c",FieldWorksheet!H53)</f>
        <v>c18710</v>
      </c>
      <c r="I53" s="24">
        <f>FieldWorksheet!I53</f>
        <v>40311</v>
      </c>
      <c r="J53" s="23" t="str">
        <f>CONCATENATE(FieldWorksheet!J53,":",FieldWorksheet!K53,FieldWorksheet!L53)</f>
        <v>5:13PM</v>
      </c>
      <c r="K53" s="23" t="s">
        <v>94</v>
      </c>
      <c r="L53" s="23" t="s">
        <v>94</v>
      </c>
      <c r="M53" s="23" t="s">
        <v>94</v>
      </c>
      <c r="N53" s="23"/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J49" sqref="J4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5776</v>
      </c>
      <c r="G2" s="15" t="str">
        <f>CONCATENATE("c",FieldWorksheet!G2)</f>
        <v>c313</v>
      </c>
      <c r="H2" s="15" t="str">
        <f>CONCATENATE("c",FieldWorksheet!H2)</f>
        <v>c18659</v>
      </c>
      <c r="I2" s="17">
        <f>FieldWorksheet!I2</f>
        <v>40311</v>
      </c>
      <c r="J2" s="15" t="str">
        <f>CONCATENATE(FieldWorksheet!J2,":",FieldWorksheet!K2,FieldWorksheet!L2)</f>
        <v>10:58AM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4785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5828</v>
      </c>
      <c r="U2" s="15" t="str">
        <f>CONCATENATE("c",FieldWorksheet!G54)</f>
        <v>c313</v>
      </c>
      <c r="V2" s="15" t="str">
        <f>CONCATENATE("c",FieldWorksheet!H54)</f>
        <v>c18711</v>
      </c>
      <c r="W2" s="17">
        <f>FieldWorksheet!I54</f>
        <v>40311</v>
      </c>
      <c r="X2" s="15" t="str">
        <f>CONCATENATE(FieldWorksheet!J54,":",FieldWorksheet!K54,FieldWorksheet!L54)</f>
        <v>5:17PM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1985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5777</v>
      </c>
      <c r="G3" s="23" t="str">
        <f>CONCATENATE("c",FieldWorksheet!G3)</f>
        <v>c313</v>
      </c>
      <c r="H3" s="23" t="str">
        <f>CONCATENATE("c",FieldWorksheet!H3)</f>
        <v>c18660</v>
      </c>
      <c r="I3" s="24">
        <f>FieldWorksheet!I3</f>
        <v>40311</v>
      </c>
      <c r="J3" s="23" t="str">
        <f>CONCATENATE(FieldWorksheet!J3,":",FieldWorksheet!K3,FieldWorksheet!L3)</f>
        <v>11:00AM</v>
      </c>
      <c r="K3" s="23" t="str">
        <f>FieldWorksheet!M3</f>
        <v>YES</v>
      </c>
      <c r="L3" s="23" t="str">
        <f>FieldWorksheet!N3</f>
        <v>YES</v>
      </c>
      <c r="M3" s="23" t="str">
        <f>FieldWorksheet!O3</f>
        <v>YES</v>
      </c>
      <c r="N3" s="23">
        <f>FieldWorksheet!P3</f>
        <v>1175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5829</v>
      </c>
      <c r="U3" s="23" t="str">
        <f>CONCATENATE("c",FieldWorksheet!G55)</f>
        <v>c313</v>
      </c>
      <c r="V3" s="23" t="str">
        <f>CONCATENATE("c",FieldWorksheet!H55)</f>
        <v>c18712</v>
      </c>
      <c r="W3" s="24">
        <f>FieldWorksheet!I55</f>
        <v>40311</v>
      </c>
      <c r="X3" s="23" t="str">
        <f>CONCATENATE(FieldWorksheet!J55,":",FieldWorksheet!K55,FieldWorksheet!L55)</f>
        <v>5:23PM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3020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5778</v>
      </c>
      <c r="G4" s="15" t="str">
        <f>CONCATENATE("c",FieldWorksheet!G4)</f>
        <v>c313</v>
      </c>
      <c r="H4" s="15" t="str">
        <f>CONCATENATE("c",FieldWorksheet!H4)</f>
        <v>c18661</v>
      </c>
      <c r="I4" s="17">
        <f>FieldWorksheet!I4</f>
        <v>40311</v>
      </c>
      <c r="J4" s="15" t="str">
        <f>CONCATENATE(FieldWorksheet!J4,":",FieldWorksheet!K4,FieldWorksheet!L4)</f>
        <v>11:01AM</v>
      </c>
      <c r="K4" s="15" t="str">
        <f>FieldWorksheet!M4</f>
        <v>YES</v>
      </c>
      <c r="L4" s="15" t="str">
        <f>FieldWorksheet!N4</f>
        <v>YES</v>
      </c>
      <c r="M4" s="15" t="str">
        <f>FieldWorksheet!O4</f>
        <v>YES</v>
      </c>
      <c r="N4" s="30">
        <f>FieldWorksheet!P4</f>
        <v>1385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5830</v>
      </c>
      <c r="U4" s="15" t="str">
        <f>CONCATENATE("c",FieldWorksheet!G56)</f>
        <v>c313</v>
      </c>
      <c r="V4" s="15" t="str">
        <f>CONCATENATE("c",FieldWorksheet!H56)</f>
        <v>c18713</v>
      </c>
      <c r="W4" s="17">
        <f>FieldWorksheet!I56</f>
        <v>40311</v>
      </c>
      <c r="X4" s="15" t="str">
        <f>CONCATENATE(FieldWorksheet!J56,":",FieldWorksheet!K56,FieldWorksheet!L56)</f>
        <v>5:28PM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1475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5779</v>
      </c>
      <c r="G5" s="23" t="str">
        <f>CONCATENATE("c",FieldWorksheet!G5)</f>
        <v>c313</v>
      </c>
      <c r="H5" s="23" t="str">
        <f>CONCATENATE("c",FieldWorksheet!H5)</f>
        <v>c18662</v>
      </c>
      <c r="I5" s="24">
        <f>FieldWorksheet!I5</f>
        <v>40311</v>
      </c>
      <c r="J5" s="23" t="str">
        <f>CONCATENATE(FieldWorksheet!J5,":",FieldWorksheet!K5,FieldWorksheet!L5)</f>
        <v>11:05AM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1805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5831</v>
      </c>
      <c r="U5" s="23" t="str">
        <f>CONCATENATE("c",FieldWorksheet!G57)</f>
        <v>c313</v>
      </c>
      <c r="V5" s="23" t="str">
        <f>CONCATENATE("c",FieldWorksheet!H57)</f>
        <v>c18714</v>
      </c>
      <c r="W5" s="24">
        <f>FieldWorksheet!I57</f>
        <v>40311</v>
      </c>
      <c r="X5" s="23" t="str">
        <f>CONCATENATE(FieldWorksheet!J57,":",FieldWorksheet!K57,FieldWorksheet!L57)</f>
        <v>5:31PM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2390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5780</v>
      </c>
      <c r="G6" s="15" t="str">
        <f>CONCATENATE("c",FieldWorksheet!G6)</f>
        <v>c313</v>
      </c>
      <c r="H6" s="15" t="str">
        <f>CONCATENATE("c",FieldWorksheet!H6)</f>
        <v>c18663</v>
      </c>
      <c r="I6" s="17">
        <f>FieldWorksheet!I6</f>
        <v>40311</v>
      </c>
      <c r="J6" s="15" t="str">
        <f>CONCATENATE(FieldWorksheet!J6,":",FieldWorksheet!K6,FieldWorksheet!L6)</f>
        <v>11:05AM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1700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5832</v>
      </c>
      <c r="U6" s="15" t="str">
        <f>CONCATENATE("c",FieldWorksheet!G58)</f>
        <v>c313</v>
      </c>
      <c r="V6" s="15" t="str">
        <f>CONCATENATE("c",FieldWorksheet!H58)</f>
        <v>c18715</v>
      </c>
      <c r="W6" s="17">
        <f>FieldWorksheet!I58</f>
        <v>40311</v>
      </c>
      <c r="X6" s="15" t="str">
        <f>CONCATENATE(FieldWorksheet!J58,":",FieldWorksheet!K58,FieldWorksheet!L58)</f>
        <v>5:00PM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4090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5781</v>
      </c>
      <c r="G7" s="23" t="str">
        <f>CONCATENATE("c",FieldWorksheet!G7)</f>
        <v>c313</v>
      </c>
      <c r="H7" s="23" t="str">
        <f>CONCATENATE("c",FieldWorksheet!H7)</f>
        <v>c18664</v>
      </c>
      <c r="I7" s="24">
        <f>FieldWorksheet!I7</f>
        <v>40311</v>
      </c>
      <c r="J7" s="23" t="str">
        <f>CONCATENATE(FieldWorksheet!J7,":",FieldWorksheet!K7,FieldWorksheet!L7)</f>
        <v>11:09AM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1850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5833</v>
      </c>
      <c r="U7" s="23" t="str">
        <f>CONCATENATE("c",FieldWorksheet!G59)</f>
        <v>c313</v>
      </c>
      <c r="V7" s="23" t="str">
        <f>CONCATENATE("c",FieldWorksheet!H59)</f>
        <v>c18716</v>
      </c>
      <c r="W7" s="24">
        <f>FieldWorksheet!I59</f>
        <v>40311</v>
      </c>
      <c r="X7" s="23" t="str">
        <f>CONCATENATE(FieldWorksheet!J59,":",FieldWorksheet!K59,FieldWorksheet!L59)</f>
        <v>5:10PM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8710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5782</v>
      </c>
      <c r="G8" s="15" t="str">
        <f>CONCATENATE("c",FieldWorksheet!G8)</f>
        <v>c313</v>
      </c>
      <c r="H8" s="15" t="str">
        <f>CONCATENATE("c",FieldWorksheet!H8)</f>
        <v>c18665</v>
      </c>
      <c r="I8" s="17">
        <f>FieldWorksheet!I8</f>
        <v>40311</v>
      </c>
      <c r="J8" s="15" t="str">
        <f>CONCATENATE(FieldWorksheet!J8,":",FieldWorksheet!K8,FieldWorksheet!L8)</f>
        <v>11:11AM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1690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5834</v>
      </c>
      <c r="U8" s="15" t="str">
        <f>CONCATENATE("c",FieldWorksheet!G60)</f>
        <v>c313</v>
      </c>
      <c r="V8" s="15" t="str">
        <f>CONCATENATE("c",FieldWorksheet!H60)</f>
        <v>c18717</v>
      </c>
      <c r="W8" s="17">
        <f>FieldWorksheet!I60</f>
        <v>40311</v>
      </c>
      <c r="X8" s="15" t="str">
        <f>CONCATENATE(FieldWorksheet!J60,":",FieldWorksheet!K60,FieldWorksheet!L60)</f>
        <v>5:21PM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5250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5783</v>
      </c>
      <c r="G9" s="23" t="str">
        <f>CONCATENATE("c",FieldWorksheet!G9)</f>
        <v>c313</v>
      </c>
      <c r="H9" s="23" t="str">
        <f>CONCATENATE("c",FieldWorksheet!H9)</f>
        <v>c18666</v>
      </c>
      <c r="I9" s="24">
        <f>FieldWorksheet!I9</f>
        <v>40311</v>
      </c>
      <c r="J9" s="23" t="str">
        <f>CONCATENATE(FieldWorksheet!J9,":",FieldWorksheet!K9,FieldWorksheet!L9)</f>
        <v>11:15AM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2320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5835</v>
      </c>
      <c r="U9" s="23" t="str">
        <f>CONCATENATE("c",FieldWorksheet!G61)</f>
        <v>c313</v>
      </c>
      <c r="V9" s="23" t="str">
        <f>CONCATENATE("c",FieldWorksheet!H61)</f>
        <v>c18718</v>
      </c>
      <c r="W9" s="24">
        <f>FieldWorksheet!I61</f>
        <v>40311</v>
      </c>
      <c r="X9" s="23" t="str">
        <f>CONCATENATE(FieldWorksheet!J61,":",FieldWorksheet!K61,FieldWorksheet!L61)</f>
        <v>5:33PM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7890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5784</v>
      </c>
      <c r="G10" s="15" t="str">
        <f>CONCATENATE("c",FieldWorksheet!G10)</f>
        <v>c313</v>
      </c>
      <c r="H10" s="15" t="str">
        <f>CONCATENATE("c",FieldWorksheet!H10)</f>
        <v>c18667</v>
      </c>
      <c r="I10" s="17">
        <f>FieldWorksheet!I10</f>
        <v>40311</v>
      </c>
      <c r="J10" s="15" t="str">
        <f>CONCATENATE(FieldWorksheet!J10,":",FieldWorksheet!K10,FieldWorksheet!L10)</f>
        <v>11:09AM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3650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5836</v>
      </c>
      <c r="U10" s="15" t="str">
        <f>CONCATENATE("c",FieldWorksheet!G62)</f>
        <v>c313</v>
      </c>
      <c r="V10" s="15" t="str">
        <f>CONCATENATE("c",FieldWorksheet!H62)</f>
        <v>c18719</v>
      </c>
      <c r="W10" s="17">
        <f>FieldWorksheet!I62</f>
        <v>40311</v>
      </c>
      <c r="X10" s="15" t="str">
        <f>CONCATENATE(FieldWorksheet!J62,":",FieldWorksheet!K62,FieldWorksheet!L62)</f>
        <v>5:34PM</v>
      </c>
      <c r="Y10" s="15" t="str">
        <f>FieldWorksheet!M62</f>
        <v>YES</v>
      </c>
      <c r="Z10" s="15" t="str">
        <f>FieldWorksheet!N62</f>
        <v>YES</v>
      </c>
      <c r="AA10" s="15" t="str">
        <f>FieldWorksheet!O62</f>
        <v>YES</v>
      </c>
      <c r="AB10" s="15">
        <f>FieldWorksheet!P62</f>
        <v>1120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5785</v>
      </c>
      <c r="G11" s="23" t="str">
        <f>CONCATENATE("c",FieldWorksheet!G11)</f>
        <v>c313</v>
      </c>
      <c r="H11" s="23" t="str">
        <f>CONCATENATE("c",FieldWorksheet!H11)</f>
        <v>c18668</v>
      </c>
      <c r="I11" s="24">
        <f>FieldWorksheet!I11</f>
        <v>40311</v>
      </c>
      <c r="J11" s="23" t="str">
        <f>CONCATENATE(FieldWorksheet!J11,":",FieldWorksheet!K11,FieldWorksheet!L11)</f>
        <v>11:13AM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4120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5837</v>
      </c>
      <c r="U11" s="23" t="str">
        <f>CONCATENATE("c",FieldWorksheet!G63)</f>
        <v>c313</v>
      </c>
      <c r="V11" s="23" t="str">
        <f>CONCATENATE("c",FieldWorksheet!H63)</f>
        <v>c18720</v>
      </c>
      <c r="W11" s="24">
        <f>FieldWorksheet!I63</f>
        <v>40311</v>
      </c>
      <c r="X11" s="23" t="str">
        <f>CONCATENATE(FieldWorksheet!J63,":",FieldWorksheet!K63,FieldWorksheet!L63)</f>
        <v>5:39PM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14065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5786</v>
      </c>
      <c r="G12" s="15" t="str">
        <f>CONCATENATE("c",FieldWorksheet!G12)</f>
        <v>c313</v>
      </c>
      <c r="H12" s="15" t="str">
        <f>CONCATENATE("c",FieldWorksheet!H12)</f>
        <v>c18669</v>
      </c>
      <c r="I12" s="17">
        <f>FieldWorksheet!I12</f>
        <v>40311</v>
      </c>
      <c r="J12" s="15" t="str">
        <f>CONCATENATE(FieldWorksheet!J12,":",FieldWorksheet!K12,FieldWorksheet!L12)</f>
        <v>11:19AM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4425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5838</v>
      </c>
      <c r="U12" s="15" t="str">
        <f>CONCATENATE("c",FieldWorksheet!G64)</f>
        <v>c313</v>
      </c>
      <c r="V12" s="15" t="str">
        <f>CONCATENATE("c",FieldWorksheet!H64)</f>
        <v>c18721</v>
      </c>
      <c r="W12" s="17">
        <f>FieldWorksheet!I64</f>
        <v>40311</v>
      </c>
      <c r="X12" s="15" t="str">
        <f>CONCATENATE(FieldWorksheet!J64,":",FieldWorksheet!K64,FieldWorksheet!L64)</f>
        <v>5:44PM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4765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5787</v>
      </c>
      <c r="G13" s="23" t="str">
        <f>CONCATENATE("c",FieldWorksheet!G13)</f>
        <v>c313</v>
      </c>
      <c r="H13" s="23" t="str">
        <f>CONCATENATE("c",FieldWorksheet!H13)</f>
        <v>c18670</v>
      </c>
      <c r="I13" s="24">
        <f>FieldWorksheet!I13</f>
        <v>40311</v>
      </c>
      <c r="J13" s="23" t="str">
        <f>CONCATENATE(FieldWorksheet!J13,":",FieldWorksheet!K13,FieldWorksheet!L13)</f>
        <v>11:25AM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4625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5839</v>
      </c>
      <c r="U13" s="23" t="str">
        <f>CONCATENATE("c",FieldWorksheet!G65)</f>
        <v>c313</v>
      </c>
      <c r="V13" s="23" t="str">
        <f>CONCATENATE("c",FieldWorksheet!H65)</f>
        <v>c18722</v>
      </c>
      <c r="W13" s="24">
        <f>FieldWorksheet!I65</f>
        <v>40311</v>
      </c>
      <c r="X13" s="23" t="str">
        <f>CONCATENATE(FieldWorksheet!J65,":",FieldWorksheet!K65,FieldWorksheet!L65)</f>
        <v>5:48PM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11530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5788</v>
      </c>
      <c r="G14" s="15" t="str">
        <f>CONCATENATE("c",FieldWorksheet!G14)</f>
        <v>c313</v>
      </c>
      <c r="H14" s="15" t="str">
        <f>CONCATENATE("c",FieldWorksheet!H14)</f>
        <v>c18671</v>
      </c>
      <c r="I14" s="17">
        <f>FieldWorksheet!I14</f>
        <v>40311</v>
      </c>
      <c r="J14" s="15" t="str">
        <f>CONCATENATE(FieldWorksheet!J14,":",FieldWorksheet!K14,FieldWorksheet!L14)</f>
        <v>11:19AM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1965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5840</v>
      </c>
      <c r="U14" s="15" t="str">
        <f>CONCATENATE("c",FieldWorksheet!G66)</f>
        <v>c313</v>
      </c>
      <c r="V14" s="15" t="str">
        <f>CONCATENATE("c",FieldWorksheet!H66)</f>
        <v>c18723</v>
      </c>
      <c r="W14" s="17">
        <f>FieldWorksheet!I66</f>
        <v>40311</v>
      </c>
      <c r="X14" s="15" t="str">
        <f>CONCATENATE(FieldWorksheet!J66,":",FieldWorksheet!K66,FieldWorksheet!L66)</f>
        <v>11:40AM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5789</v>
      </c>
      <c r="G15" s="23" t="str">
        <f>CONCATENATE("c",FieldWorksheet!G15)</f>
        <v>c313</v>
      </c>
      <c r="H15" s="23" t="str">
        <f>CONCATENATE("c",FieldWorksheet!H15)</f>
        <v>c18672</v>
      </c>
      <c r="I15" s="24">
        <f>FieldWorksheet!I15</f>
        <v>40311</v>
      </c>
      <c r="J15" s="23" t="str">
        <f>CONCATENATE(FieldWorksheet!J15,":",FieldWorksheet!K15,FieldWorksheet!L15)</f>
        <v>11:21AM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2840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5841</v>
      </c>
      <c r="U15" s="23" t="str">
        <f>CONCATENATE("c",FieldWorksheet!G67)</f>
        <v>c313</v>
      </c>
      <c r="V15" s="23" t="str">
        <f>CONCATENATE("c",FieldWorksheet!H67)</f>
        <v>c18724</v>
      </c>
      <c r="W15" s="24">
        <f>FieldWorksheet!I67</f>
        <v>40311</v>
      </c>
      <c r="X15" s="23" t="str">
        <f>CONCATENATE(FieldWorksheet!J67,":",FieldWorksheet!K67,FieldWorksheet!L67)</f>
        <v>11:40AM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5790</v>
      </c>
      <c r="G16" s="15" t="str">
        <f>CONCATENATE("c",FieldWorksheet!G16)</f>
        <v>c313</v>
      </c>
      <c r="H16" s="15" t="str">
        <f>CONCATENATE("c",FieldWorksheet!H16)</f>
        <v>c18673</v>
      </c>
      <c r="I16" s="17">
        <f>FieldWorksheet!I16</f>
        <v>40311</v>
      </c>
      <c r="J16" s="15" t="str">
        <f>CONCATENATE(FieldWorksheet!J16,":",FieldWorksheet!K16,FieldWorksheet!L16)</f>
        <v>11:25AM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2305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5842</v>
      </c>
      <c r="U16" s="15" t="str">
        <f>CONCATENATE("c",FieldWorksheet!G68)</f>
        <v>c313</v>
      </c>
      <c r="V16" s="15" t="str">
        <f>CONCATENATE("c",FieldWorksheet!H68)</f>
        <v>c18725</v>
      </c>
      <c r="W16" s="17">
        <f>FieldWorksheet!I68</f>
        <v>40311</v>
      </c>
      <c r="X16" s="15" t="str">
        <f>CONCATENATE(FieldWorksheet!J68,":",FieldWorksheet!K68,FieldWorksheet!L68)</f>
        <v>11:45AM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5791</v>
      </c>
      <c r="G17" s="23" t="str">
        <f>CONCATENATE("c",FieldWorksheet!G17)</f>
        <v>c313</v>
      </c>
      <c r="H17" s="23" t="str">
        <f>CONCATENATE("c",FieldWorksheet!H17)</f>
        <v>c18674</v>
      </c>
      <c r="I17" s="24">
        <f>FieldWorksheet!I17</f>
        <v>40311</v>
      </c>
      <c r="J17" s="23" t="str">
        <f>CONCATENATE(FieldWorksheet!J17,":",FieldWorksheet!K17,FieldWorksheet!L17)</f>
        <v>11:28AM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2970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5843</v>
      </c>
      <c r="U17" s="23" t="str">
        <f>CONCATENATE("c",FieldWorksheet!G69)</f>
        <v>c313</v>
      </c>
      <c r="V17" s="23" t="str">
        <f>CONCATENATE("c",FieldWorksheet!H69)</f>
        <v>c18726</v>
      </c>
      <c r="W17" s="24">
        <f>FieldWorksheet!I69</f>
        <v>40311</v>
      </c>
      <c r="X17" s="23" t="str">
        <f>CONCATENATE(FieldWorksheet!J69,":",FieldWorksheet!K69,FieldWorksheet!L69)</f>
        <v>11:45AM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5792</v>
      </c>
      <c r="G18" s="15" t="str">
        <f>CONCATENATE("c",FieldWorksheet!G18)</f>
        <v>c313</v>
      </c>
      <c r="H18" s="15" t="str">
        <f>CONCATENATE("c",FieldWorksheet!H18)</f>
        <v>c18675</v>
      </c>
      <c r="I18" s="17">
        <f>FieldWorksheet!I18</f>
        <v>40311</v>
      </c>
      <c r="J18" s="15" t="str">
        <f>CONCATENATE(FieldWorksheet!J18,":",FieldWorksheet!K18,FieldWorksheet!L18)</f>
        <v>11:40AM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4065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5844</v>
      </c>
      <c r="U18" s="15" t="str">
        <f>CONCATENATE("c",FieldWorksheet!G70)</f>
        <v>c313</v>
      </c>
      <c r="V18" s="15" t="str">
        <f>CONCATENATE("c",FieldWorksheet!H70)</f>
        <v>c18727</v>
      </c>
      <c r="W18" s="17">
        <f>FieldWorksheet!I70</f>
        <v>40311</v>
      </c>
      <c r="X18" s="15" t="str">
        <f>CONCATENATE(FieldWorksheet!J70,":",FieldWorksheet!K70,FieldWorksheet!L70)</f>
        <v>4:07PM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5793</v>
      </c>
      <c r="G19" s="23" t="str">
        <f>CONCATENATE("c",FieldWorksheet!G19)</f>
        <v>c313</v>
      </c>
      <c r="H19" s="23" t="str">
        <f>CONCATENATE("c",FieldWorksheet!H19)</f>
        <v>c18676</v>
      </c>
      <c r="I19" s="24">
        <f>FieldWorksheet!I19</f>
        <v>40311</v>
      </c>
      <c r="J19" s="23" t="str">
        <f>CONCATENATE(FieldWorksheet!J19,":",FieldWorksheet!K19,FieldWorksheet!L19)</f>
        <v>11:40AM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3460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5845</v>
      </c>
      <c r="U19" s="23" t="str">
        <f>CONCATENATE("c",FieldWorksheet!G71)</f>
        <v>c313</v>
      </c>
      <c r="V19" s="23" t="str">
        <f>CONCATENATE("c",FieldWorksheet!H71)</f>
        <v>c18728</v>
      </c>
      <c r="W19" s="24">
        <f>FieldWorksheet!I71</f>
        <v>40311</v>
      </c>
      <c r="X19" s="23" t="str">
        <f>CONCATENATE(FieldWorksheet!J71,":",FieldWorksheet!K71,FieldWorksheet!L71)</f>
        <v>12:30PM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5794</v>
      </c>
      <c r="G20" s="15" t="str">
        <f>CONCATENATE("c",FieldWorksheet!G20)</f>
        <v>c313</v>
      </c>
      <c r="H20" s="15" t="str">
        <f>CONCATENATE("c",FieldWorksheet!H20)</f>
        <v>c18677</v>
      </c>
      <c r="I20" s="17">
        <f>FieldWorksheet!I20</f>
        <v>40311</v>
      </c>
      <c r="J20" s="15" t="str">
        <f>CONCATENATE(FieldWorksheet!J20,":",FieldWorksheet!K20,FieldWorksheet!L20)</f>
        <v>11:45AM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6900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5846</v>
      </c>
      <c r="U20" s="15" t="str">
        <f>CONCATENATE("c",FieldWorksheet!G72)</f>
        <v>c313</v>
      </c>
      <c r="V20" s="15" t="str">
        <f>CONCATENATE("c",FieldWorksheet!H72)</f>
        <v>c18729</v>
      </c>
      <c r="W20" s="17">
        <f>FieldWorksheet!I72</f>
        <v>40311</v>
      </c>
      <c r="X20" s="15" t="str">
        <f>CONCATENATE(FieldWorksheet!J72,":",FieldWorksheet!K72,FieldWorksheet!L72)</f>
        <v>12:30PM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5795</v>
      </c>
      <c r="G21" s="23" t="str">
        <f>CONCATENATE("c",FieldWorksheet!G21)</f>
        <v>c313</v>
      </c>
      <c r="H21" s="23" t="str">
        <f>CONCATENATE("c",FieldWorksheet!H21)</f>
        <v>c18678</v>
      </c>
      <c r="I21" s="24">
        <f>FieldWorksheet!I21</f>
        <v>40311</v>
      </c>
      <c r="J21" s="23" t="str">
        <f>CONCATENATE(FieldWorksheet!J21,":",FieldWorksheet!K21,FieldWorksheet!L21)</f>
        <v>11:45AM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1260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5847</v>
      </c>
      <c r="U21" s="23" t="str">
        <f>CONCATENATE("c",FieldWorksheet!G73)</f>
        <v>c313</v>
      </c>
      <c r="V21" s="23" t="str">
        <f>CONCATENATE("c",FieldWorksheet!H73)</f>
        <v>c18730</v>
      </c>
      <c r="W21" s="24">
        <f>FieldWorksheet!I73</f>
        <v>40311</v>
      </c>
      <c r="X21" s="23" t="str">
        <f>CONCATENATE(FieldWorksheet!J73,":",FieldWorksheet!K73,FieldWorksheet!L73)</f>
        <v>12:31PM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5796</v>
      </c>
      <c r="G22" s="15" t="str">
        <f>CONCATENATE("c",FieldWorksheet!G22)</f>
        <v>c313</v>
      </c>
      <c r="H22" s="15" t="str">
        <f>CONCATENATE("c",FieldWorksheet!H22)</f>
        <v>c18679</v>
      </c>
      <c r="I22" s="17">
        <f>FieldWorksheet!I22</f>
        <v>40311</v>
      </c>
      <c r="J22" s="15" t="str">
        <f>CONCATENATE(FieldWorksheet!J22,":",FieldWorksheet!K22,FieldWorksheet!L22)</f>
        <v>11:51AM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14715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5848</v>
      </c>
      <c r="U22" s="15" t="str">
        <f>CONCATENATE("c",FieldWorksheet!G74)</f>
        <v>c313</v>
      </c>
      <c r="V22" s="15" t="str">
        <f>CONCATENATE("c",FieldWorksheet!H74)</f>
        <v>c18731</v>
      </c>
      <c r="W22" s="17">
        <f>FieldWorksheet!I74</f>
        <v>40311</v>
      </c>
      <c r="X22" s="15" t="str">
        <f>CONCATENATE(FieldWorksheet!J74,":",FieldWorksheet!K74,FieldWorksheet!L74)</f>
        <v>12:32PM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5797</v>
      </c>
      <c r="G23" s="23" t="str">
        <f>CONCATENATE("c",FieldWorksheet!G23)</f>
        <v>c313</v>
      </c>
      <c r="H23" s="23" t="str">
        <f>CONCATENATE("c",FieldWorksheet!H23)</f>
        <v>c18680</v>
      </c>
      <c r="I23" s="24">
        <f>FieldWorksheet!I23</f>
        <v>40311</v>
      </c>
      <c r="J23" s="23" t="str">
        <f>CONCATENATE(FieldWorksheet!J23,":",FieldWorksheet!K23,FieldWorksheet!L23)</f>
        <v>12:51PM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2500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5849</v>
      </c>
      <c r="U23" s="23" t="str">
        <f>CONCATENATE("c",FieldWorksheet!G75)</f>
        <v>c313</v>
      </c>
      <c r="V23" s="23" t="str">
        <f>CONCATENATE("c",FieldWorksheet!H75)</f>
        <v>c18732</v>
      </c>
      <c r="W23" s="24">
        <f>FieldWorksheet!I75</f>
        <v>40311</v>
      </c>
      <c r="X23" s="23" t="str">
        <f>CONCATENATE(FieldWorksheet!J75,":",FieldWorksheet!K75,FieldWorksheet!L75)</f>
        <v>12:33PM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5798</v>
      </c>
      <c r="G24" s="15" t="str">
        <f>CONCATENATE("c",FieldWorksheet!G24)</f>
        <v>c313</v>
      </c>
      <c r="H24" s="15" t="str">
        <f>CONCATENATE("c",FieldWorksheet!H24)</f>
        <v>c18681</v>
      </c>
      <c r="I24" s="17">
        <f>FieldWorksheet!I24</f>
        <v>40311</v>
      </c>
      <c r="J24" s="15" t="str">
        <f>CONCATENATE(FieldWorksheet!J24,":",FieldWorksheet!K24,FieldWorksheet!L24)</f>
        <v>11:15AM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3430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5850</v>
      </c>
      <c r="U24" s="26" t="str">
        <f>CONCATENATE("c",FieldWorksheet!G76)</f>
        <v>c313</v>
      </c>
      <c r="V24" s="26" t="str">
        <f>CONCATENATE("c",FieldWorksheet!H76)</f>
        <v>c18733</v>
      </c>
      <c r="W24" s="25">
        <f>FieldWorksheet!I76</f>
        <v>40311</v>
      </c>
      <c r="X24" s="26" t="str">
        <f>CONCATENATE(FieldWorksheet!J76,":",FieldWorksheet!K76,FieldWorksheet!L76)</f>
        <v>12:33PM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5799</v>
      </c>
      <c r="G25" s="23" t="str">
        <f>CONCATENATE("c",FieldWorksheet!G25)</f>
        <v>c313</v>
      </c>
      <c r="H25" s="23" t="str">
        <f>CONCATENATE("c",FieldWorksheet!H25)</f>
        <v>c18682</v>
      </c>
      <c r="I25" s="24">
        <f>FieldWorksheet!I25</f>
        <v>40311</v>
      </c>
      <c r="J25" s="23" t="str">
        <f>CONCATENATE(FieldWorksheet!J25,":",FieldWorksheet!K25,FieldWorksheet!L25)</f>
        <v>11:54AM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765</v>
      </c>
      <c r="O25" s="66" t="s">
        <v>32</v>
      </c>
      <c r="P25" s="95"/>
      <c r="Q25" s="95" t="s">
        <v>38</v>
      </c>
      <c r="R25" s="95"/>
      <c r="S25" s="95" t="s">
        <v>30</v>
      </c>
      <c r="T25" s="95"/>
      <c r="U25" s="95" t="s">
        <v>31</v>
      </c>
      <c r="V25" s="95"/>
      <c r="W25" s="68" t="s">
        <v>39</v>
      </c>
      <c r="X25" s="68"/>
      <c r="Y25" s="68"/>
      <c r="Z25" s="68"/>
      <c r="AA25" s="68"/>
      <c r="AB25" s="69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5800</v>
      </c>
      <c r="G26" s="15" t="str">
        <f>CONCATENATE("c",FieldWorksheet!G26)</f>
        <v>c313</v>
      </c>
      <c r="H26" s="15" t="str">
        <f>CONCATENATE("c",FieldWorksheet!H26)</f>
        <v>c18683</v>
      </c>
      <c r="I26" s="17">
        <f>FieldWorksheet!I26</f>
        <v>40311</v>
      </c>
      <c r="J26" s="15" t="str">
        <f>CONCATENATE(FieldWorksheet!J26,":",FieldWorksheet!K26,FieldWorksheet!L26)</f>
        <v>11:55AM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1280</v>
      </c>
      <c r="O26" s="28" t="s">
        <v>33</v>
      </c>
      <c r="P26" s="27">
        <f>FieldWorksheet!W2</f>
        <v>17</v>
      </c>
      <c r="Q26" s="98">
        <f>FieldWorksheet!Y2</f>
        <v>1.6</v>
      </c>
      <c r="R26" s="98"/>
      <c r="S26" s="98">
        <f>FieldWorksheet!S8</f>
        <v>0</v>
      </c>
      <c r="T26" s="98"/>
      <c r="U26" s="98">
        <f>FieldWorksheet!T8</f>
        <v>1</v>
      </c>
      <c r="V26" s="98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5801</v>
      </c>
      <c r="G27" s="23" t="str">
        <f>CONCATENATE("c",FieldWorksheet!G27)</f>
        <v>c313</v>
      </c>
      <c r="H27" s="23" t="str">
        <f>CONCATENATE("c",FieldWorksheet!H27)</f>
        <v>c18684</v>
      </c>
      <c r="I27" s="24">
        <f>FieldWorksheet!I27</f>
        <v>40311</v>
      </c>
      <c r="J27" s="23" t="str">
        <f>CONCATENATE(FieldWorksheet!J27,":",FieldWorksheet!K27,FieldWorksheet!L27)</f>
        <v>11:57AM</v>
      </c>
      <c r="K27" s="23" t="str">
        <f>FieldWorksheet!M27</f>
        <v>YES</v>
      </c>
      <c r="L27" s="23" t="str">
        <f>FieldWorksheet!N27</f>
        <v>YES</v>
      </c>
      <c r="M27" s="23" t="str">
        <f>FieldWorksheet!O27</f>
        <v>YES</v>
      </c>
      <c r="N27" s="23">
        <f>FieldWorksheet!P27</f>
        <v>850</v>
      </c>
      <c r="O27" s="28" t="s">
        <v>34</v>
      </c>
      <c r="P27" s="27">
        <f>FieldWorksheet!W3</f>
        <v>18</v>
      </c>
      <c r="Q27" s="98"/>
      <c r="R27" s="98"/>
      <c r="S27" s="98"/>
      <c r="T27" s="98"/>
      <c r="U27" s="98"/>
      <c r="V27" s="98"/>
      <c r="W27" s="74" t="s">
        <v>41</v>
      </c>
      <c r="X27" s="75">
        <f>FieldWorksheet!R13</f>
        <v>93</v>
      </c>
      <c r="Y27" s="75" t="str">
        <f>FieldWorksheet!T13</f>
        <v>Sunny</v>
      </c>
      <c r="Z27" s="75"/>
      <c r="AA27" s="75" t="str">
        <f>CONCATENATE(FieldWorksheet!U13,FieldWorksheet!V13)</f>
        <v>SE8</v>
      </c>
      <c r="AB27" s="77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5802</v>
      </c>
      <c r="G28" s="15" t="str">
        <f>CONCATENATE("c",FieldWorksheet!G28)</f>
        <v>c313</v>
      </c>
      <c r="H28" s="15" t="str">
        <f>CONCATENATE("c",FieldWorksheet!H28)</f>
        <v>c18685</v>
      </c>
      <c r="I28" s="17">
        <f>FieldWorksheet!I28</f>
        <v>40311</v>
      </c>
      <c r="J28" s="15" t="str">
        <f>CONCATENATE(FieldWorksheet!J28,":",FieldWorksheet!K28,FieldWorksheet!L28)</f>
        <v>11:59AM</v>
      </c>
      <c r="K28" s="15" t="str">
        <f>FieldWorksheet!M28</f>
        <v>YES</v>
      </c>
      <c r="L28" s="15" t="str">
        <f>FieldWorksheet!N28</f>
        <v>YES</v>
      </c>
      <c r="M28" s="15" t="str">
        <f>FieldWorksheet!O28</f>
        <v>YES</v>
      </c>
      <c r="N28" s="30">
        <f>FieldWorksheet!P28</f>
        <v>1135</v>
      </c>
      <c r="O28" s="28" t="s">
        <v>35</v>
      </c>
      <c r="P28" s="27">
        <f>FieldWorksheet!W4</f>
        <v>19</v>
      </c>
      <c r="Q28" s="98"/>
      <c r="R28" s="98"/>
      <c r="S28" s="98"/>
      <c r="T28" s="98"/>
      <c r="U28" s="98"/>
      <c r="V28" s="98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5803</v>
      </c>
      <c r="G29" s="23" t="str">
        <f>CONCATENATE("c",FieldWorksheet!G29)</f>
        <v>c313</v>
      </c>
      <c r="H29" s="23" t="str">
        <f>CONCATENATE("c",FieldWorksheet!H29)</f>
        <v>c18686</v>
      </c>
      <c r="I29" s="24">
        <f>FieldWorksheet!I29</f>
        <v>40311</v>
      </c>
      <c r="J29" s="23" t="str">
        <f>CONCATENATE(FieldWorksheet!J29,":",FieldWorksheet!K29,FieldWorksheet!L29)</f>
        <v>11:59AM</v>
      </c>
      <c r="K29" s="23" t="str">
        <f>FieldWorksheet!M29</f>
        <v>YES</v>
      </c>
      <c r="L29" s="23" t="str">
        <f>FieldWorksheet!N29</f>
        <v>YES</v>
      </c>
      <c r="M29" s="23" t="str">
        <f>FieldWorksheet!O29</f>
        <v>YES</v>
      </c>
      <c r="N29" s="23">
        <f>FieldWorksheet!P29</f>
        <v>675</v>
      </c>
      <c r="O29" s="28" t="s">
        <v>36</v>
      </c>
      <c r="P29" s="27">
        <f>FieldWorksheet!W5</f>
        <v>20</v>
      </c>
      <c r="Q29" s="98"/>
      <c r="R29" s="98"/>
      <c r="S29" s="98"/>
      <c r="T29" s="98"/>
      <c r="U29" s="98"/>
      <c r="V29" s="98"/>
      <c r="W29" s="74" t="s">
        <v>40</v>
      </c>
      <c r="X29" s="75">
        <f>FieldWorksheet!S13</f>
        <v>66</v>
      </c>
      <c r="Y29" s="75"/>
      <c r="Z29" s="75"/>
      <c r="AA29" s="75"/>
      <c r="AB29" s="77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5804</v>
      </c>
      <c r="G30" s="15" t="str">
        <f>CONCATENATE("c",FieldWorksheet!G30)</f>
        <v>c313</v>
      </c>
      <c r="H30" s="15" t="str">
        <f>CONCATENATE("c",FieldWorksheet!H30)</f>
        <v>c18687</v>
      </c>
      <c r="I30" s="17">
        <f>FieldWorksheet!I30</f>
        <v>40311</v>
      </c>
      <c r="J30" s="15" t="str">
        <f>CONCATENATE(FieldWorksheet!J30,":",FieldWorksheet!K30,FieldWorksheet!L30)</f>
        <v>12:03PM</v>
      </c>
      <c r="K30" s="15" t="str">
        <f>FieldWorksheet!M30</f>
        <v>YES</v>
      </c>
      <c r="L30" s="15" t="str">
        <f>FieldWorksheet!N30</f>
        <v>YES</v>
      </c>
      <c r="M30" s="15" t="str">
        <f>FieldWorksheet!O30</f>
        <v>YES</v>
      </c>
      <c r="N30" s="30">
        <f>FieldWorksheet!P30</f>
        <v>4035</v>
      </c>
      <c r="O30" s="29" t="s">
        <v>37</v>
      </c>
      <c r="P30" s="33">
        <f>FieldWorksheet!W6</f>
        <v>0</v>
      </c>
      <c r="Q30" s="99"/>
      <c r="R30" s="99"/>
      <c r="S30" s="99"/>
      <c r="T30" s="99"/>
      <c r="U30" s="99"/>
      <c r="V30" s="99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5805</v>
      </c>
      <c r="G31" s="23" t="str">
        <f>CONCATENATE("c",FieldWorksheet!G31)</f>
        <v>c313</v>
      </c>
      <c r="H31" s="23" t="str">
        <f>CONCATENATE("c",FieldWorksheet!H31)</f>
        <v>c18688</v>
      </c>
      <c r="I31" s="24">
        <f>FieldWorksheet!I31</f>
        <v>40311</v>
      </c>
      <c r="J31" s="23" t="str">
        <f>CONCATENATE(FieldWorksheet!J31,":",FieldWorksheet!K31,FieldWorksheet!L31)</f>
        <v>:</v>
      </c>
      <c r="K31" s="23" t="str">
        <f>FieldWorksheet!M31</f>
        <v>NO</v>
      </c>
      <c r="L31" s="23" t="str">
        <f>FieldWorksheet!N31</f>
        <v>NO</v>
      </c>
      <c r="M31" s="23" t="str">
        <f>FieldWorksheet!O31</f>
        <v>NO</v>
      </c>
      <c r="N31" s="23">
        <f>FieldWorksheet!P31</f>
        <v>0</v>
      </c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5806</v>
      </c>
      <c r="G32" s="15" t="str">
        <f>CONCATENATE("c",FieldWorksheet!G32)</f>
        <v>c313</v>
      </c>
      <c r="H32" s="15" t="str">
        <f>CONCATENATE("c",FieldWorksheet!H32)</f>
        <v>c18689</v>
      </c>
      <c r="I32" s="17">
        <f>FieldWorksheet!I32</f>
        <v>40311</v>
      </c>
      <c r="J32" s="15" t="str">
        <f>CONCATENATE(FieldWorksheet!J32,":",FieldWorksheet!K32,FieldWorksheet!L32)</f>
        <v>:</v>
      </c>
      <c r="K32" s="15" t="str">
        <f>FieldWorksheet!M32</f>
        <v>NO</v>
      </c>
      <c r="L32" s="15" t="str">
        <f>FieldWorksheet!N32</f>
        <v>NO</v>
      </c>
      <c r="M32" s="15" t="str">
        <f>FieldWorksheet!O32</f>
        <v>NO</v>
      </c>
      <c r="N32" s="30">
        <f>FieldWorksheet!P32</f>
        <v>0</v>
      </c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5807</v>
      </c>
      <c r="G33" s="23" t="str">
        <f>CONCATENATE("c",FieldWorksheet!G33)</f>
        <v>c313</v>
      </c>
      <c r="H33" s="23" t="str">
        <f>CONCATENATE("c",FieldWorksheet!H33)</f>
        <v>c18690</v>
      </c>
      <c r="I33" s="24">
        <f>FieldWorksheet!I33</f>
        <v>40311</v>
      </c>
      <c r="J33" s="23" t="str">
        <f>CONCATENATE(FieldWorksheet!J33,":",FieldWorksheet!K33,FieldWorksheet!L33)</f>
        <v>12:09PM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2515</v>
      </c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5808</v>
      </c>
      <c r="G34" s="15" t="str">
        <f>CONCATENATE("c",FieldWorksheet!G34)</f>
        <v>c313</v>
      </c>
      <c r="H34" s="15" t="str">
        <f>CONCATENATE("c",FieldWorksheet!H34)</f>
        <v>c18691</v>
      </c>
      <c r="I34" s="17">
        <f>FieldWorksheet!I34</f>
        <v>40311</v>
      </c>
      <c r="J34" s="15" t="str">
        <f>CONCATENATE(FieldWorksheet!J34,":",FieldWorksheet!K34,FieldWorksheet!L34)</f>
        <v>3:48PM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4850</v>
      </c>
      <c r="O34" s="96" t="str">
        <f>FieldWorksheet!R18</f>
        <v>No Samples- 30,31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5809</v>
      </c>
      <c r="G35" s="23" t="str">
        <f>CONCATENATE("c",FieldWorksheet!G35)</f>
        <v>c313</v>
      </c>
      <c r="H35" s="23" t="str">
        <f>CONCATENATE("c",FieldWorksheet!H35)</f>
        <v>c18692</v>
      </c>
      <c r="I35" s="24">
        <f>FieldWorksheet!I35</f>
        <v>40311</v>
      </c>
      <c r="J35" s="23" t="str">
        <f>CONCATENATE(FieldWorksheet!J35,":",FieldWorksheet!K35,FieldWorksheet!L35)</f>
        <v>3:48PM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1640</v>
      </c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5810</v>
      </c>
      <c r="G36" s="15" t="str">
        <f>CONCATENATE("c",FieldWorksheet!G36)</f>
        <v>c313</v>
      </c>
      <c r="H36" s="15" t="str">
        <f>CONCATENATE("c",FieldWorksheet!H36)</f>
        <v>c18693</v>
      </c>
      <c r="I36" s="17">
        <f>FieldWorksheet!I36</f>
        <v>40311</v>
      </c>
      <c r="J36" s="15" t="str">
        <f>CONCATENATE(FieldWorksheet!J36,":",FieldWorksheet!K36,FieldWorksheet!L36)</f>
        <v>3:55PM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3470</v>
      </c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5811</v>
      </c>
      <c r="G37" s="23" t="str">
        <f>CONCATENATE("c",FieldWorksheet!G37)</f>
        <v>c313</v>
      </c>
      <c r="H37" s="23" t="str">
        <f>CONCATENATE("c",FieldWorksheet!H37)</f>
        <v>c18694</v>
      </c>
      <c r="I37" s="24">
        <f>FieldWorksheet!I37</f>
        <v>40311</v>
      </c>
      <c r="J37" s="23" t="str">
        <f>CONCATENATE(FieldWorksheet!J37,":",FieldWorksheet!K37,FieldWorksheet!L37)</f>
        <v>3:50PM</v>
      </c>
      <c r="K37" s="23" t="str">
        <f>FieldWorksheet!M37</f>
        <v>YES</v>
      </c>
      <c r="L37" s="23" t="str">
        <f>FieldWorksheet!N37</f>
        <v>YES</v>
      </c>
      <c r="M37" s="23" t="str">
        <f>FieldWorksheet!O37</f>
        <v>YES</v>
      </c>
      <c r="N37" s="23">
        <f>FieldWorksheet!P37</f>
        <v>760</v>
      </c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5812</v>
      </c>
      <c r="G38" s="15" t="str">
        <f>CONCATENATE("c",FieldWorksheet!G38)</f>
        <v>c313</v>
      </c>
      <c r="H38" s="15" t="str">
        <f>CONCATENATE("c",FieldWorksheet!H38)</f>
        <v>c18695</v>
      </c>
      <c r="I38" s="17">
        <f>FieldWorksheet!I38</f>
        <v>40311</v>
      </c>
      <c r="J38" s="15" t="str">
        <f>CONCATENATE(FieldWorksheet!J38,":",FieldWorksheet!K38,FieldWorksheet!L38)</f>
        <v>3:57PM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3040</v>
      </c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5813</v>
      </c>
      <c r="G39" s="23" t="str">
        <f>CONCATENATE("c",FieldWorksheet!G39)</f>
        <v>c313</v>
      </c>
      <c r="H39" s="23" t="str">
        <f>CONCATENATE("c",FieldWorksheet!H39)</f>
        <v>c18696</v>
      </c>
      <c r="I39" s="24">
        <f>FieldWorksheet!I39</f>
        <v>40311</v>
      </c>
      <c r="J39" s="23" t="str">
        <f>CONCATENATE(FieldWorksheet!J39,":",FieldWorksheet!K39,FieldWorksheet!L39)</f>
        <v>3:52PM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2020</v>
      </c>
      <c r="O39" s="96"/>
      <c r="P39" s="96"/>
      <c r="Q39" s="96"/>
      <c r="R39" s="96"/>
      <c r="S39" s="96"/>
      <c r="T39" s="96"/>
      <c r="U39" s="96"/>
      <c r="V39" s="96"/>
      <c r="W39" s="97"/>
      <c r="X39" s="97"/>
      <c r="Y39" s="97"/>
      <c r="Z39" s="97"/>
      <c r="AA39" s="97"/>
      <c r="AB39" s="97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5814</v>
      </c>
      <c r="G40" s="15" t="str">
        <f>CONCATENATE("c",FieldWorksheet!G40)</f>
        <v>c313</v>
      </c>
      <c r="H40" s="15" t="str">
        <f>CONCATENATE("c",FieldWorksheet!H40)</f>
        <v>c18697</v>
      </c>
      <c r="I40" s="17">
        <f>FieldWorksheet!I40</f>
        <v>40311</v>
      </c>
      <c r="J40" s="15" t="str">
        <f>CONCATENATE(FieldWorksheet!J40,":",FieldWorksheet!K40,FieldWorksheet!L40)</f>
        <v>4:01PM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3070</v>
      </c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5815</v>
      </c>
      <c r="G41" s="23" t="str">
        <f>CONCATENATE("c",FieldWorksheet!G41)</f>
        <v>c313</v>
      </c>
      <c r="H41" s="23" t="str">
        <f>CONCATENATE("c",FieldWorksheet!H41)</f>
        <v>c18698</v>
      </c>
      <c r="I41" s="24">
        <f>FieldWorksheet!I41</f>
        <v>40311</v>
      </c>
      <c r="J41" s="23" t="str">
        <f>CONCATENATE(FieldWorksheet!J41,":",FieldWorksheet!K41,FieldWorksheet!L41)</f>
        <v>3:57PM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1100</v>
      </c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5816</v>
      </c>
      <c r="G42" s="15" t="str">
        <f>CONCATENATE("c",FieldWorksheet!G42)</f>
        <v>c313</v>
      </c>
      <c r="H42" s="15" t="str">
        <f>CONCATENATE("c",FieldWorksheet!H42)</f>
        <v>c18699</v>
      </c>
      <c r="I42" s="17">
        <f>FieldWorksheet!I42</f>
        <v>40311</v>
      </c>
      <c r="J42" s="15" t="str">
        <f>CONCATENATE(FieldWorksheet!J42,":",FieldWorksheet!K42,FieldWorksheet!L42)</f>
        <v>4:00PM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3520</v>
      </c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5817</v>
      </c>
      <c r="G43" s="23" t="str">
        <f>CONCATENATE("c",FieldWorksheet!G43)</f>
        <v>c313</v>
      </c>
      <c r="H43" s="23" t="str">
        <f>CONCATENATE("c",FieldWorksheet!H43)</f>
        <v>c18700</v>
      </c>
      <c r="I43" s="24">
        <f>FieldWorksheet!I43</f>
        <v>40311</v>
      </c>
      <c r="J43" s="23" t="str">
        <f>CONCATENATE(FieldWorksheet!J43,":",FieldWorksheet!K43,FieldWorksheet!L43)</f>
        <v>4:04PM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4170</v>
      </c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5818</v>
      </c>
      <c r="G44" s="15" t="str">
        <f>CONCATENATE("c",FieldWorksheet!G44)</f>
        <v>c313</v>
      </c>
      <c r="H44" s="15" t="str">
        <f>CONCATENATE("c",FieldWorksheet!H44)</f>
        <v>c18701</v>
      </c>
      <c r="I44" s="17">
        <f>FieldWorksheet!I44</f>
        <v>40311</v>
      </c>
      <c r="J44" s="15" t="str">
        <f>CONCATENATE(FieldWorksheet!J44,":",FieldWorksheet!K44,FieldWorksheet!L44)</f>
        <v>4:13PM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4635</v>
      </c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5819</v>
      </c>
      <c r="G45" s="23" t="str">
        <f>CONCATENATE("c",FieldWorksheet!G45)</f>
        <v>c313</v>
      </c>
      <c r="H45" s="23" t="str">
        <f>CONCATENATE("c",FieldWorksheet!H45)</f>
        <v>c18702</v>
      </c>
      <c r="I45" s="24">
        <f>FieldWorksheet!I45</f>
        <v>40311</v>
      </c>
      <c r="J45" s="23" t="str">
        <f>CONCATENATE(FieldWorksheet!J45,":",FieldWorksheet!K45,FieldWorksheet!L45)</f>
        <v>4:50PM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1600</v>
      </c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5820</v>
      </c>
      <c r="G46" s="15" t="str">
        <f>CONCATENATE("c",FieldWorksheet!G46)</f>
        <v>c313</v>
      </c>
      <c r="H46" s="15" t="str">
        <f>CONCATENATE("c",FieldWorksheet!H46)</f>
        <v>c18703</v>
      </c>
      <c r="I46" s="17">
        <f>FieldWorksheet!I46</f>
        <v>40311</v>
      </c>
      <c r="J46" s="15" t="str">
        <f>CONCATENATE(FieldWorksheet!J46,":",FieldWorksheet!K46,FieldWorksheet!L46)</f>
        <v>4:03PM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1690</v>
      </c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5821</v>
      </c>
      <c r="G47" s="23" t="str">
        <f>CONCATENATE("c",FieldWorksheet!G47)</f>
        <v>c313</v>
      </c>
      <c r="H47" s="23" t="str">
        <f>CONCATENATE("c",FieldWorksheet!H47)</f>
        <v>c18704</v>
      </c>
      <c r="I47" s="24">
        <f>FieldWorksheet!I47</f>
        <v>40311</v>
      </c>
      <c r="J47" s="23" t="str">
        <f>CONCATENATE(FieldWorksheet!J47,":",FieldWorksheet!K47,FieldWorksheet!L47)</f>
        <v>4:07PM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1970</v>
      </c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5822</v>
      </c>
      <c r="G48" s="15" t="str">
        <f>CONCATENATE("c",FieldWorksheet!G48)</f>
        <v>c313</v>
      </c>
      <c r="H48" s="15" t="str">
        <f>CONCATENATE("c",FieldWorksheet!H48)</f>
        <v>c18705</v>
      </c>
      <c r="I48" s="17">
        <f>FieldWorksheet!I48</f>
        <v>40311</v>
      </c>
      <c r="J48" s="15" t="str">
        <f>CONCATENATE(FieldWorksheet!J48,":",FieldWorksheet!K48,FieldWorksheet!L48)</f>
        <v>4:11PM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3075</v>
      </c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5823</v>
      </c>
      <c r="G49" s="23" t="str">
        <f>CONCATENATE("c",FieldWorksheet!G49)</f>
        <v>c313</v>
      </c>
      <c r="H49" s="23" t="str">
        <f>CONCATENATE("c",FieldWorksheet!H49)</f>
        <v>c18706</v>
      </c>
      <c r="I49" s="24">
        <f>FieldWorksheet!I49</f>
        <v>40311</v>
      </c>
      <c r="J49" s="23" t="str">
        <f>CONCATENATE(FieldWorksheet!J49,":",FieldWorksheet!K49,FieldWorksheet!L49)</f>
        <v>4:16PM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2590</v>
      </c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5824</v>
      </c>
      <c r="G50" s="15" t="str">
        <f>CONCATENATE("c",FieldWorksheet!G50)</f>
        <v>c313</v>
      </c>
      <c r="H50" s="15" t="str">
        <f>CONCATENATE("c",FieldWorksheet!H50)</f>
        <v>c18707</v>
      </c>
      <c r="I50" s="17">
        <f>FieldWorksheet!I50</f>
        <v>40311</v>
      </c>
      <c r="J50" s="15" t="str">
        <f>CONCATENATE(FieldWorksheet!J50,":",FieldWorksheet!K50,FieldWorksheet!L50)</f>
        <v>4:57PM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950</v>
      </c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5825</v>
      </c>
      <c r="G51" s="23" t="str">
        <f>CONCATENATE("c",FieldWorksheet!G51)</f>
        <v>c313</v>
      </c>
      <c r="H51" s="23" t="str">
        <f>CONCATENATE("c",FieldWorksheet!H51)</f>
        <v>c18708</v>
      </c>
      <c r="I51" s="24">
        <f>FieldWorksheet!I51</f>
        <v>40311</v>
      </c>
      <c r="J51" s="23" t="str">
        <f>CONCATENATE(FieldWorksheet!J51,":",FieldWorksheet!K51,FieldWorksheet!L51)</f>
        <v>5:02PM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2000</v>
      </c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5826</v>
      </c>
      <c r="G52" s="15" t="str">
        <f>CONCATENATE("c",FieldWorksheet!G52)</f>
        <v>c313</v>
      </c>
      <c r="H52" s="15" t="str">
        <f>CONCATENATE("c",FieldWorksheet!H52)</f>
        <v>c18709</v>
      </c>
      <c r="I52" s="17">
        <f>FieldWorksheet!I52</f>
        <v>40311</v>
      </c>
      <c r="J52" s="15" t="str">
        <f>CONCATENATE(FieldWorksheet!J52,":",FieldWorksheet!K52,FieldWorksheet!L52)</f>
        <v>5:05PM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1325</v>
      </c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5827</v>
      </c>
      <c r="G53" s="23" t="str">
        <f>CONCATENATE("c",FieldWorksheet!G53)</f>
        <v>c313</v>
      </c>
      <c r="H53" s="23" t="str">
        <f>CONCATENATE("c",FieldWorksheet!H53)</f>
        <v>c18710</v>
      </c>
      <c r="I53" s="24">
        <f>FieldWorksheet!I53</f>
        <v>40311</v>
      </c>
      <c r="J53" s="23" t="str">
        <f>CONCATENATE(FieldWorksheet!J53,":",FieldWorksheet!K53,FieldWorksheet!L53)</f>
        <v>5:13PM</v>
      </c>
      <c r="K53" s="23" t="str">
        <f>FieldWorksheet!M53</f>
        <v>YES</v>
      </c>
      <c r="L53" s="23" t="str">
        <f>FieldWorksheet!N53</f>
        <v>YES</v>
      </c>
      <c r="M53" s="23" t="str">
        <f>FieldWorksheet!O53</f>
        <v>YES</v>
      </c>
      <c r="N53" s="23">
        <f>FieldWorksheet!P53</f>
        <v>5020</v>
      </c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Wetherington&amp;C5/13/10&amp;R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5776</v>
      </c>
      <c r="E2" s="16" t="str">
        <f>ElectronicCopy!G2</f>
        <v>c313</v>
      </c>
      <c r="F2" s="16" t="str">
        <f>ElectronicCopy!H2</f>
        <v>c18659</v>
      </c>
      <c r="G2" s="17">
        <f>Table1[[#This Row],[Sample Date]]</f>
        <v>40311</v>
      </c>
      <c r="H2" s="16" t="str">
        <f>ElectronicCopy!J2</f>
        <v>10:58AM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5829</v>
      </c>
      <c r="N2" s="16" t="str">
        <f>ElectronicCopy!U3</f>
        <v>c313</v>
      </c>
      <c r="O2" s="16" t="str">
        <f>ElectronicCopy!V3</f>
        <v>c18712</v>
      </c>
      <c r="P2" s="17">
        <f>FieldWorksheet!I55</f>
        <v>40311</v>
      </c>
      <c r="Q2" s="16" t="str">
        <f>ElectronicCopy!X3</f>
        <v>5:23PM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5777</v>
      </c>
      <c r="E3" s="16" t="str">
        <f>ElectronicCopy!G3</f>
        <v>c313</v>
      </c>
      <c r="F3" s="16" t="str">
        <f>ElectronicCopy!H3</f>
        <v>c18660</v>
      </c>
      <c r="G3" s="17">
        <f>Table1[[#This Row],[Sample Date]]</f>
        <v>40311</v>
      </c>
      <c r="H3" s="16" t="str">
        <f>ElectronicCopy!J3</f>
        <v>11:00AM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5830</v>
      </c>
      <c r="N3" s="16" t="str">
        <f>ElectronicCopy!U4</f>
        <v>c313</v>
      </c>
      <c r="O3" s="16" t="str">
        <f>ElectronicCopy!V4</f>
        <v>c18713</v>
      </c>
      <c r="P3" s="17">
        <f>FieldWorksheet!I56</f>
        <v>40311</v>
      </c>
      <c r="Q3" s="16" t="str">
        <f>ElectronicCopy!X4</f>
        <v>5:28PM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5778</v>
      </c>
      <c r="E4" s="16" t="str">
        <f>ElectronicCopy!G4</f>
        <v>c313</v>
      </c>
      <c r="F4" s="16" t="str">
        <f>ElectronicCopy!H4</f>
        <v>c18661</v>
      </c>
      <c r="G4" s="17">
        <f>Table1[[#This Row],[Sample Date]]</f>
        <v>40311</v>
      </c>
      <c r="H4" s="16" t="str">
        <f>ElectronicCopy!J4</f>
        <v>11:01AM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5831</v>
      </c>
      <c r="N4" s="16" t="str">
        <f>ElectronicCopy!U5</f>
        <v>c313</v>
      </c>
      <c r="O4" s="16" t="str">
        <f>ElectronicCopy!V5</f>
        <v>c18714</v>
      </c>
      <c r="P4" s="17">
        <f>FieldWorksheet!I57</f>
        <v>40311</v>
      </c>
      <c r="Q4" s="16" t="str">
        <f>ElectronicCopy!X5</f>
        <v>5:31PM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5779</v>
      </c>
      <c r="E5" s="16" t="str">
        <f>ElectronicCopy!G5</f>
        <v>c313</v>
      </c>
      <c r="F5" s="16" t="str">
        <f>ElectronicCopy!H5</f>
        <v>c18662</v>
      </c>
      <c r="G5" s="17">
        <f>Table1[[#This Row],[Sample Date]]</f>
        <v>40311</v>
      </c>
      <c r="H5" s="16" t="str">
        <f>ElectronicCopy!J5</f>
        <v>11:05AM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5832</v>
      </c>
      <c r="N5" s="16" t="str">
        <f>ElectronicCopy!U6</f>
        <v>c313</v>
      </c>
      <c r="O5" s="16" t="str">
        <f>ElectronicCopy!V6</f>
        <v>c18715</v>
      </c>
      <c r="P5" s="17">
        <f>FieldWorksheet!I58</f>
        <v>40311</v>
      </c>
      <c r="Q5" s="16" t="str">
        <f>ElectronicCopy!X6</f>
        <v>5:00PM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5780</v>
      </c>
      <c r="E6" s="16" t="str">
        <f>ElectronicCopy!G6</f>
        <v>c313</v>
      </c>
      <c r="F6" s="16" t="str">
        <f>ElectronicCopy!H6</f>
        <v>c18663</v>
      </c>
      <c r="G6" s="17">
        <f>Table1[[#This Row],[Sample Date]]</f>
        <v>40311</v>
      </c>
      <c r="H6" s="16" t="str">
        <f>ElectronicCopy!J6</f>
        <v>11:05AM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5833</v>
      </c>
      <c r="N6" s="16" t="str">
        <f>ElectronicCopy!U7</f>
        <v>c313</v>
      </c>
      <c r="O6" s="16" t="str">
        <f>ElectronicCopy!V7</f>
        <v>c18716</v>
      </c>
      <c r="P6" s="17">
        <f>FieldWorksheet!I59</f>
        <v>40311</v>
      </c>
      <c r="Q6" s="16" t="str">
        <f>ElectronicCopy!X7</f>
        <v>5:10PM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5781</v>
      </c>
      <c r="E7" s="16" t="str">
        <f>ElectronicCopy!G7</f>
        <v>c313</v>
      </c>
      <c r="F7" s="16" t="str">
        <f>ElectronicCopy!H7</f>
        <v>c18664</v>
      </c>
      <c r="G7" s="17">
        <f>Table1[[#This Row],[Sample Date]]</f>
        <v>40311</v>
      </c>
      <c r="H7" s="16" t="str">
        <f>ElectronicCopy!J7</f>
        <v>11:09AM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5834</v>
      </c>
      <c r="N7" s="16" t="str">
        <f>ElectronicCopy!U8</f>
        <v>c313</v>
      </c>
      <c r="O7" s="16" t="str">
        <f>ElectronicCopy!V8</f>
        <v>c18717</v>
      </c>
      <c r="P7" s="17">
        <f>FieldWorksheet!I60</f>
        <v>40311</v>
      </c>
      <c r="Q7" s="16" t="str">
        <f>ElectronicCopy!X8</f>
        <v>5:21PM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5782</v>
      </c>
      <c r="E8" s="16" t="str">
        <f>ElectronicCopy!G8</f>
        <v>c313</v>
      </c>
      <c r="F8" s="16" t="str">
        <f>ElectronicCopy!H8</f>
        <v>c18665</v>
      </c>
      <c r="G8" s="17">
        <f>Table1[[#This Row],[Sample Date]]</f>
        <v>40311</v>
      </c>
      <c r="H8" s="16" t="str">
        <f>ElectronicCopy!J8</f>
        <v>11:11AM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5835</v>
      </c>
      <c r="N8" s="16" t="str">
        <f>ElectronicCopy!U9</f>
        <v>c313</v>
      </c>
      <c r="O8" s="16" t="str">
        <f>ElectronicCopy!V9</f>
        <v>c18718</v>
      </c>
      <c r="P8" s="17">
        <f>FieldWorksheet!I61</f>
        <v>40311</v>
      </c>
      <c r="Q8" s="16" t="str">
        <f>ElectronicCopy!X9</f>
        <v>5:33PM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5783</v>
      </c>
      <c r="E9" s="16" t="str">
        <f>ElectronicCopy!G9</f>
        <v>c313</v>
      </c>
      <c r="F9" s="16" t="str">
        <f>ElectronicCopy!H9</f>
        <v>c18666</v>
      </c>
      <c r="G9" s="17">
        <f>Table1[[#This Row],[Sample Date]]</f>
        <v>40311</v>
      </c>
      <c r="H9" s="16" t="str">
        <f>ElectronicCopy!J9</f>
        <v>11:15AM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5836</v>
      </c>
      <c r="N9" s="16" t="str">
        <f>ElectronicCopy!U10</f>
        <v>c313</v>
      </c>
      <c r="O9" s="16" t="str">
        <f>ElectronicCopy!V10</f>
        <v>c18719</v>
      </c>
      <c r="P9" s="17">
        <f>FieldWorksheet!I62</f>
        <v>40311</v>
      </c>
      <c r="Q9" s="16" t="str">
        <f>ElectronicCopy!X10</f>
        <v>5:34PM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5784</v>
      </c>
      <c r="E10" s="16" t="str">
        <f>ElectronicCopy!G10</f>
        <v>c313</v>
      </c>
      <c r="F10" s="16" t="str">
        <f>ElectronicCopy!H10</f>
        <v>c18667</v>
      </c>
      <c r="G10" s="17">
        <f>Table1[[#This Row],[Sample Date]]</f>
        <v>40311</v>
      </c>
      <c r="H10" s="16" t="str">
        <f>ElectronicCopy!J10</f>
        <v>11:09AM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5837</v>
      </c>
      <c r="N10" s="16" t="str">
        <f>ElectronicCopy!U11</f>
        <v>c313</v>
      </c>
      <c r="O10" s="16" t="str">
        <f>ElectronicCopy!V11</f>
        <v>c18720</v>
      </c>
      <c r="P10" s="17">
        <f>FieldWorksheet!I63</f>
        <v>40311</v>
      </c>
      <c r="Q10" s="16" t="str">
        <f>ElectronicCopy!X11</f>
        <v>5:39PM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5785</v>
      </c>
      <c r="E11" s="16" t="str">
        <f>ElectronicCopy!G11</f>
        <v>c313</v>
      </c>
      <c r="F11" s="16" t="str">
        <f>ElectronicCopy!H11</f>
        <v>c18668</v>
      </c>
      <c r="G11" s="17">
        <f>Table1[[#This Row],[Sample Date]]</f>
        <v>40311</v>
      </c>
      <c r="H11" s="16" t="str">
        <f>ElectronicCopy!J11</f>
        <v>11:13AM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5838</v>
      </c>
      <c r="N11" s="16" t="str">
        <f>ElectronicCopy!U12</f>
        <v>c313</v>
      </c>
      <c r="O11" s="16" t="str">
        <f>ElectronicCopy!V12</f>
        <v>c18721</v>
      </c>
      <c r="P11" s="17">
        <f>FieldWorksheet!I64</f>
        <v>40311</v>
      </c>
      <c r="Q11" s="16" t="str">
        <f>ElectronicCopy!X12</f>
        <v>5:44PM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5786</v>
      </c>
      <c r="E12" s="16" t="str">
        <f>ElectronicCopy!G12</f>
        <v>c313</v>
      </c>
      <c r="F12" s="16" t="str">
        <f>ElectronicCopy!H12</f>
        <v>c18669</v>
      </c>
      <c r="G12" s="17">
        <f>Table1[[#This Row],[Sample Date]]</f>
        <v>40311</v>
      </c>
      <c r="H12" s="16" t="str">
        <f>ElectronicCopy!J12</f>
        <v>11:19AM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5839</v>
      </c>
      <c r="N12" s="16" t="str">
        <f>ElectronicCopy!U13</f>
        <v>c313</v>
      </c>
      <c r="O12" s="16" t="str">
        <f>ElectronicCopy!V13</f>
        <v>c18722</v>
      </c>
      <c r="P12" s="17">
        <f>FieldWorksheet!I65</f>
        <v>40311</v>
      </c>
      <c r="Q12" s="16" t="str">
        <f>ElectronicCopy!X13</f>
        <v>5:48PM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5787</v>
      </c>
      <c r="E13" s="16" t="str">
        <f>ElectronicCopy!G13</f>
        <v>c313</v>
      </c>
      <c r="F13" s="16" t="str">
        <f>ElectronicCopy!H13</f>
        <v>c18670</v>
      </c>
      <c r="G13" s="17">
        <f>Table1[[#This Row],[Sample Date]]</f>
        <v>40311</v>
      </c>
      <c r="H13" s="16" t="str">
        <f>ElectronicCopy!J13</f>
        <v>11:25AM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5840</v>
      </c>
      <c r="N13" s="16" t="str">
        <f>ElectronicCopy!U14</f>
        <v>c313</v>
      </c>
      <c r="O13" s="16" t="str">
        <f>ElectronicCopy!V14</f>
        <v>c18723</v>
      </c>
      <c r="P13" s="17">
        <f>FieldWorksheet!I66</f>
        <v>40311</v>
      </c>
      <c r="Q13" s="16" t="str">
        <f>ElectronicCopy!X14</f>
        <v>11:40AM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5788</v>
      </c>
      <c r="E14" s="16" t="str">
        <f>ElectronicCopy!G14</f>
        <v>c313</v>
      </c>
      <c r="F14" s="16" t="str">
        <f>ElectronicCopy!H14</f>
        <v>c18671</v>
      </c>
      <c r="G14" s="17">
        <f>Table1[[#This Row],[Sample Date]]</f>
        <v>40311</v>
      </c>
      <c r="H14" s="16" t="str">
        <f>ElectronicCopy!J14</f>
        <v>11:19AM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5841</v>
      </c>
      <c r="N14" s="16" t="str">
        <f>ElectronicCopy!U15</f>
        <v>c313</v>
      </c>
      <c r="O14" s="16" t="str">
        <f>ElectronicCopy!V15</f>
        <v>c18724</v>
      </c>
      <c r="P14" s="17">
        <f>FieldWorksheet!I67</f>
        <v>40311</v>
      </c>
      <c r="Q14" s="16" t="str">
        <f>ElectronicCopy!X15</f>
        <v>11:40AM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5789</v>
      </c>
      <c r="E15" s="16" t="str">
        <f>ElectronicCopy!G15</f>
        <v>c313</v>
      </c>
      <c r="F15" s="16" t="str">
        <f>ElectronicCopy!H15</f>
        <v>c18672</v>
      </c>
      <c r="G15" s="17">
        <f>Table1[[#This Row],[Sample Date]]</f>
        <v>40311</v>
      </c>
      <c r="H15" s="16" t="str">
        <f>ElectronicCopy!J15</f>
        <v>11:21AM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5842</v>
      </c>
      <c r="N15" s="16" t="str">
        <f>ElectronicCopy!U16</f>
        <v>c313</v>
      </c>
      <c r="O15" s="16" t="str">
        <f>ElectronicCopy!V16</f>
        <v>c18725</v>
      </c>
      <c r="P15" s="17">
        <f>FieldWorksheet!I68</f>
        <v>40311</v>
      </c>
      <c r="Q15" s="16" t="str">
        <f>ElectronicCopy!X16</f>
        <v>11:45AM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5790</v>
      </c>
      <c r="E16" s="16" t="str">
        <f>ElectronicCopy!G16</f>
        <v>c313</v>
      </c>
      <c r="F16" s="16" t="str">
        <f>ElectronicCopy!H16</f>
        <v>c18673</v>
      </c>
      <c r="G16" s="17">
        <f>Table1[[#This Row],[Sample Date]]</f>
        <v>40311</v>
      </c>
      <c r="H16" s="16" t="str">
        <f>ElectronicCopy!J16</f>
        <v>11:25AM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5843</v>
      </c>
      <c r="N16" s="16" t="str">
        <f>ElectronicCopy!U17</f>
        <v>c313</v>
      </c>
      <c r="O16" s="16" t="str">
        <f>ElectronicCopy!V17</f>
        <v>c18726</v>
      </c>
      <c r="P16" s="17">
        <f>FieldWorksheet!I69</f>
        <v>40311</v>
      </c>
      <c r="Q16" s="16" t="str">
        <f>ElectronicCopy!X17</f>
        <v>11:45AM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5791</v>
      </c>
      <c r="E17" s="16" t="str">
        <f>ElectronicCopy!G17</f>
        <v>c313</v>
      </c>
      <c r="F17" s="16" t="str">
        <f>ElectronicCopy!H17</f>
        <v>c18674</v>
      </c>
      <c r="G17" s="17">
        <f>Table1[[#This Row],[Sample Date]]</f>
        <v>40311</v>
      </c>
      <c r="H17" s="16" t="str">
        <f>ElectronicCopy!J17</f>
        <v>11:28AM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5844</v>
      </c>
      <c r="N17" s="16" t="str">
        <f>ElectronicCopy!U18</f>
        <v>c313</v>
      </c>
      <c r="O17" s="16" t="str">
        <f>ElectronicCopy!V18</f>
        <v>c18727</v>
      </c>
      <c r="P17" s="17">
        <f>FieldWorksheet!I70</f>
        <v>40311</v>
      </c>
      <c r="Q17" s="16" t="str">
        <f>ElectronicCopy!X18</f>
        <v>4:07PM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5792</v>
      </c>
      <c r="E18" s="16" t="str">
        <f>ElectronicCopy!G18</f>
        <v>c313</v>
      </c>
      <c r="F18" s="16" t="str">
        <f>ElectronicCopy!H18</f>
        <v>c18675</v>
      </c>
      <c r="G18" s="17">
        <f>Table1[[#This Row],[Sample Date]]</f>
        <v>40311</v>
      </c>
      <c r="H18" s="16" t="str">
        <f>ElectronicCopy!J18</f>
        <v>11:40AM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5845</v>
      </c>
      <c r="N18" s="16" t="str">
        <f>ElectronicCopy!U19</f>
        <v>c313</v>
      </c>
      <c r="O18" s="16" t="str">
        <f>ElectronicCopy!V19</f>
        <v>c18728</v>
      </c>
      <c r="P18" s="17">
        <f>FieldWorksheet!I71</f>
        <v>40311</v>
      </c>
      <c r="Q18" s="16" t="str">
        <f>ElectronicCopy!X19</f>
        <v>12:30PM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5793</v>
      </c>
      <c r="E19" s="16" t="str">
        <f>ElectronicCopy!G19</f>
        <v>c313</v>
      </c>
      <c r="F19" s="16" t="str">
        <f>ElectronicCopy!H19</f>
        <v>c18676</v>
      </c>
      <c r="G19" s="17">
        <f>Table1[[#This Row],[Sample Date]]</f>
        <v>40311</v>
      </c>
      <c r="H19" s="16" t="str">
        <f>ElectronicCopy!J19</f>
        <v>11:40AM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5846</v>
      </c>
      <c r="N19" s="16" t="str">
        <f>ElectronicCopy!U20</f>
        <v>c313</v>
      </c>
      <c r="O19" s="16" t="str">
        <f>ElectronicCopy!V20</f>
        <v>c18729</v>
      </c>
      <c r="P19" s="17">
        <f>FieldWorksheet!I72</f>
        <v>40311</v>
      </c>
      <c r="Q19" s="16" t="str">
        <f>ElectronicCopy!X20</f>
        <v>12:30PM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5794</v>
      </c>
      <c r="E20" s="16" t="str">
        <f>ElectronicCopy!G20</f>
        <v>c313</v>
      </c>
      <c r="F20" s="16" t="str">
        <f>ElectronicCopy!H20</f>
        <v>c18677</v>
      </c>
      <c r="G20" s="17">
        <f>Table1[[#This Row],[Sample Date]]</f>
        <v>40311</v>
      </c>
      <c r="H20" s="16" t="str">
        <f>ElectronicCopy!J20</f>
        <v>11:45AM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5847</v>
      </c>
      <c r="N20" s="16" t="str">
        <f>ElectronicCopy!U21</f>
        <v>c313</v>
      </c>
      <c r="O20" s="16" t="str">
        <f>ElectronicCopy!V21</f>
        <v>c18730</v>
      </c>
      <c r="P20" s="17">
        <f>FieldWorksheet!I73</f>
        <v>40311</v>
      </c>
      <c r="Q20" s="16" t="str">
        <f>ElectronicCopy!X21</f>
        <v>12:31PM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5795</v>
      </c>
      <c r="E21" s="16" t="str">
        <f>ElectronicCopy!G21</f>
        <v>c313</v>
      </c>
      <c r="F21" s="16" t="str">
        <f>ElectronicCopy!H21</f>
        <v>c18678</v>
      </c>
      <c r="G21" s="17">
        <f>Table1[[#This Row],[Sample Date]]</f>
        <v>40311</v>
      </c>
      <c r="H21" s="16" t="str">
        <f>ElectronicCopy!J21</f>
        <v>11:45AM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5848</v>
      </c>
      <c r="N21" s="16" t="str">
        <f>ElectronicCopy!U22</f>
        <v>c313</v>
      </c>
      <c r="O21" s="16" t="str">
        <f>ElectronicCopy!V22</f>
        <v>c18731</v>
      </c>
      <c r="P21" s="17">
        <f>FieldWorksheet!I74</f>
        <v>40311</v>
      </c>
      <c r="Q21" s="16" t="str">
        <f>ElectronicCopy!X22</f>
        <v>12:32PM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5796</v>
      </c>
      <c r="E22" s="16" t="str">
        <f>ElectronicCopy!G22</f>
        <v>c313</v>
      </c>
      <c r="F22" s="16" t="str">
        <f>ElectronicCopy!H22</f>
        <v>c18679</v>
      </c>
      <c r="G22" s="17">
        <f>Table1[[#This Row],[Sample Date]]</f>
        <v>40311</v>
      </c>
      <c r="H22" s="16" t="str">
        <f>ElectronicCopy!J22</f>
        <v>11:51AM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5849</v>
      </c>
      <c r="N22" s="16" t="str">
        <f>ElectronicCopy!U23</f>
        <v>c313</v>
      </c>
      <c r="O22" s="16" t="str">
        <f>ElectronicCopy!V23</f>
        <v>c18732</v>
      </c>
      <c r="P22" s="17">
        <f>FieldWorksheet!I75</f>
        <v>40311</v>
      </c>
      <c r="Q22" s="16" t="str">
        <f>ElectronicCopy!X23</f>
        <v>12:33PM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5797</v>
      </c>
      <c r="E23" s="16" t="str">
        <f>ElectronicCopy!G23</f>
        <v>c313</v>
      </c>
      <c r="F23" s="16" t="str">
        <f>ElectronicCopy!H23</f>
        <v>c18680</v>
      </c>
      <c r="G23" s="17">
        <f>Table1[[#This Row],[Sample Date]]</f>
        <v>40311</v>
      </c>
      <c r="H23" s="16" t="str">
        <f>ElectronicCopy!J23</f>
        <v>12:51PM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5850</v>
      </c>
      <c r="N23" s="16" t="str">
        <f>ElectronicCopy!U24</f>
        <v>c313</v>
      </c>
      <c r="O23" s="16" t="str">
        <f>ElectronicCopy!V24</f>
        <v>c18733</v>
      </c>
      <c r="P23" s="17">
        <f>FieldWorksheet!I76</f>
        <v>40311</v>
      </c>
      <c r="Q23" s="16" t="str">
        <f>ElectronicCopy!X24</f>
        <v>12:33PM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5798</v>
      </c>
      <c r="E24" s="16" t="str">
        <f>ElectronicCopy!G24</f>
        <v>c313</v>
      </c>
      <c r="F24" s="16" t="str">
        <f>ElectronicCopy!H24</f>
        <v>c18681</v>
      </c>
      <c r="G24" s="17">
        <f>Table1[[#This Row],[Sample Date]]</f>
        <v>40311</v>
      </c>
      <c r="H24" s="16" t="str">
        <f>ElectronicCopy!J24</f>
        <v>11:15AM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5799</v>
      </c>
      <c r="E25" s="16" t="str">
        <f>ElectronicCopy!G25</f>
        <v>c313</v>
      </c>
      <c r="F25" s="16" t="str">
        <f>ElectronicCopy!H25</f>
        <v>c18682</v>
      </c>
      <c r="G25" s="17">
        <f>Table1[[#This Row],[Sample Date]]</f>
        <v>40311</v>
      </c>
      <c r="H25" s="16" t="str">
        <f>ElectronicCopy!J25</f>
        <v>11:54AM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5800</v>
      </c>
      <c r="E26" s="16" t="str">
        <f>ElectronicCopy!G26</f>
        <v>c313</v>
      </c>
      <c r="F26" s="16" t="str">
        <f>ElectronicCopy!H26</f>
        <v>c18683</v>
      </c>
      <c r="G26" s="17">
        <f>Table1[[#This Row],[Sample Date]]</f>
        <v>40311</v>
      </c>
      <c r="H26" s="16" t="str">
        <f>ElectronicCopy!J26</f>
        <v>11:55AM</v>
      </c>
      <c r="I26" s="15"/>
      <c r="J26" s="100" t="s">
        <v>75</v>
      </c>
      <c r="K26" s="100"/>
      <c r="L26" s="102">
        <v>40318</v>
      </c>
      <c r="M26" s="103"/>
      <c r="N26" s="103"/>
      <c r="O26" s="103"/>
      <c r="P26" s="100" t="s">
        <v>78</v>
      </c>
      <c r="Q26" s="103"/>
      <c r="R26" s="103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5801</v>
      </c>
      <c r="E27" s="16" t="str">
        <f>ElectronicCopy!G27</f>
        <v>c313</v>
      </c>
      <c r="F27" s="16" t="str">
        <f>ElectronicCopy!H27</f>
        <v>c18684</v>
      </c>
      <c r="G27" s="17">
        <f>Table1[[#This Row],[Sample Date]]</f>
        <v>40311</v>
      </c>
      <c r="H27" s="16" t="str">
        <f>ElectronicCopy!J27</f>
        <v>11:57AM</v>
      </c>
      <c r="I27" s="15"/>
      <c r="J27" s="100"/>
      <c r="K27" s="100"/>
      <c r="L27" s="103"/>
      <c r="M27" s="103"/>
      <c r="N27" s="103"/>
      <c r="O27" s="103"/>
      <c r="P27" s="100"/>
      <c r="Q27" s="103"/>
      <c r="R27" s="103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5802</v>
      </c>
      <c r="E28" s="16" t="str">
        <f>ElectronicCopy!G28</f>
        <v>c313</v>
      </c>
      <c r="F28" s="16" t="str">
        <f>ElectronicCopy!H28</f>
        <v>c18685</v>
      </c>
      <c r="G28" s="17">
        <f>Table1[[#This Row],[Sample Date]]</f>
        <v>40311</v>
      </c>
      <c r="H28" s="16" t="str">
        <f>ElectronicCopy!J28</f>
        <v>11:59AM</v>
      </c>
      <c r="I28" s="15"/>
      <c r="J28" s="100" t="s">
        <v>74</v>
      </c>
      <c r="K28" s="100"/>
      <c r="L28" s="103"/>
      <c r="M28" s="103"/>
      <c r="N28" s="103"/>
      <c r="O28" s="103"/>
      <c r="P28" s="100" t="s">
        <v>79</v>
      </c>
      <c r="Q28" s="103"/>
      <c r="R28" s="103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5803</v>
      </c>
      <c r="E29" s="16" t="str">
        <f>ElectronicCopy!G29</f>
        <v>c313</v>
      </c>
      <c r="F29" s="16" t="str">
        <f>ElectronicCopy!H29</f>
        <v>c18686</v>
      </c>
      <c r="G29" s="17">
        <f>Table1[[#This Row],[Sample Date]]</f>
        <v>40311</v>
      </c>
      <c r="H29" s="16" t="str">
        <f>ElectronicCopy!J29</f>
        <v>11:59AM</v>
      </c>
      <c r="I29" s="15"/>
      <c r="J29" s="100"/>
      <c r="K29" s="100"/>
      <c r="L29" s="103"/>
      <c r="M29" s="103"/>
      <c r="N29" s="103"/>
      <c r="O29" s="103"/>
      <c r="P29" s="100"/>
      <c r="Q29" s="103"/>
      <c r="R29" s="103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5804</v>
      </c>
      <c r="E30" s="16" t="str">
        <f>ElectronicCopy!G30</f>
        <v>c313</v>
      </c>
      <c r="F30" s="16" t="str">
        <f>ElectronicCopy!H30</f>
        <v>c18687</v>
      </c>
      <c r="G30" s="17">
        <f>Table1[[#This Row],[Sample Date]]</f>
        <v>40311</v>
      </c>
      <c r="H30" s="16" t="str">
        <f>ElectronicCopy!J30</f>
        <v>12:03PM</v>
      </c>
      <c r="I30" s="15"/>
      <c r="J30" s="101" t="s">
        <v>82</v>
      </c>
      <c r="K30" s="101"/>
      <c r="L30" s="103"/>
      <c r="M30" s="103"/>
      <c r="N30" s="103"/>
      <c r="O30" s="103"/>
      <c r="P30" s="101" t="s">
        <v>81</v>
      </c>
      <c r="Q30" s="103"/>
      <c r="R30" s="103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5805</v>
      </c>
      <c r="E31" s="16" t="str">
        <f>ElectronicCopy!G31</f>
        <v>c313</v>
      </c>
      <c r="F31" s="16" t="str">
        <f>ElectronicCopy!H31</f>
        <v>c18688</v>
      </c>
      <c r="G31" s="17">
        <f>Table1[[#This Row],[Sample Date]]</f>
        <v>40311</v>
      </c>
      <c r="H31" s="16" t="str">
        <f>ElectronicCopy!J31</f>
        <v>:</v>
      </c>
      <c r="I31" s="43" t="s">
        <v>140</v>
      </c>
      <c r="J31" s="101"/>
      <c r="K31" s="101"/>
      <c r="L31" s="103"/>
      <c r="M31" s="103"/>
      <c r="N31" s="103"/>
      <c r="O31" s="103"/>
      <c r="P31" s="101"/>
      <c r="Q31" s="103"/>
      <c r="R31" s="103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5806</v>
      </c>
      <c r="E32" s="16" t="str">
        <f>ElectronicCopy!G32</f>
        <v>c313</v>
      </c>
      <c r="F32" s="16" t="str">
        <f>ElectronicCopy!H32</f>
        <v>c18689</v>
      </c>
      <c r="G32" s="17">
        <f>Table1[[#This Row],[Sample Date]]</f>
        <v>40311</v>
      </c>
      <c r="H32" s="16" t="str">
        <f>ElectronicCopy!J32</f>
        <v>:</v>
      </c>
      <c r="I32" s="43" t="s">
        <v>140</v>
      </c>
      <c r="J32" s="100" t="s">
        <v>76</v>
      </c>
      <c r="K32" s="100"/>
      <c r="L32" s="103" t="s">
        <v>141</v>
      </c>
      <c r="M32" s="103"/>
      <c r="N32" s="103"/>
      <c r="O32" s="103"/>
      <c r="P32" s="100" t="s">
        <v>80</v>
      </c>
      <c r="Q32" s="103"/>
      <c r="R32" s="103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5807</v>
      </c>
      <c r="E33" s="16" t="str">
        <f>ElectronicCopy!G33</f>
        <v>c313</v>
      </c>
      <c r="F33" s="16" t="str">
        <f>ElectronicCopy!H33</f>
        <v>c18690</v>
      </c>
      <c r="G33" s="17">
        <f>Table1[[#This Row],[Sample Date]]</f>
        <v>40311</v>
      </c>
      <c r="H33" s="16" t="str">
        <f>ElectronicCopy!J33</f>
        <v>12:09PM</v>
      </c>
      <c r="I33" s="15"/>
      <c r="J33" s="100"/>
      <c r="K33" s="100"/>
      <c r="L33" s="103"/>
      <c r="M33" s="103"/>
      <c r="N33" s="103"/>
      <c r="O33" s="103"/>
      <c r="P33" s="100"/>
      <c r="Q33" s="103"/>
      <c r="R33" s="103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5808</v>
      </c>
      <c r="E34" s="16" t="str">
        <f>ElectronicCopy!G34</f>
        <v>c313</v>
      </c>
      <c r="F34" s="16" t="str">
        <f>ElectronicCopy!H34</f>
        <v>c18691</v>
      </c>
      <c r="G34" s="17">
        <f>Table1[[#This Row],[Sample Date]]</f>
        <v>40311</v>
      </c>
      <c r="H34" s="16" t="str">
        <f>ElectronicCopy!J34</f>
        <v>3:48PM</v>
      </c>
      <c r="I34" s="15"/>
      <c r="J34" s="100" t="s">
        <v>77</v>
      </c>
      <c r="K34" s="100"/>
      <c r="L34" s="103"/>
      <c r="M34" s="103"/>
      <c r="N34" s="103"/>
      <c r="O34" s="103"/>
      <c r="P34" s="100" t="s">
        <v>77</v>
      </c>
      <c r="Q34" s="103"/>
      <c r="R34" s="103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5809</v>
      </c>
      <c r="E35" s="16" t="str">
        <f>ElectronicCopy!G35</f>
        <v>c313</v>
      </c>
      <c r="F35" s="16" t="str">
        <f>ElectronicCopy!H35</f>
        <v>c18692</v>
      </c>
      <c r="G35" s="17">
        <f>Table1[[#This Row],[Sample Date]]</f>
        <v>40311</v>
      </c>
      <c r="H35" s="16" t="str">
        <f>ElectronicCopy!J35</f>
        <v>3:48PM</v>
      </c>
      <c r="I35" s="15"/>
      <c r="J35" s="100"/>
      <c r="K35" s="100"/>
      <c r="L35" s="103"/>
      <c r="M35" s="103"/>
      <c r="N35" s="103"/>
      <c r="O35" s="103"/>
      <c r="P35" s="100"/>
      <c r="Q35" s="103"/>
      <c r="R35" s="103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5810</v>
      </c>
      <c r="E36" s="16" t="str">
        <f>ElectronicCopy!G36</f>
        <v>c313</v>
      </c>
      <c r="F36" s="16" t="str">
        <f>ElectronicCopy!H36</f>
        <v>c18693</v>
      </c>
      <c r="G36" s="17">
        <f>Table1[[#This Row],[Sample Date]]</f>
        <v>40311</v>
      </c>
      <c r="H36" s="16" t="str">
        <f>ElectronicCopy!J36</f>
        <v>3:55PM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5811</v>
      </c>
      <c r="E37" s="16" t="str">
        <f>ElectronicCopy!G37</f>
        <v>c313</v>
      </c>
      <c r="F37" s="16" t="str">
        <f>ElectronicCopy!H37</f>
        <v>c18694</v>
      </c>
      <c r="G37" s="17">
        <f>Table1[[#This Row],[Sample Date]]</f>
        <v>40311</v>
      </c>
      <c r="H37" s="16" t="str">
        <f>ElectronicCopy!J37</f>
        <v>3:50PM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5812</v>
      </c>
      <c r="E38" s="16" t="str">
        <f>ElectronicCopy!G38</f>
        <v>c313</v>
      </c>
      <c r="F38" s="16" t="str">
        <f>ElectronicCopy!H38</f>
        <v>c18695</v>
      </c>
      <c r="G38" s="17">
        <f>Table1[[#This Row],[Sample Date]]</f>
        <v>40311</v>
      </c>
      <c r="H38" s="16" t="str">
        <f>ElectronicCopy!J38</f>
        <v>3:57PM</v>
      </c>
      <c r="I38" s="15"/>
      <c r="J38" s="105" t="s">
        <v>84</v>
      </c>
      <c r="K38" s="105"/>
      <c r="L38" s="105"/>
      <c r="M38" s="104" t="s">
        <v>142</v>
      </c>
      <c r="N38" s="104"/>
      <c r="O38" s="104"/>
      <c r="P38" s="104"/>
      <c r="Q38" s="104"/>
      <c r="R38" s="104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5813</v>
      </c>
      <c r="E39" s="16" t="str">
        <f>ElectronicCopy!G39</f>
        <v>c313</v>
      </c>
      <c r="F39" s="16" t="str">
        <f>ElectronicCopy!H39</f>
        <v>c18696</v>
      </c>
      <c r="G39" s="17">
        <f>Table1[[#This Row],[Sample Date]]</f>
        <v>40311</v>
      </c>
      <c r="H39" s="16" t="str">
        <f>ElectronicCopy!J39</f>
        <v>3:52PM</v>
      </c>
      <c r="I39" s="15"/>
      <c r="J39" s="105"/>
      <c r="K39" s="105"/>
      <c r="L39" s="105"/>
      <c r="M39" s="104"/>
      <c r="N39" s="104"/>
      <c r="O39" s="104"/>
      <c r="P39" s="104"/>
      <c r="Q39" s="104"/>
      <c r="R39" s="104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5814</v>
      </c>
      <c r="E40" s="16" t="str">
        <f>ElectronicCopy!G40</f>
        <v>c313</v>
      </c>
      <c r="F40" s="16" t="str">
        <f>ElectronicCopy!H40</f>
        <v>c18697</v>
      </c>
      <c r="G40" s="17">
        <f>Table1[[#This Row],[Sample Date]]</f>
        <v>40311</v>
      </c>
      <c r="H40" s="16" t="str">
        <f>ElectronicCopy!J40</f>
        <v>4:01PM</v>
      </c>
      <c r="I40" s="15"/>
      <c r="J40" s="105" t="s">
        <v>85</v>
      </c>
      <c r="K40" s="105"/>
      <c r="L40" s="105"/>
      <c r="M40" s="106" t="s">
        <v>143</v>
      </c>
      <c r="N40" s="106"/>
      <c r="O40" s="106"/>
      <c r="P40" s="106"/>
      <c r="Q40" s="106"/>
      <c r="R40" s="106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5815</v>
      </c>
      <c r="E41" s="16" t="str">
        <f>ElectronicCopy!G41</f>
        <v>c313</v>
      </c>
      <c r="F41" s="16" t="str">
        <f>ElectronicCopy!H41</f>
        <v>c18698</v>
      </c>
      <c r="G41" s="17">
        <f>Table1[[#This Row],[Sample Date]]</f>
        <v>40311</v>
      </c>
      <c r="H41" s="16" t="str">
        <f>ElectronicCopy!J41</f>
        <v>3:57PM</v>
      </c>
      <c r="I41" s="15"/>
      <c r="J41" s="105"/>
      <c r="K41" s="105"/>
      <c r="L41" s="105"/>
      <c r="M41" s="106"/>
      <c r="N41" s="106"/>
      <c r="O41" s="106"/>
      <c r="P41" s="106"/>
      <c r="Q41" s="106"/>
      <c r="R41" s="106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5816</v>
      </c>
      <c r="E42" s="16" t="str">
        <f>ElectronicCopy!G42</f>
        <v>c313</v>
      </c>
      <c r="F42" s="16" t="str">
        <f>ElectronicCopy!H42</f>
        <v>c18699</v>
      </c>
      <c r="G42" s="17">
        <f>Table1[[#This Row],[Sample Date]]</f>
        <v>40311</v>
      </c>
      <c r="H42" s="16" t="str">
        <f>ElectronicCopy!J42</f>
        <v>4:00PM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5817</v>
      </c>
      <c r="E43" s="16" t="str">
        <f>ElectronicCopy!G43</f>
        <v>c313</v>
      </c>
      <c r="F43" s="16" t="str">
        <f>ElectronicCopy!H43</f>
        <v>c18700</v>
      </c>
      <c r="G43" s="17">
        <f>Table1[[#This Row],[Sample Date]]</f>
        <v>40311</v>
      </c>
      <c r="H43" s="16" t="str">
        <f>ElectronicCopy!J43</f>
        <v>4:04PM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5818</v>
      </c>
      <c r="E44" s="16" t="str">
        <f>ElectronicCopy!G44</f>
        <v>c313</v>
      </c>
      <c r="F44" s="16" t="str">
        <f>ElectronicCopy!H44</f>
        <v>c18701</v>
      </c>
      <c r="G44" s="17">
        <f>Table1[[#This Row],[Sample Date]]</f>
        <v>40311</v>
      </c>
      <c r="H44" s="16" t="str">
        <f>ElectronicCopy!J44</f>
        <v>4:13PM</v>
      </c>
      <c r="I44" s="15"/>
      <c r="J44" s="107" t="s">
        <v>87</v>
      </c>
      <c r="K44" s="108"/>
      <c r="L44" s="108"/>
      <c r="M44" s="108"/>
      <c r="N44" s="108"/>
      <c r="O44" s="108"/>
      <c r="P44" s="108"/>
      <c r="Q44" s="108"/>
      <c r="R44" s="109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5819</v>
      </c>
      <c r="E45" s="16" t="str">
        <f>ElectronicCopy!G45</f>
        <v>c313</v>
      </c>
      <c r="F45" s="16" t="str">
        <f>ElectronicCopy!H45</f>
        <v>c18702</v>
      </c>
      <c r="G45" s="17">
        <f>Table1[[#This Row],[Sample Date]]</f>
        <v>40311</v>
      </c>
      <c r="H45" s="16" t="str">
        <f>ElectronicCopy!J45</f>
        <v>4:50PM</v>
      </c>
      <c r="I45" s="15"/>
      <c r="J45" s="110"/>
      <c r="K45" s="111"/>
      <c r="L45" s="111"/>
      <c r="M45" s="111"/>
      <c r="N45" s="111"/>
      <c r="O45" s="111"/>
      <c r="P45" s="111"/>
      <c r="Q45" s="111"/>
      <c r="R45" s="112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5820</v>
      </c>
      <c r="E46" s="16" t="str">
        <f>ElectronicCopy!G46</f>
        <v>c313</v>
      </c>
      <c r="F46" s="16" t="str">
        <f>ElectronicCopy!H46</f>
        <v>c18703</v>
      </c>
      <c r="G46" s="17">
        <f>Table1[[#This Row],[Sample Date]]</f>
        <v>40311</v>
      </c>
      <c r="H46" s="16" t="str">
        <f>ElectronicCopy!J46</f>
        <v>4:03PM</v>
      </c>
      <c r="I46" s="15"/>
      <c r="J46" s="110"/>
      <c r="K46" s="111"/>
      <c r="L46" s="111"/>
      <c r="M46" s="111"/>
      <c r="N46" s="111"/>
      <c r="O46" s="111"/>
      <c r="P46" s="111"/>
      <c r="Q46" s="111"/>
      <c r="R46" s="112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5821</v>
      </c>
      <c r="E47" s="16" t="str">
        <f>ElectronicCopy!G47</f>
        <v>c313</v>
      </c>
      <c r="F47" s="16" t="str">
        <f>ElectronicCopy!H47</f>
        <v>c18704</v>
      </c>
      <c r="G47" s="17">
        <f>Table1[[#This Row],[Sample Date]]</f>
        <v>40311</v>
      </c>
      <c r="H47" s="16" t="str">
        <f>ElectronicCopy!J47</f>
        <v>4:07PM</v>
      </c>
      <c r="I47" s="15"/>
      <c r="J47" s="113"/>
      <c r="K47" s="114"/>
      <c r="L47" s="114"/>
      <c r="M47" s="114"/>
      <c r="N47" s="114"/>
      <c r="O47" s="114"/>
      <c r="P47" s="114"/>
      <c r="Q47" s="114"/>
      <c r="R47" s="115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5822</v>
      </c>
      <c r="E48" s="16" t="str">
        <f>ElectronicCopy!G48</f>
        <v>c313</v>
      </c>
      <c r="F48" s="16" t="str">
        <f>ElectronicCopy!H48</f>
        <v>c18705</v>
      </c>
      <c r="G48" s="17">
        <f>Table1[[#This Row],[Sample Date]]</f>
        <v>40311</v>
      </c>
      <c r="H48" s="16" t="str">
        <f>ElectronicCopy!J48</f>
        <v>4:11PM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5823</v>
      </c>
      <c r="E49" s="16" t="str">
        <f>ElectronicCopy!G49</f>
        <v>c313</v>
      </c>
      <c r="F49" s="16" t="str">
        <f>ElectronicCopy!H49</f>
        <v>c18706</v>
      </c>
      <c r="G49" s="17">
        <f>Table1[[#This Row],[Sample Date]]</f>
        <v>40311</v>
      </c>
      <c r="H49" s="16" t="str">
        <f>ElectronicCopy!J49</f>
        <v>4:16PM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5824</v>
      </c>
      <c r="E50" s="16" t="str">
        <f>ElectronicCopy!G50</f>
        <v>c313</v>
      </c>
      <c r="F50" s="16" t="str">
        <f>ElectronicCopy!H50</f>
        <v>c18707</v>
      </c>
      <c r="G50" s="17">
        <f>Table1[[#This Row],[Sample Date]]</f>
        <v>40311</v>
      </c>
      <c r="H50" s="16" t="str">
        <f>ElectronicCopy!J50</f>
        <v>4:57PM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5825</v>
      </c>
      <c r="E51" s="16" t="str">
        <f>ElectronicCopy!G51</f>
        <v>c313</v>
      </c>
      <c r="F51" s="16" t="str">
        <f>ElectronicCopy!H51</f>
        <v>c18708</v>
      </c>
      <c r="G51" s="17">
        <f>Table1[[#This Row],[Sample Date]]</f>
        <v>40311</v>
      </c>
      <c r="H51" s="16" t="str">
        <f>ElectronicCopy!J51</f>
        <v>5:02PM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5826</v>
      </c>
      <c r="E52" s="16" t="str">
        <f>ElectronicCopy!G52</f>
        <v>c313</v>
      </c>
      <c r="F52" s="16" t="str">
        <f>ElectronicCopy!H52</f>
        <v>c18709</v>
      </c>
      <c r="G52" s="17">
        <f>Table1[[#This Row],[Sample Date]]</f>
        <v>40311</v>
      </c>
      <c r="H52" s="16" t="str">
        <f>ElectronicCopy!J52</f>
        <v>5:05PM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5827</v>
      </c>
      <c r="E53" s="16" t="str">
        <f>ElectronicCopy!G53</f>
        <v>c313</v>
      </c>
      <c r="F53" s="16" t="str">
        <f>ElectronicCopy!H53</f>
        <v>c18710</v>
      </c>
      <c r="G53" s="17">
        <f>Table1[[#This Row],[Sample Date]]</f>
        <v>40311</v>
      </c>
      <c r="H53" s="16" t="str">
        <f>ElectronicCopy!J53</f>
        <v>5:13PM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5828</v>
      </c>
      <c r="E54" s="16" t="str">
        <f>ElectronicCopy!U2</f>
        <v>c313</v>
      </c>
      <c r="F54" s="16" t="str">
        <f>ElectronicCopy!V2</f>
        <v>c18711</v>
      </c>
      <c r="G54" s="17">
        <f>Table1[[#This Row],[Sample Date]]</f>
        <v>40311</v>
      </c>
      <c r="H54" s="16" t="str">
        <f>ElectronicCopy!X2</f>
        <v>5:17PM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5776</v>
      </c>
      <c r="C2" s="18">
        <f>Table1[[#This Row],[ARL Set No.]]</f>
        <v>313</v>
      </c>
      <c r="D2" s="18">
        <f>Table1[[#This Row],[ARL Lab No.]]</f>
        <v>18659</v>
      </c>
      <c r="E2" s="19">
        <f>Table1[[#This Row],[Sample Date]]</f>
        <v>40311</v>
      </c>
      <c r="F2" s="18" t="str">
        <f>CONCATENATE(FieldWorksheet!J2,":",FieldWorksheet!K2,FieldWorksheet!L2)</f>
        <v>10:58AM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4.7850000000000001</v>
      </c>
    </row>
    <row r="3" spans="1:10">
      <c r="A3" s="18">
        <v>2</v>
      </c>
      <c r="B3" s="18">
        <f>Table1[[#This Row],[Sample ID]]</f>
        <v>5777</v>
      </c>
      <c r="C3" s="18">
        <f>Table1[[#This Row],[ARL Set No.]]</f>
        <v>313</v>
      </c>
      <c r="D3" s="18">
        <f>Table1[[#This Row],[ARL Lab No.]]</f>
        <v>18660</v>
      </c>
      <c r="E3" s="19">
        <f>Table1[[#This Row],[Sample Date]]</f>
        <v>40311</v>
      </c>
      <c r="F3" s="18" t="str">
        <f>CONCATENATE(FieldWorksheet!J3,":",FieldWorksheet!K3,FieldWorksheet!L3)</f>
        <v>11:00AM</v>
      </c>
      <c r="G3" s="18" t="str">
        <f>G2</f>
        <v>NOx-N</v>
      </c>
      <c r="H3" s="18" t="str">
        <f>Table1[[#This Row],[Preserve w/H2SO4 to &lt;2pH]]</f>
        <v>YES</v>
      </c>
      <c r="I3" s="18" t="str">
        <f>Table1[[#This Row],[Cool (Wet Ice) to &lt;4°C]]</f>
        <v>YES</v>
      </c>
      <c r="J3" s="18">
        <f>Table1[[#This Row],[Final Volume (mL)]]/1000</f>
        <v>1.175</v>
      </c>
    </row>
    <row r="4" spans="1:10">
      <c r="A4" s="18">
        <v>3</v>
      </c>
      <c r="B4" s="18">
        <f>Table1[[#This Row],[Sample ID]]</f>
        <v>5778</v>
      </c>
      <c r="C4" s="18">
        <f>Table1[[#This Row],[ARL Set No.]]</f>
        <v>313</v>
      </c>
      <c r="D4" s="18">
        <f>Table1[[#This Row],[ARL Lab No.]]</f>
        <v>18661</v>
      </c>
      <c r="E4" s="19">
        <f>Table1[[#This Row],[Sample Date]]</f>
        <v>40311</v>
      </c>
      <c r="F4" s="18" t="str">
        <f>CONCATENATE(FieldWorksheet!J4,":",FieldWorksheet!K4,FieldWorksheet!L4)</f>
        <v>11:01AM</v>
      </c>
      <c r="G4" s="18" t="str">
        <f>G3</f>
        <v>NOx-N</v>
      </c>
      <c r="H4" s="18" t="str">
        <f>Table1[[#This Row],[Preserve w/H2SO4 to &lt;2pH]]</f>
        <v>YES</v>
      </c>
      <c r="I4" s="18" t="str">
        <f>Table1[[#This Row],[Cool (Wet Ice) to &lt;4°C]]</f>
        <v>YES</v>
      </c>
      <c r="J4" s="18">
        <f>Table1[[#This Row],[Final Volume (mL)]]/1000</f>
        <v>1.385</v>
      </c>
    </row>
    <row r="5" spans="1:10">
      <c r="A5" s="18">
        <v>4</v>
      </c>
      <c r="B5" s="18">
        <f>Table1[[#This Row],[Sample ID]]</f>
        <v>5779</v>
      </c>
      <c r="C5" s="18">
        <f>Table1[[#This Row],[ARL Set No.]]</f>
        <v>313</v>
      </c>
      <c r="D5" s="18">
        <f>Table1[[#This Row],[ARL Lab No.]]</f>
        <v>18662</v>
      </c>
      <c r="E5" s="19">
        <f>Table1[[#This Row],[Sample Date]]</f>
        <v>40311</v>
      </c>
      <c r="F5" s="18" t="str">
        <f>CONCATENATE(FieldWorksheet!J5,":",FieldWorksheet!K5,FieldWorksheet!L5)</f>
        <v>11:05AM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1.8049999999999999</v>
      </c>
    </row>
    <row r="6" spans="1:10">
      <c r="A6" s="18">
        <v>5</v>
      </c>
      <c r="B6" s="18">
        <f>Table1[[#This Row],[Sample ID]]</f>
        <v>5780</v>
      </c>
      <c r="C6" s="18">
        <f>Table1[[#This Row],[ARL Set No.]]</f>
        <v>313</v>
      </c>
      <c r="D6" s="18">
        <f>Table1[[#This Row],[ARL Lab No.]]</f>
        <v>18663</v>
      </c>
      <c r="E6" s="19">
        <f>Table1[[#This Row],[Sample Date]]</f>
        <v>40311</v>
      </c>
      <c r="F6" s="18" t="str">
        <f>CONCATENATE(FieldWorksheet!J6,":",FieldWorksheet!K6,FieldWorksheet!L6)</f>
        <v>11:05AM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1.7</v>
      </c>
    </row>
    <row r="7" spans="1:10">
      <c r="A7" s="18">
        <v>6</v>
      </c>
      <c r="B7" s="18">
        <f>Table1[[#This Row],[Sample ID]]</f>
        <v>5781</v>
      </c>
      <c r="C7" s="18">
        <f>Table1[[#This Row],[ARL Set No.]]</f>
        <v>313</v>
      </c>
      <c r="D7" s="18">
        <f>Table1[[#This Row],[ARL Lab No.]]</f>
        <v>18664</v>
      </c>
      <c r="E7" s="19">
        <f>Table1[[#This Row],[Sample Date]]</f>
        <v>40311</v>
      </c>
      <c r="F7" s="18" t="str">
        <f>CONCATENATE(FieldWorksheet!J7,":",FieldWorksheet!K7,FieldWorksheet!L7)</f>
        <v>11:09AM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1.85</v>
      </c>
    </row>
    <row r="8" spans="1:10">
      <c r="A8" s="18">
        <v>7</v>
      </c>
      <c r="B8" s="18">
        <f>Table1[[#This Row],[Sample ID]]</f>
        <v>5782</v>
      </c>
      <c r="C8" s="18">
        <f>Table1[[#This Row],[ARL Set No.]]</f>
        <v>313</v>
      </c>
      <c r="D8" s="18">
        <f>Table1[[#This Row],[ARL Lab No.]]</f>
        <v>18665</v>
      </c>
      <c r="E8" s="19">
        <f>Table1[[#This Row],[Sample Date]]</f>
        <v>40311</v>
      </c>
      <c r="F8" s="18" t="str">
        <f>CONCATENATE(FieldWorksheet!J8,":",FieldWorksheet!K8,FieldWorksheet!L8)</f>
        <v>11:11AM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1.69</v>
      </c>
    </row>
    <row r="9" spans="1:10">
      <c r="A9" s="18">
        <v>8</v>
      </c>
      <c r="B9" s="18">
        <f>Table1[[#This Row],[Sample ID]]</f>
        <v>5783</v>
      </c>
      <c r="C9" s="18">
        <f>Table1[[#This Row],[ARL Set No.]]</f>
        <v>313</v>
      </c>
      <c r="D9" s="18">
        <f>Table1[[#This Row],[ARL Lab No.]]</f>
        <v>18666</v>
      </c>
      <c r="E9" s="19">
        <f>Table1[[#This Row],[Sample Date]]</f>
        <v>40311</v>
      </c>
      <c r="F9" s="18" t="str">
        <f>CONCATENATE(FieldWorksheet!J9,":",FieldWorksheet!K9,FieldWorksheet!L9)</f>
        <v>11:15AM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2.3199999999999998</v>
      </c>
    </row>
    <row r="10" spans="1:10">
      <c r="A10" s="18">
        <v>9</v>
      </c>
      <c r="B10" s="18">
        <f>Table1[[#This Row],[Sample ID]]</f>
        <v>5784</v>
      </c>
      <c r="C10" s="18">
        <f>Table1[[#This Row],[ARL Set No.]]</f>
        <v>313</v>
      </c>
      <c r="D10" s="18">
        <f>Table1[[#This Row],[ARL Lab No.]]</f>
        <v>18667</v>
      </c>
      <c r="E10" s="19">
        <f>Table1[[#This Row],[Sample Date]]</f>
        <v>40311</v>
      </c>
      <c r="F10" s="18" t="str">
        <f>CONCATENATE(FieldWorksheet!J10,":",FieldWorksheet!K10,FieldWorksheet!L10)</f>
        <v>11:09AM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3.65</v>
      </c>
    </row>
    <row r="11" spans="1:10">
      <c r="A11" s="18">
        <v>10</v>
      </c>
      <c r="B11" s="18">
        <f>Table1[[#This Row],[Sample ID]]</f>
        <v>5785</v>
      </c>
      <c r="C11" s="18">
        <f>Table1[[#This Row],[ARL Set No.]]</f>
        <v>313</v>
      </c>
      <c r="D11" s="18">
        <f>Table1[[#This Row],[ARL Lab No.]]</f>
        <v>18668</v>
      </c>
      <c r="E11" s="19">
        <f>Table1[[#This Row],[Sample Date]]</f>
        <v>40311</v>
      </c>
      <c r="F11" s="18" t="str">
        <f>CONCATENATE(FieldWorksheet!J11,":",FieldWorksheet!K11,FieldWorksheet!L11)</f>
        <v>11:13AM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4.12</v>
      </c>
    </row>
    <row r="12" spans="1:10">
      <c r="A12" s="18">
        <v>11</v>
      </c>
      <c r="B12" s="18">
        <f>Table1[[#This Row],[Sample ID]]</f>
        <v>5786</v>
      </c>
      <c r="C12" s="18">
        <f>Table1[[#This Row],[ARL Set No.]]</f>
        <v>313</v>
      </c>
      <c r="D12" s="18">
        <f>Table1[[#This Row],[ARL Lab No.]]</f>
        <v>18669</v>
      </c>
      <c r="E12" s="19">
        <f>Table1[[#This Row],[Sample Date]]</f>
        <v>40311</v>
      </c>
      <c r="F12" s="18" t="str">
        <f>CONCATENATE(FieldWorksheet!J12,":",FieldWorksheet!K12,FieldWorksheet!L12)</f>
        <v>11:19AM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4.4249999999999998</v>
      </c>
    </row>
    <row r="13" spans="1:10">
      <c r="A13" s="18">
        <v>12</v>
      </c>
      <c r="B13" s="18">
        <f>Table1[[#This Row],[Sample ID]]</f>
        <v>5787</v>
      </c>
      <c r="C13" s="18">
        <f>Table1[[#This Row],[ARL Set No.]]</f>
        <v>313</v>
      </c>
      <c r="D13" s="18">
        <f>Table1[[#This Row],[ARL Lab No.]]</f>
        <v>18670</v>
      </c>
      <c r="E13" s="19">
        <f>Table1[[#This Row],[Sample Date]]</f>
        <v>40311</v>
      </c>
      <c r="F13" s="18" t="str">
        <f>CONCATENATE(FieldWorksheet!J13,":",FieldWorksheet!K13,FieldWorksheet!L13)</f>
        <v>11:25AM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4.625</v>
      </c>
    </row>
    <row r="14" spans="1:10">
      <c r="A14" s="18">
        <v>13</v>
      </c>
      <c r="B14" s="18">
        <f>Table1[[#This Row],[Sample ID]]</f>
        <v>5788</v>
      </c>
      <c r="C14" s="18">
        <f>Table1[[#This Row],[ARL Set No.]]</f>
        <v>313</v>
      </c>
      <c r="D14" s="18">
        <f>Table1[[#This Row],[ARL Lab No.]]</f>
        <v>18671</v>
      </c>
      <c r="E14" s="19">
        <f>Table1[[#This Row],[Sample Date]]</f>
        <v>40311</v>
      </c>
      <c r="F14" s="18" t="str">
        <f>CONCATENATE(FieldWorksheet!J14,":",FieldWorksheet!K14,FieldWorksheet!L14)</f>
        <v>11:19AM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1.9650000000000001</v>
      </c>
    </row>
    <row r="15" spans="1:10">
      <c r="A15" s="18">
        <v>14</v>
      </c>
      <c r="B15" s="18">
        <f>Table1[[#This Row],[Sample ID]]</f>
        <v>5789</v>
      </c>
      <c r="C15" s="18">
        <f>Table1[[#This Row],[ARL Set No.]]</f>
        <v>313</v>
      </c>
      <c r="D15" s="18">
        <f>Table1[[#This Row],[ARL Lab No.]]</f>
        <v>18672</v>
      </c>
      <c r="E15" s="19">
        <f>Table1[[#This Row],[Sample Date]]</f>
        <v>40311</v>
      </c>
      <c r="F15" s="18" t="str">
        <f>CONCATENATE(FieldWorksheet!J15,":",FieldWorksheet!K15,FieldWorksheet!L15)</f>
        <v>11:21AM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2.84</v>
      </c>
    </row>
    <row r="16" spans="1:10">
      <c r="A16" s="18">
        <v>15</v>
      </c>
      <c r="B16" s="18">
        <f>Table1[[#This Row],[Sample ID]]</f>
        <v>5790</v>
      </c>
      <c r="C16" s="18">
        <f>Table1[[#This Row],[ARL Set No.]]</f>
        <v>313</v>
      </c>
      <c r="D16" s="18">
        <f>Table1[[#This Row],[ARL Lab No.]]</f>
        <v>18673</v>
      </c>
      <c r="E16" s="19">
        <f>Table1[[#This Row],[Sample Date]]</f>
        <v>40311</v>
      </c>
      <c r="F16" s="18" t="str">
        <f>CONCATENATE(FieldWorksheet!J16,":",FieldWorksheet!K16,FieldWorksheet!L16)</f>
        <v>11:25AM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2.3050000000000002</v>
      </c>
    </row>
    <row r="17" spans="1:10">
      <c r="A17" s="18">
        <v>16</v>
      </c>
      <c r="B17" s="18">
        <f>Table1[[#This Row],[Sample ID]]</f>
        <v>5791</v>
      </c>
      <c r="C17" s="18">
        <f>Table1[[#This Row],[ARL Set No.]]</f>
        <v>313</v>
      </c>
      <c r="D17" s="18">
        <f>Table1[[#This Row],[ARL Lab No.]]</f>
        <v>18674</v>
      </c>
      <c r="E17" s="19">
        <f>Table1[[#This Row],[Sample Date]]</f>
        <v>40311</v>
      </c>
      <c r="F17" s="18" t="str">
        <f>CONCATENATE(FieldWorksheet!J17,":",FieldWorksheet!K17,FieldWorksheet!L17)</f>
        <v>11:28AM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2.97</v>
      </c>
    </row>
    <row r="18" spans="1:10">
      <c r="A18" s="18">
        <v>17</v>
      </c>
      <c r="B18" s="18">
        <f>Table1[[#This Row],[Sample ID]]</f>
        <v>5792</v>
      </c>
      <c r="C18" s="18">
        <f>Table1[[#This Row],[ARL Set No.]]</f>
        <v>313</v>
      </c>
      <c r="D18" s="18">
        <f>Table1[[#This Row],[ARL Lab No.]]</f>
        <v>18675</v>
      </c>
      <c r="E18" s="19">
        <f>Table1[[#This Row],[Sample Date]]</f>
        <v>40311</v>
      </c>
      <c r="F18" s="18" t="str">
        <f>CONCATENATE(FieldWorksheet!J18,":",FieldWorksheet!K18,FieldWorksheet!L18)</f>
        <v>11:40AM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4.0650000000000004</v>
      </c>
    </row>
    <row r="19" spans="1:10">
      <c r="A19" s="18">
        <v>18</v>
      </c>
      <c r="B19" s="18">
        <f>Table1[[#This Row],[Sample ID]]</f>
        <v>5793</v>
      </c>
      <c r="C19" s="18">
        <f>Table1[[#This Row],[ARL Set No.]]</f>
        <v>313</v>
      </c>
      <c r="D19" s="18">
        <f>Table1[[#This Row],[ARL Lab No.]]</f>
        <v>18676</v>
      </c>
      <c r="E19" s="19">
        <f>Table1[[#This Row],[Sample Date]]</f>
        <v>40311</v>
      </c>
      <c r="F19" s="18" t="str">
        <f>CONCATENATE(FieldWorksheet!J19,":",FieldWorksheet!K19,FieldWorksheet!L19)</f>
        <v>11:40AM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3.46</v>
      </c>
    </row>
    <row r="20" spans="1:10">
      <c r="A20" s="18">
        <v>19</v>
      </c>
      <c r="B20" s="18">
        <f>Table1[[#This Row],[Sample ID]]</f>
        <v>5794</v>
      </c>
      <c r="C20" s="18">
        <f>Table1[[#This Row],[ARL Set No.]]</f>
        <v>313</v>
      </c>
      <c r="D20" s="18">
        <f>Table1[[#This Row],[ARL Lab No.]]</f>
        <v>18677</v>
      </c>
      <c r="E20" s="19">
        <f>Table1[[#This Row],[Sample Date]]</f>
        <v>40311</v>
      </c>
      <c r="F20" s="18" t="str">
        <f>CONCATENATE(FieldWorksheet!J20,":",FieldWorksheet!K20,FieldWorksheet!L20)</f>
        <v>11:45AM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6.9</v>
      </c>
    </row>
    <row r="21" spans="1:10">
      <c r="A21" s="18">
        <v>20</v>
      </c>
      <c r="B21" s="18">
        <f>Table1[[#This Row],[Sample ID]]</f>
        <v>5795</v>
      </c>
      <c r="C21" s="18">
        <f>Table1[[#This Row],[ARL Set No.]]</f>
        <v>313</v>
      </c>
      <c r="D21" s="18">
        <f>Table1[[#This Row],[ARL Lab No.]]</f>
        <v>18678</v>
      </c>
      <c r="E21" s="19">
        <f>Table1[[#This Row],[Sample Date]]</f>
        <v>40311</v>
      </c>
      <c r="F21" s="18" t="str">
        <f>CONCATENATE(FieldWorksheet!J21,":",FieldWorksheet!K21,FieldWorksheet!L21)</f>
        <v>11:45AM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1.26</v>
      </c>
    </row>
    <row r="22" spans="1:10">
      <c r="A22" s="18">
        <v>21</v>
      </c>
      <c r="B22" s="18">
        <f>Table1[[#This Row],[Sample ID]]</f>
        <v>5796</v>
      </c>
      <c r="C22" s="18">
        <f>Table1[[#This Row],[ARL Set No.]]</f>
        <v>313</v>
      </c>
      <c r="D22" s="18">
        <f>Table1[[#This Row],[ARL Lab No.]]</f>
        <v>18679</v>
      </c>
      <c r="E22" s="19">
        <f>Table1[[#This Row],[Sample Date]]</f>
        <v>40311</v>
      </c>
      <c r="F22" s="18" t="str">
        <f>CONCATENATE(FieldWorksheet!J22,":",FieldWorksheet!K22,FieldWorksheet!L22)</f>
        <v>11:51AM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14.715</v>
      </c>
    </row>
    <row r="23" spans="1:10">
      <c r="A23" s="18">
        <v>22</v>
      </c>
      <c r="B23" s="18">
        <f>Table1[[#This Row],[Sample ID]]</f>
        <v>5797</v>
      </c>
      <c r="C23" s="18">
        <f>Table1[[#This Row],[ARL Set No.]]</f>
        <v>313</v>
      </c>
      <c r="D23" s="18">
        <f>Table1[[#This Row],[ARL Lab No.]]</f>
        <v>18680</v>
      </c>
      <c r="E23" s="19">
        <f>Table1[[#This Row],[Sample Date]]</f>
        <v>40311</v>
      </c>
      <c r="F23" s="18" t="str">
        <f>CONCATENATE(FieldWorksheet!J23,":",FieldWorksheet!K23,FieldWorksheet!L23)</f>
        <v>12:51PM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2.5</v>
      </c>
    </row>
    <row r="24" spans="1:10">
      <c r="A24" s="18">
        <v>23</v>
      </c>
      <c r="B24" s="18">
        <f>Table1[[#This Row],[Sample ID]]</f>
        <v>5798</v>
      </c>
      <c r="C24" s="18">
        <f>Table1[[#This Row],[ARL Set No.]]</f>
        <v>313</v>
      </c>
      <c r="D24" s="18">
        <f>Table1[[#This Row],[ARL Lab No.]]</f>
        <v>18681</v>
      </c>
      <c r="E24" s="19">
        <f>Table1[[#This Row],[Sample Date]]</f>
        <v>40311</v>
      </c>
      <c r="F24" s="18" t="str">
        <f>CONCATENATE(FieldWorksheet!J24,":",FieldWorksheet!K24,FieldWorksheet!L24)</f>
        <v>11:15AM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3.43</v>
      </c>
    </row>
    <row r="25" spans="1:10">
      <c r="A25" s="18">
        <v>24</v>
      </c>
      <c r="B25" s="18">
        <f>Table1[[#This Row],[Sample ID]]</f>
        <v>5799</v>
      </c>
      <c r="C25" s="18">
        <f>Table1[[#This Row],[ARL Set No.]]</f>
        <v>313</v>
      </c>
      <c r="D25" s="18">
        <f>Table1[[#This Row],[ARL Lab No.]]</f>
        <v>18682</v>
      </c>
      <c r="E25" s="19">
        <f>Table1[[#This Row],[Sample Date]]</f>
        <v>40311</v>
      </c>
      <c r="F25" s="18" t="str">
        <f>CONCATENATE(FieldWorksheet!J25,":",FieldWorksheet!K25,FieldWorksheet!L25)</f>
        <v>11:54AM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0.76500000000000001</v>
      </c>
    </row>
    <row r="26" spans="1:10">
      <c r="A26" s="18">
        <v>25</v>
      </c>
      <c r="B26" s="18">
        <f>Table1[[#This Row],[Sample ID]]</f>
        <v>5800</v>
      </c>
      <c r="C26" s="18">
        <f>Table1[[#This Row],[ARL Set No.]]</f>
        <v>313</v>
      </c>
      <c r="D26" s="18">
        <f>Table1[[#This Row],[ARL Lab No.]]</f>
        <v>18683</v>
      </c>
      <c r="E26" s="19">
        <f>Table1[[#This Row],[Sample Date]]</f>
        <v>40311</v>
      </c>
      <c r="F26" s="18" t="str">
        <f>CONCATENATE(FieldWorksheet!J26,":",FieldWorksheet!K26,FieldWorksheet!L26)</f>
        <v>11:55AM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1.28</v>
      </c>
    </row>
    <row r="27" spans="1:10">
      <c r="A27" s="18">
        <v>26</v>
      </c>
      <c r="B27" s="18">
        <f>Table1[[#This Row],[Sample ID]]</f>
        <v>5801</v>
      </c>
      <c r="C27" s="18">
        <f>Table1[[#This Row],[ARL Set No.]]</f>
        <v>313</v>
      </c>
      <c r="D27" s="18">
        <f>Table1[[#This Row],[ARL Lab No.]]</f>
        <v>18684</v>
      </c>
      <c r="E27" s="19">
        <f>Table1[[#This Row],[Sample Date]]</f>
        <v>40311</v>
      </c>
      <c r="F27" s="18" t="str">
        <f>CONCATENATE(FieldWorksheet!J27,":",FieldWorksheet!K27,FieldWorksheet!L27)</f>
        <v>11:57AM</v>
      </c>
      <c r="G27" s="18" t="str">
        <f t="shared" si="0"/>
        <v>NOx-N</v>
      </c>
      <c r="H27" s="18" t="str">
        <f>Table1[[#This Row],[Preserve w/H2SO4 to &lt;2pH]]</f>
        <v>YES</v>
      </c>
      <c r="I27" s="18" t="str">
        <f>Table1[[#This Row],[Cool (Wet Ice) to &lt;4°C]]</f>
        <v>YES</v>
      </c>
      <c r="J27" s="18">
        <f>Table1[[#This Row],[Final Volume (mL)]]/1000</f>
        <v>0.85</v>
      </c>
    </row>
    <row r="28" spans="1:10">
      <c r="A28" s="18">
        <v>27</v>
      </c>
      <c r="B28" s="18">
        <f>Table1[[#This Row],[Sample ID]]</f>
        <v>5802</v>
      </c>
      <c r="C28" s="18">
        <f>Table1[[#This Row],[ARL Set No.]]</f>
        <v>313</v>
      </c>
      <c r="D28" s="18">
        <f>Table1[[#This Row],[ARL Lab No.]]</f>
        <v>18685</v>
      </c>
      <c r="E28" s="19">
        <f>Table1[[#This Row],[Sample Date]]</f>
        <v>40311</v>
      </c>
      <c r="F28" s="18" t="str">
        <f>CONCATENATE(FieldWorksheet!J28,":",FieldWorksheet!K28,FieldWorksheet!L28)</f>
        <v>11:59AM</v>
      </c>
      <c r="G28" s="18" t="str">
        <f t="shared" si="0"/>
        <v>NOx-N</v>
      </c>
      <c r="H28" s="18" t="str">
        <f>Table1[[#This Row],[Preserve w/H2SO4 to &lt;2pH]]</f>
        <v>YES</v>
      </c>
      <c r="I28" s="18" t="str">
        <f>Table1[[#This Row],[Cool (Wet Ice) to &lt;4°C]]</f>
        <v>YES</v>
      </c>
      <c r="J28" s="18">
        <f>Table1[[#This Row],[Final Volume (mL)]]/1000</f>
        <v>1.135</v>
      </c>
    </row>
    <row r="29" spans="1:10">
      <c r="A29" s="18">
        <v>28</v>
      </c>
      <c r="B29" s="18">
        <f>Table1[[#This Row],[Sample ID]]</f>
        <v>5803</v>
      </c>
      <c r="C29" s="18">
        <f>Table1[[#This Row],[ARL Set No.]]</f>
        <v>313</v>
      </c>
      <c r="D29" s="18">
        <f>Table1[[#This Row],[ARL Lab No.]]</f>
        <v>18686</v>
      </c>
      <c r="E29" s="19">
        <f>Table1[[#This Row],[Sample Date]]</f>
        <v>40311</v>
      </c>
      <c r="F29" s="18" t="str">
        <f>CONCATENATE(FieldWorksheet!J29,":",FieldWorksheet!K29,FieldWorksheet!L29)</f>
        <v>11:59AM</v>
      </c>
      <c r="G29" s="18" t="str">
        <f t="shared" si="0"/>
        <v>NOx-N</v>
      </c>
      <c r="H29" s="18" t="str">
        <f>Table1[[#This Row],[Preserve w/H2SO4 to &lt;2pH]]</f>
        <v>YES</v>
      </c>
      <c r="I29" s="18" t="str">
        <f>Table1[[#This Row],[Cool (Wet Ice) to &lt;4°C]]</f>
        <v>YES</v>
      </c>
      <c r="J29" s="18">
        <f>Table1[[#This Row],[Final Volume (mL)]]/1000</f>
        <v>0.67500000000000004</v>
      </c>
    </row>
    <row r="30" spans="1:10">
      <c r="A30" s="18">
        <v>29</v>
      </c>
      <c r="B30" s="18">
        <f>Table1[[#This Row],[Sample ID]]</f>
        <v>5804</v>
      </c>
      <c r="C30" s="18">
        <f>Table1[[#This Row],[ARL Set No.]]</f>
        <v>313</v>
      </c>
      <c r="D30" s="18">
        <f>Table1[[#This Row],[ARL Lab No.]]</f>
        <v>18687</v>
      </c>
      <c r="E30" s="19">
        <f>Table1[[#This Row],[Sample Date]]</f>
        <v>40311</v>
      </c>
      <c r="F30" s="18" t="str">
        <f>CONCATENATE(FieldWorksheet!J30,":",FieldWorksheet!K30,FieldWorksheet!L30)</f>
        <v>12:03PM</v>
      </c>
      <c r="G30" s="18" t="str">
        <f t="shared" si="0"/>
        <v>NOx-N</v>
      </c>
      <c r="H30" s="18" t="str">
        <f>Table1[[#This Row],[Preserve w/H2SO4 to &lt;2pH]]</f>
        <v>YES</v>
      </c>
      <c r="I30" s="18" t="str">
        <f>Table1[[#This Row],[Cool (Wet Ice) to &lt;4°C]]</f>
        <v>YES</v>
      </c>
      <c r="J30" s="18">
        <f>Table1[[#This Row],[Final Volume (mL)]]/1000</f>
        <v>4.0350000000000001</v>
      </c>
    </row>
    <row r="31" spans="1:10">
      <c r="A31" s="18">
        <v>30</v>
      </c>
      <c r="B31" s="18">
        <f>Table1[[#This Row],[Sample ID]]</f>
        <v>5805</v>
      </c>
      <c r="C31" s="18">
        <f>Table1[[#This Row],[ARL Set No.]]</f>
        <v>313</v>
      </c>
      <c r="D31" s="18">
        <f>Table1[[#This Row],[ARL Lab No.]]</f>
        <v>18688</v>
      </c>
      <c r="E31" s="19">
        <f>Table1[[#This Row],[Sample Date]]</f>
        <v>40311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 t="str">
        <f>Table1[[#This Row],[Preserve w/H2SO4 to &lt;2pH]]</f>
        <v>NO</v>
      </c>
      <c r="I31" s="18" t="str">
        <f>Table1[[#This Row],[Cool (Wet Ice) to &lt;4°C]]</f>
        <v>NO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5806</v>
      </c>
      <c r="C32" s="18">
        <f>Table1[[#This Row],[ARL Set No.]]</f>
        <v>313</v>
      </c>
      <c r="D32" s="18">
        <f>Table1[[#This Row],[ARL Lab No.]]</f>
        <v>18689</v>
      </c>
      <c r="E32" s="19">
        <f>Table1[[#This Row],[Sample Date]]</f>
        <v>40311</v>
      </c>
      <c r="F32" s="18" t="str">
        <f>CONCATENATE(FieldWorksheet!J32,":",FieldWorksheet!K32,FieldWorksheet!L32)</f>
        <v>:</v>
      </c>
      <c r="G32" s="18" t="str">
        <f t="shared" si="0"/>
        <v>NOx-N</v>
      </c>
      <c r="H32" s="18" t="str">
        <f>Table1[[#This Row],[Preserve w/H2SO4 to &lt;2pH]]</f>
        <v>NO</v>
      </c>
      <c r="I32" s="18" t="str">
        <f>Table1[[#This Row],[Cool (Wet Ice) to &lt;4°C]]</f>
        <v>NO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5807</v>
      </c>
      <c r="C33" s="18">
        <f>Table1[[#This Row],[ARL Set No.]]</f>
        <v>313</v>
      </c>
      <c r="D33" s="18">
        <f>Table1[[#This Row],[ARL Lab No.]]</f>
        <v>18690</v>
      </c>
      <c r="E33" s="19">
        <f>Table1[[#This Row],[Sample Date]]</f>
        <v>40311</v>
      </c>
      <c r="F33" s="18" t="str">
        <f>CONCATENATE(FieldWorksheet!J33,":",FieldWorksheet!K33,FieldWorksheet!L33)</f>
        <v>12:09PM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2.5150000000000001</v>
      </c>
    </row>
    <row r="34" spans="1:10">
      <c r="A34" s="18">
        <v>33</v>
      </c>
      <c r="B34" s="18">
        <f>Table1[[#This Row],[Sample ID]]</f>
        <v>5808</v>
      </c>
      <c r="C34" s="18">
        <f>Table1[[#This Row],[ARL Set No.]]</f>
        <v>313</v>
      </c>
      <c r="D34" s="18">
        <f>Table1[[#This Row],[ARL Lab No.]]</f>
        <v>18691</v>
      </c>
      <c r="E34" s="19">
        <f>Table1[[#This Row],[Sample Date]]</f>
        <v>40311</v>
      </c>
      <c r="F34" s="18" t="str">
        <f>CONCATENATE(FieldWorksheet!J34,":",FieldWorksheet!K34,FieldWorksheet!L34)</f>
        <v>3:48PM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4.8499999999999996</v>
      </c>
    </row>
    <row r="35" spans="1:10">
      <c r="A35" s="18">
        <v>34</v>
      </c>
      <c r="B35" s="18">
        <f>Table1[[#This Row],[Sample ID]]</f>
        <v>5809</v>
      </c>
      <c r="C35" s="18">
        <f>Table1[[#This Row],[ARL Set No.]]</f>
        <v>313</v>
      </c>
      <c r="D35" s="18">
        <f>Table1[[#This Row],[ARL Lab No.]]</f>
        <v>18692</v>
      </c>
      <c r="E35" s="19">
        <f>Table1[[#This Row],[Sample Date]]</f>
        <v>40311</v>
      </c>
      <c r="F35" s="18" t="str">
        <f>CONCATENATE(FieldWorksheet!J35,":",FieldWorksheet!K35,FieldWorksheet!L35)</f>
        <v>3:48PM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1.64</v>
      </c>
    </row>
    <row r="36" spans="1:10">
      <c r="A36" s="18">
        <v>35</v>
      </c>
      <c r="B36" s="18">
        <f>Table1[[#This Row],[Sample ID]]</f>
        <v>5810</v>
      </c>
      <c r="C36" s="18">
        <f>Table1[[#This Row],[ARL Set No.]]</f>
        <v>313</v>
      </c>
      <c r="D36" s="18">
        <f>Table1[[#This Row],[ARL Lab No.]]</f>
        <v>18693</v>
      </c>
      <c r="E36" s="19">
        <f>Table1[[#This Row],[Sample Date]]</f>
        <v>40311</v>
      </c>
      <c r="F36" s="18" t="str">
        <f>CONCATENATE(FieldWorksheet!J36,":",FieldWorksheet!K36,FieldWorksheet!L36)</f>
        <v>3:55PM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3.47</v>
      </c>
    </row>
    <row r="37" spans="1:10">
      <c r="A37" s="18">
        <v>36</v>
      </c>
      <c r="B37" s="18">
        <f>Table1[[#This Row],[Sample ID]]</f>
        <v>5811</v>
      </c>
      <c r="C37" s="18">
        <f>Table1[[#This Row],[ARL Set No.]]</f>
        <v>313</v>
      </c>
      <c r="D37" s="18">
        <f>Table1[[#This Row],[ARL Lab No.]]</f>
        <v>18694</v>
      </c>
      <c r="E37" s="19">
        <f>Table1[[#This Row],[Sample Date]]</f>
        <v>40311</v>
      </c>
      <c r="F37" s="18" t="str">
        <f>CONCATENATE(FieldWorksheet!J37,":",FieldWorksheet!K37,FieldWorksheet!L37)</f>
        <v>3:50PM</v>
      </c>
      <c r="G37" s="18" t="str">
        <f t="shared" si="0"/>
        <v>NOx-N</v>
      </c>
      <c r="H37" s="18" t="str">
        <f>Table1[[#This Row],[Preserve w/H2SO4 to &lt;2pH]]</f>
        <v>YES</v>
      </c>
      <c r="I37" s="18" t="str">
        <f>Table1[[#This Row],[Cool (Wet Ice) to &lt;4°C]]</f>
        <v>YES</v>
      </c>
      <c r="J37" s="18">
        <f>Table1[[#This Row],[Final Volume (mL)]]/1000</f>
        <v>0.76</v>
      </c>
    </row>
    <row r="38" spans="1:10">
      <c r="A38" s="18">
        <v>37</v>
      </c>
      <c r="B38" s="18">
        <f>Table1[[#This Row],[Sample ID]]</f>
        <v>5812</v>
      </c>
      <c r="C38" s="18">
        <f>Table1[[#This Row],[ARL Set No.]]</f>
        <v>313</v>
      </c>
      <c r="D38" s="18">
        <f>Table1[[#This Row],[ARL Lab No.]]</f>
        <v>18695</v>
      </c>
      <c r="E38" s="19">
        <f>Table1[[#This Row],[Sample Date]]</f>
        <v>40311</v>
      </c>
      <c r="F38" s="18" t="str">
        <f>CONCATENATE(FieldWorksheet!J38,":",FieldWorksheet!K38,FieldWorksheet!L38)</f>
        <v>3:57PM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3.04</v>
      </c>
    </row>
    <row r="39" spans="1:10">
      <c r="A39" s="18">
        <v>38</v>
      </c>
      <c r="B39" s="18">
        <f>Table1[[#This Row],[Sample ID]]</f>
        <v>5813</v>
      </c>
      <c r="C39" s="18">
        <f>Table1[[#This Row],[ARL Set No.]]</f>
        <v>313</v>
      </c>
      <c r="D39" s="18">
        <f>Table1[[#This Row],[ARL Lab No.]]</f>
        <v>18696</v>
      </c>
      <c r="E39" s="19">
        <f>Table1[[#This Row],[Sample Date]]</f>
        <v>40311</v>
      </c>
      <c r="F39" s="18" t="str">
        <f>CONCATENATE(FieldWorksheet!J39,":",FieldWorksheet!K39,FieldWorksheet!L39)</f>
        <v>3:52PM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2.02</v>
      </c>
    </row>
    <row r="40" spans="1:10">
      <c r="A40" s="18">
        <v>39</v>
      </c>
      <c r="B40" s="18">
        <f>Table1[[#This Row],[Sample ID]]</f>
        <v>5814</v>
      </c>
      <c r="C40" s="18">
        <f>Table1[[#This Row],[ARL Set No.]]</f>
        <v>313</v>
      </c>
      <c r="D40" s="18">
        <f>Table1[[#This Row],[ARL Lab No.]]</f>
        <v>18697</v>
      </c>
      <c r="E40" s="19">
        <f>Table1[[#This Row],[Sample Date]]</f>
        <v>40311</v>
      </c>
      <c r="F40" s="18" t="str">
        <f>CONCATENATE(FieldWorksheet!J40,":",FieldWorksheet!K40,FieldWorksheet!L40)</f>
        <v>4:01PM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3.07</v>
      </c>
    </row>
    <row r="41" spans="1:10">
      <c r="A41" s="18">
        <v>40</v>
      </c>
      <c r="B41" s="18">
        <f>Table1[[#This Row],[Sample ID]]</f>
        <v>5815</v>
      </c>
      <c r="C41" s="18">
        <f>Table1[[#This Row],[ARL Set No.]]</f>
        <v>313</v>
      </c>
      <c r="D41" s="18">
        <f>Table1[[#This Row],[ARL Lab No.]]</f>
        <v>18698</v>
      </c>
      <c r="E41" s="19">
        <f>Table1[[#This Row],[Sample Date]]</f>
        <v>40311</v>
      </c>
      <c r="F41" s="18" t="str">
        <f>CONCATENATE(FieldWorksheet!J41,":",FieldWorksheet!K41,FieldWorksheet!L41)</f>
        <v>3:57PM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1.1000000000000001</v>
      </c>
    </row>
    <row r="42" spans="1:10">
      <c r="A42" s="18">
        <v>41</v>
      </c>
      <c r="B42" s="18">
        <f>Table1[[#This Row],[Sample ID]]</f>
        <v>5816</v>
      </c>
      <c r="C42" s="18">
        <f>Table1[[#This Row],[ARL Set No.]]</f>
        <v>313</v>
      </c>
      <c r="D42" s="18">
        <f>Table1[[#This Row],[ARL Lab No.]]</f>
        <v>18699</v>
      </c>
      <c r="E42" s="19">
        <f>Table1[[#This Row],[Sample Date]]</f>
        <v>40311</v>
      </c>
      <c r="F42" s="18" t="str">
        <f>CONCATENATE(FieldWorksheet!J42,":",FieldWorksheet!K42,FieldWorksheet!L42)</f>
        <v>4:00PM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3.52</v>
      </c>
    </row>
    <row r="43" spans="1:10">
      <c r="A43" s="18">
        <v>42</v>
      </c>
      <c r="B43" s="18">
        <f>Table1[[#This Row],[Sample ID]]</f>
        <v>5817</v>
      </c>
      <c r="C43" s="18">
        <f>Table1[[#This Row],[ARL Set No.]]</f>
        <v>313</v>
      </c>
      <c r="D43" s="18">
        <f>Table1[[#This Row],[ARL Lab No.]]</f>
        <v>18700</v>
      </c>
      <c r="E43" s="19">
        <f>Table1[[#This Row],[Sample Date]]</f>
        <v>40311</v>
      </c>
      <c r="F43" s="18" t="str">
        <f>CONCATENATE(FieldWorksheet!J43,":",FieldWorksheet!K43,FieldWorksheet!L43)</f>
        <v>4:04PM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4.17</v>
      </c>
    </row>
    <row r="44" spans="1:10">
      <c r="A44" s="18">
        <v>43</v>
      </c>
      <c r="B44" s="18">
        <f>Table1[[#This Row],[Sample ID]]</f>
        <v>5818</v>
      </c>
      <c r="C44" s="18">
        <f>Table1[[#This Row],[ARL Set No.]]</f>
        <v>313</v>
      </c>
      <c r="D44" s="18">
        <f>Table1[[#This Row],[ARL Lab No.]]</f>
        <v>18701</v>
      </c>
      <c r="E44" s="19">
        <f>Table1[[#This Row],[Sample Date]]</f>
        <v>40311</v>
      </c>
      <c r="F44" s="18" t="str">
        <f>CONCATENATE(FieldWorksheet!J44,":",FieldWorksheet!K44,FieldWorksheet!L44)</f>
        <v>4:13PM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4.6349999999999998</v>
      </c>
    </row>
    <row r="45" spans="1:10">
      <c r="A45" s="18">
        <v>44</v>
      </c>
      <c r="B45" s="18">
        <f>Table1[[#This Row],[Sample ID]]</f>
        <v>5819</v>
      </c>
      <c r="C45" s="18">
        <f>Table1[[#This Row],[ARL Set No.]]</f>
        <v>313</v>
      </c>
      <c r="D45" s="18">
        <f>Table1[[#This Row],[ARL Lab No.]]</f>
        <v>18702</v>
      </c>
      <c r="E45" s="19">
        <f>Table1[[#This Row],[Sample Date]]</f>
        <v>40311</v>
      </c>
      <c r="F45" s="18" t="str">
        <f>CONCATENATE(FieldWorksheet!J45,":",FieldWorksheet!K45,FieldWorksheet!L45)</f>
        <v>4:50PM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1.6</v>
      </c>
    </row>
    <row r="46" spans="1:10">
      <c r="A46" s="18">
        <v>45</v>
      </c>
      <c r="B46" s="18">
        <f>Table1[[#This Row],[Sample ID]]</f>
        <v>5820</v>
      </c>
      <c r="C46" s="18">
        <f>Table1[[#This Row],[ARL Set No.]]</f>
        <v>313</v>
      </c>
      <c r="D46" s="18">
        <f>Table1[[#This Row],[ARL Lab No.]]</f>
        <v>18703</v>
      </c>
      <c r="E46" s="19">
        <f>Table1[[#This Row],[Sample Date]]</f>
        <v>40311</v>
      </c>
      <c r="F46" s="18" t="str">
        <f>CONCATENATE(FieldWorksheet!J46,":",FieldWorksheet!K46,FieldWorksheet!L46)</f>
        <v>4:03PM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1.69</v>
      </c>
    </row>
    <row r="47" spans="1:10">
      <c r="A47" s="18">
        <v>46</v>
      </c>
      <c r="B47" s="18">
        <f>Table1[[#This Row],[Sample ID]]</f>
        <v>5821</v>
      </c>
      <c r="C47" s="18">
        <f>Table1[[#This Row],[ARL Set No.]]</f>
        <v>313</v>
      </c>
      <c r="D47" s="18">
        <f>Table1[[#This Row],[ARL Lab No.]]</f>
        <v>18704</v>
      </c>
      <c r="E47" s="19">
        <f>Table1[[#This Row],[Sample Date]]</f>
        <v>40311</v>
      </c>
      <c r="F47" s="18" t="str">
        <f>CONCATENATE(FieldWorksheet!J47,":",FieldWorksheet!K47,FieldWorksheet!L47)</f>
        <v>4:07PM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1.97</v>
      </c>
    </row>
    <row r="48" spans="1:10">
      <c r="A48" s="18">
        <v>47</v>
      </c>
      <c r="B48" s="18">
        <f>Table1[[#This Row],[Sample ID]]</f>
        <v>5822</v>
      </c>
      <c r="C48" s="18">
        <f>Table1[[#This Row],[ARL Set No.]]</f>
        <v>313</v>
      </c>
      <c r="D48" s="18">
        <f>Table1[[#This Row],[ARL Lab No.]]</f>
        <v>18705</v>
      </c>
      <c r="E48" s="19">
        <f>Table1[[#This Row],[Sample Date]]</f>
        <v>40311</v>
      </c>
      <c r="F48" s="18" t="str">
        <f>CONCATENATE(FieldWorksheet!J48,":",FieldWorksheet!K48,FieldWorksheet!L48)</f>
        <v>4:11PM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3.0750000000000002</v>
      </c>
    </row>
    <row r="49" spans="1:10">
      <c r="A49" s="18">
        <v>48</v>
      </c>
      <c r="B49" s="18">
        <f>Table1[[#This Row],[Sample ID]]</f>
        <v>5823</v>
      </c>
      <c r="C49" s="18">
        <f>Table1[[#This Row],[ARL Set No.]]</f>
        <v>313</v>
      </c>
      <c r="D49" s="18">
        <f>Table1[[#This Row],[ARL Lab No.]]</f>
        <v>18706</v>
      </c>
      <c r="E49" s="19">
        <f>Table1[[#This Row],[Sample Date]]</f>
        <v>40311</v>
      </c>
      <c r="F49" s="18" t="str">
        <f>CONCATENATE(FieldWorksheet!J49,":",FieldWorksheet!K49,FieldWorksheet!L49)</f>
        <v>4:16PM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2.59</v>
      </c>
    </row>
    <row r="50" spans="1:10">
      <c r="A50" s="18">
        <v>49</v>
      </c>
      <c r="B50" s="18">
        <f>Table1[[#This Row],[Sample ID]]</f>
        <v>5824</v>
      </c>
      <c r="C50" s="18">
        <f>Table1[[#This Row],[ARL Set No.]]</f>
        <v>313</v>
      </c>
      <c r="D50" s="18">
        <f>Table1[[#This Row],[ARL Lab No.]]</f>
        <v>18707</v>
      </c>
      <c r="E50" s="19">
        <f>Table1[[#This Row],[Sample Date]]</f>
        <v>40311</v>
      </c>
      <c r="F50" s="18" t="str">
        <f>CONCATENATE(FieldWorksheet!J50,":",FieldWorksheet!K50,FieldWorksheet!L50)</f>
        <v>4:57PM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0.95</v>
      </c>
    </row>
    <row r="51" spans="1:10">
      <c r="A51" s="18">
        <v>50</v>
      </c>
      <c r="B51" s="18">
        <f>Table1[[#This Row],[Sample ID]]</f>
        <v>5825</v>
      </c>
      <c r="C51" s="18">
        <f>Table1[[#This Row],[ARL Set No.]]</f>
        <v>313</v>
      </c>
      <c r="D51" s="18">
        <f>Table1[[#This Row],[ARL Lab No.]]</f>
        <v>18708</v>
      </c>
      <c r="E51" s="19">
        <f>Table1[[#This Row],[Sample Date]]</f>
        <v>40311</v>
      </c>
      <c r="F51" s="18" t="str">
        <f>CONCATENATE(FieldWorksheet!J51,":",FieldWorksheet!K51,FieldWorksheet!L51)</f>
        <v>5:02PM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2</v>
      </c>
    </row>
    <row r="52" spans="1:10">
      <c r="A52" s="18">
        <v>51</v>
      </c>
      <c r="B52" s="18">
        <f>Table1[[#This Row],[Sample ID]]</f>
        <v>5826</v>
      </c>
      <c r="C52" s="18">
        <f>Table1[[#This Row],[ARL Set No.]]</f>
        <v>313</v>
      </c>
      <c r="D52" s="18">
        <f>Table1[[#This Row],[ARL Lab No.]]</f>
        <v>18709</v>
      </c>
      <c r="E52" s="19">
        <f>Table1[[#This Row],[Sample Date]]</f>
        <v>40311</v>
      </c>
      <c r="F52" s="18" t="str">
        <f>CONCATENATE(FieldWorksheet!J52,":",FieldWorksheet!K52,FieldWorksheet!L52)</f>
        <v>5:05PM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1.325</v>
      </c>
    </row>
    <row r="53" spans="1:10">
      <c r="A53" s="18">
        <v>52</v>
      </c>
      <c r="B53" s="18">
        <f>Table1[[#This Row],[Sample ID]]</f>
        <v>5827</v>
      </c>
      <c r="C53" s="18">
        <f>Table1[[#This Row],[ARL Set No.]]</f>
        <v>313</v>
      </c>
      <c r="D53" s="18">
        <f>Table1[[#This Row],[ARL Lab No.]]</f>
        <v>18710</v>
      </c>
      <c r="E53" s="19">
        <f>Table1[[#This Row],[Sample Date]]</f>
        <v>40311</v>
      </c>
      <c r="F53" s="18" t="str">
        <f>CONCATENATE(FieldWorksheet!J53,":",FieldWorksheet!K53,FieldWorksheet!L53)</f>
        <v>5:13PM</v>
      </c>
      <c r="G53" s="18" t="str">
        <f t="shared" si="0"/>
        <v>NOx-N</v>
      </c>
      <c r="H53" s="18" t="str">
        <f>Table1[[#This Row],[Preserve w/H2SO4 to &lt;2pH]]</f>
        <v>YES</v>
      </c>
      <c r="I53" s="18" t="str">
        <f>Table1[[#This Row],[Cool (Wet Ice) to &lt;4°C]]</f>
        <v>YES</v>
      </c>
      <c r="J53" s="18">
        <f>Table1[[#This Row],[Final Volume (mL)]]/1000</f>
        <v>5.0199999999999996</v>
      </c>
    </row>
    <row r="54" spans="1:10">
      <c r="A54" s="18">
        <v>53</v>
      </c>
      <c r="B54" s="18">
        <f>Table1[[#This Row],[Sample ID]]</f>
        <v>5828</v>
      </c>
      <c r="C54" s="18">
        <f>Table1[[#This Row],[ARL Set No.]]</f>
        <v>313</v>
      </c>
      <c r="D54" s="18">
        <f>Table1[[#This Row],[ARL Lab No.]]</f>
        <v>18711</v>
      </c>
      <c r="E54" s="19">
        <f>Table1[[#This Row],[Sample Date]]</f>
        <v>40311</v>
      </c>
      <c r="F54" s="18" t="str">
        <f>CONCATENATE(FieldWorksheet!J54,":",FieldWorksheet!K54,FieldWorksheet!L54)</f>
        <v>5:17PM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1.9850000000000001</v>
      </c>
    </row>
    <row r="55" spans="1:10">
      <c r="A55" s="18">
        <v>54</v>
      </c>
      <c r="B55" s="18">
        <f>Table1[[#This Row],[Sample ID]]</f>
        <v>5829</v>
      </c>
      <c r="C55" s="18">
        <f>Table1[[#This Row],[ARL Set No.]]</f>
        <v>313</v>
      </c>
      <c r="D55" s="18">
        <f>Table1[[#This Row],[ARL Lab No.]]</f>
        <v>18712</v>
      </c>
      <c r="E55" s="19">
        <f>Table1[[#This Row],[Sample Date]]</f>
        <v>40311</v>
      </c>
      <c r="F55" s="18" t="str">
        <f>CONCATENATE(FieldWorksheet!J55,":",FieldWorksheet!K55,FieldWorksheet!L55)</f>
        <v>5:23PM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3.02</v>
      </c>
    </row>
    <row r="56" spans="1:10">
      <c r="A56" s="18">
        <v>55</v>
      </c>
      <c r="B56" s="18">
        <f>Table1[[#This Row],[Sample ID]]</f>
        <v>5830</v>
      </c>
      <c r="C56" s="18">
        <f>Table1[[#This Row],[ARL Set No.]]</f>
        <v>313</v>
      </c>
      <c r="D56" s="18">
        <f>Table1[[#This Row],[ARL Lab No.]]</f>
        <v>18713</v>
      </c>
      <c r="E56" s="19">
        <f>Table1[[#This Row],[Sample Date]]</f>
        <v>40311</v>
      </c>
      <c r="F56" s="18" t="str">
        <f>CONCATENATE(FieldWorksheet!J56,":",FieldWorksheet!K56,FieldWorksheet!L56)</f>
        <v>5:28PM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1.4750000000000001</v>
      </c>
    </row>
    <row r="57" spans="1:10">
      <c r="A57" s="18">
        <v>56</v>
      </c>
      <c r="B57" s="18">
        <f>Table1[[#This Row],[Sample ID]]</f>
        <v>5831</v>
      </c>
      <c r="C57" s="18">
        <f>Table1[[#This Row],[ARL Set No.]]</f>
        <v>313</v>
      </c>
      <c r="D57" s="18">
        <f>Table1[[#This Row],[ARL Lab No.]]</f>
        <v>18714</v>
      </c>
      <c r="E57" s="19">
        <f>Table1[[#This Row],[Sample Date]]</f>
        <v>40311</v>
      </c>
      <c r="F57" s="18" t="str">
        <f>CONCATENATE(FieldWorksheet!J57,":",FieldWorksheet!K57,FieldWorksheet!L57)</f>
        <v>5:31PM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2.39</v>
      </c>
    </row>
    <row r="58" spans="1:10">
      <c r="A58" s="18">
        <v>57</v>
      </c>
      <c r="B58" s="18">
        <f>Table1[[#This Row],[Sample ID]]</f>
        <v>5832</v>
      </c>
      <c r="C58" s="18">
        <f>Table1[[#This Row],[ARL Set No.]]</f>
        <v>313</v>
      </c>
      <c r="D58" s="18">
        <f>Table1[[#This Row],[ARL Lab No.]]</f>
        <v>18715</v>
      </c>
      <c r="E58" s="19">
        <f>Table1[[#This Row],[Sample Date]]</f>
        <v>40311</v>
      </c>
      <c r="F58" s="18" t="str">
        <f>CONCATENATE(FieldWorksheet!J58,":",FieldWorksheet!K58,FieldWorksheet!L58)</f>
        <v>5:00PM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4.09</v>
      </c>
    </row>
    <row r="59" spans="1:10">
      <c r="A59" s="18">
        <v>58</v>
      </c>
      <c r="B59" s="18">
        <f>Table1[[#This Row],[Sample ID]]</f>
        <v>5833</v>
      </c>
      <c r="C59" s="18">
        <f>Table1[[#This Row],[ARL Set No.]]</f>
        <v>313</v>
      </c>
      <c r="D59" s="18">
        <f>Table1[[#This Row],[ARL Lab No.]]</f>
        <v>18716</v>
      </c>
      <c r="E59" s="19">
        <f>Table1[[#This Row],[Sample Date]]</f>
        <v>40311</v>
      </c>
      <c r="F59" s="18" t="str">
        <f>CONCATENATE(FieldWorksheet!J59,":",FieldWorksheet!K59,FieldWorksheet!L59)</f>
        <v>5:10PM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8.7100000000000009</v>
      </c>
    </row>
    <row r="60" spans="1:10">
      <c r="A60" s="18">
        <v>59</v>
      </c>
      <c r="B60" s="18">
        <f>Table1[[#This Row],[Sample ID]]</f>
        <v>5834</v>
      </c>
      <c r="C60" s="18">
        <f>Table1[[#This Row],[ARL Set No.]]</f>
        <v>313</v>
      </c>
      <c r="D60" s="18">
        <f>Table1[[#This Row],[ARL Lab No.]]</f>
        <v>18717</v>
      </c>
      <c r="E60" s="19">
        <f>Table1[[#This Row],[Sample Date]]</f>
        <v>40311</v>
      </c>
      <c r="F60" s="18" t="str">
        <f>CONCATENATE(FieldWorksheet!J60,":",FieldWorksheet!K60,FieldWorksheet!L60)</f>
        <v>5:21PM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5.25</v>
      </c>
    </row>
    <row r="61" spans="1:10">
      <c r="A61" s="18">
        <v>60</v>
      </c>
      <c r="B61" s="18">
        <f>Table1[[#This Row],[Sample ID]]</f>
        <v>5835</v>
      </c>
      <c r="C61" s="18">
        <f>Table1[[#This Row],[ARL Set No.]]</f>
        <v>313</v>
      </c>
      <c r="D61" s="18">
        <f>Table1[[#This Row],[ARL Lab No.]]</f>
        <v>18718</v>
      </c>
      <c r="E61" s="19">
        <f>Table1[[#This Row],[Sample Date]]</f>
        <v>40311</v>
      </c>
      <c r="F61" s="18" t="str">
        <f>CONCATENATE(FieldWorksheet!J61,":",FieldWorksheet!K61,FieldWorksheet!L61)</f>
        <v>5:33PM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7.89</v>
      </c>
    </row>
    <row r="62" spans="1:10">
      <c r="A62" s="18">
        <v>61</v>
      </c>
      <c r="B62" s="18">
        <f>Table1[[#This Row],[Sample ID]]</f>
        <v>5836</v>
      </c>
      <c r="C62" s="18">
        <f>Table1[[#This Row],[ARL Set No.]]</f>
        <v>313</v>
      </c>
      <c r="D62" s="18">
        <f>Table1[[#This Row],[ARL Lab No.]]</f>
        <v>18719</v>
      </c>
      <c r="E62" s="19">
        <f>Table1[[#This Row],[Sample Date]]</f>
        <v>40311</v>
      </c>
      <c r="F62" s="18" t="str">
        <f>CONCATENATE(FieldWorksheet!J62,":",FieldWorksheet!K62,FieldWorksheet!L62)</f>
        <v>5:34PM</v>
      </c>
      <c r="G62" s="18" t="str">
        <f t="shared" si="0"/>
        <v>NOx-N</v>
      </c>
      <c r="H62" s="18" t="str">
        <f>Table1[[#This Row],[Preserve w/H2SO4 to &lt;2pH]]</f>
        <v>YES</v>
      </c>
      <c r="I62" s="18" t="str">
        <f>Table1[[#This Row],[Cool (Wet Ice) to &lt;4°C]]</f>
        <v>YES</v>
      </c>
      <c r="J62" s="18">
        <f>Table1[[#This Row],[Final Volume (mL)]]/1000</f>
        <v>1.1200000000000001</v>
      </c>
    </row>
    <row r="63" spans="1:10">
      <c r="A63" s="18">
        <v>62</v>
      </c>
      <c r="B63" s="18">
        <f>Table1[[#This Row],[Sample ID]]</f>
        <v>5837</v>
      </c>
      <c r="C63" s="18">
        <f>Table1[[#This Row],[ARL Set No.]]</f>
        <v>313</v>
      </c>
      <c r="D63" s="18">
        <f>Table1[[#This Row],[ARL Lab No.]]</f>
        <v>18720</v>
      </c>
      <c r="E63" s="19">
        <f>Table1[[#This Row],[Sample Date]]</f>
        <v>40311</v>
      </c>
      <c r="F63" s="18" t="str">
        <f>CONCATENATE(FieldWorksheet!J63,":",FieldWorksheet!K63,FieldWorksheet!L63)</f>
        <v>5:39PM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14.065</v>
      </c>
    </row>
    <row r="64" spans="1:10">
      <c r="A64" s="18">
        <v>63</v>
      </c>
      <c r="B64" s="18">
        <f>Table1[[#This Row],[Sample ID]]</f>
        <v>5838</v>
      </c>
      <c r="C64" s="18">
        <f>Table1[[#This Row],[ARL Set No.]]</f>
        <v>313</v>
      </c>
      <c r="D64" s="18">
        <f>Table1[[#This Row],[ARL Lab No.]]</f>
        <v>18721</v>
      </c>
      <c r="E64" s="19">
        <f>Table1[[#This Row],[Sample Date]]</f>
        <v>40311</v>
      </c>
      <c r="F64" s="18" t="str">
        <f>CONCATENATE(FieldWorksheet!J64,":",FieldWorksheet!K64,FieldWorksheet!L64)</f>
        <v>5:44PM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4.7649999999999997</v>
      </c>
    </row>
    <row r="65" spans="1:10">
      <c r="A65" s="18">
        <v>64</v>
      </c>
      <c r="B65" s="18">
        <f>Table1[[#This Row],[Sample ID]]</f>
        <v>5839</v>
      </c>
      <c r="C65" s="18">
        <f>Table1[[#This Row],[ARL Set No.]]</f>
        <v>313</v>
      </c>
      <c r="D65" s="18">
        <f>Table1[[#This Row],[ARL Lab No.]]</f>
        <v>18722</v>
      </c>
      <c r="E65" s="19">
        <f>Table1[[#This Row],[Sample Date]]</f>
        <v>40311</v>
      </c>
      <c r="F65" s="18" t="str">
        <f>CONCATENATE(FieldWorksheet!J65,":",FieldWorksheet!K65,FieldWorksheet!L65)</f>
        <v>5:48PM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11.53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2011-08-29T14:34:37Z</cp:lastPrinted>
  <dcterms:created xsi:type="dcterms:W3CDTF">2009-03-27T14:31:33Z</dcterms:created>
  <dcterms:modified xsi:type="dcterms:W3CDTF">2011-08-29T14:35:37Z</dcterms:modified>
</cp:coreProperties>
</file>