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on_H\Desktop\Sediments 2019\"/>
    </mc:Choice>
  </mc:AlternateContent>
  <xr:revisionPtr revIDLastSave="0" documentId="13_ncr:1_{1F7E22A6-1796-481C-9FDD-5F2AE147938D}" xr6:coauthVersionLast="41" xr6:coauthVersionMax="41" xr10:uidLastSave="{00000000-0000-0000-0000-000000000000}"/>
  <bookViews>
    <workbookView xWindow="29580" yWindow="780" windowWidth="21600" windowHeight="11385" xr2:uid="{00000000-000D-0000-FFFF-FFFF00000000}"/>
  </bookViews>
  <sheets>
    <sheet name="Calculations" sheetId="1" r:id="rId1"/>
  </sheets>
  <definedNames>
    <definedName name="_xlnm.Print_Area" localSheetId="0">Calculations!$B$1:$N$12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2" i="1" l="1"/>
  <c r="P11" i="1"/>
  <c r="P10" i="1"/>
  <c r="P9" i="1"/>
  <c r="P8" i="1"/>
  <c r="P7" i="1"/>
  <c r="F7" i="1"/>
  <c r="E7" i="1"/>
  <c r="N7" i="1"/>
  <c r="M7" i="1"/>
  <c r="L7" i="1"/>
  <c r="K7" i="1"/>
  <c r="J7" i="1"/>
  <c r="I7" i="1"/>
  <c r="H7" i="1"/>
  <c r="G7" i="1"/>
  <c r="F8" i="1"/>
  <c r="G8" i="1"/>
  <c r="H8" i="1"/>
  <c r="I8" i="1"/>
  <c r="J8" i="1"/>
  <c r="K8" i="1"/>
  <c r="L8" i="1"/>
  <c r="M8" i="1"/>
  <c r="N8" i="1"/>
  <c r="F9" i="1"/>
  <c r="G9" i="1"/>
  <c r="H9" i="1"/>
  <c r="I9" i="1"/>
  <c r="J9" i="1"/>
  <c r="K9" i="1"/>
  <c r="L9" i="1"/>
  <c r="M9" i="1"/>
  <c r="N9" i="1"/>
  <c r="F10" i="1"/>
  <c r="G10" i="1"/>
  <c r="H10" i="1"/>
  <c r="I10" i="1"/>
  <c r="J10" i="1"/>
  <c r="K10" i="1"/>
  <c r="L10" i="1"/>
  <c r="M10" i="1"/>
  <c r="N10" i="1"/>
  <c r="F11" i="1"/>
  <c r="G11" i="1"/>
  <c r="H11" i="1"/>
  <c r="I11" i="1"/>
  <c r="J11" i="1"/>
  <c r="K11" i="1"/>
  <c r="L11" i="1"/>
  <c r="M11" i="1"/>
  <c r="N11" i="1"/>
  <c r="F12" i="1"/>
  <c r="G12" i="1"/>
  <c r="H12" i="1"/>
  <c r="I12" i="1"/>
  <c r="J12" i="1"/>
  <c r="K12" i="1"/>
  <c r="L12" i="1"/>
  <c r="M12" i="1"/>
  <c r="N12" i="1"/>
  <c r="E8" i="1"/>
  <c r="E11" i="1"/>
  <c r="E9" i="1"/>
  <c r="E12" i="1"/>
  <c r="E10" i="1"/>
</calcChain>
</file>

<file path=xl/sharedStrings.xml><?xml version="1.0" encoding="utf-8"?>
<sst xmlns="http://schemas.openxmlformats.org/spreadsheetml/2006/main" count="28" uniqueCount="21">
  <si>
    <t>Class III</t>
  </si>
  <si>
    <t>Freshwater Standard</t>
  </si>
  <si>
    <t>units</t>
  </si>
  <si>
    <t>µg/L</t>
  </si>
  <si>
    <t>Cadmium</t>
  </si>
  <si>
    <t>Chromium(III)</t>
  </si>
  <si>
    <t>Copper</t>
  </si>
  <si>
    <t>Lead</t>
  </si>
  <si>
    <t>e^(1.273lnH-4.705)</t>
  </si>
  <si>
    <t>Nickel</t>
  </si>
  <si>
    <t>Zinc</t>
  </si>
  <si>
    <t>e^(0.8473lnH+0.884)</t>
  </si>
  <si>
    <t>e^(0.8545lnH-1.702)</t>
  </si>
  <si>
    <t>e^(0.846lnH+0.0584)</t>
  </si>
  <si>
    <t>e^(0.819lnH+0.6848)</t>
  </si>
  <si>
    <t>e^(0.7409lnH-4.719)</t>
  </si>
  <si>
    <t>at H = ______mg/L</t>
  </si>
  <si>
    <t>Parameter</t>
  </si>
  <si>
    <r>
      <t>Hardness (from 25 to 400 mg/L as CaCO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)</t>
    </r>
  </si>
  <si>
    <t>Calculate Exact</t>
  </si>
  <si>
    <t>Enter exact hardness value here to autocalculate exact value below.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</si>
</sst>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0"/>
      <color indexed="12"/>
      <name val="Arial"/>
      <family val="2"/>
    </font>
    <font>
      <vertAlign val="sub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/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3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zoomScaleNormal="100" workbookViewId="0">
      <selection activeCell="U11" sqref="U11"/>
    </sheetView>
  </sheetViews>
  <sheetFormatPr defaultRowHeight="12.75" x14ac:dyDescent="0.2"/>
  <cols>
    <col min="1" max="1" width="5.42578125" customWidth="1"/>
    <col min="2" max="2" width="13.5703125" bestFit="1" customWidth="1"/>
    <col min="3" max="3" width="5.7109375" customWidth="1"/>
    <col min="4" max="4" width="18" customWidth="1"/>
    <col min="5" max="14" width="6.7109375" customWidth="1"/>
  </cols>
  <sheetData>
    <row r="1" spans="1:17" x14ac:dyDescent="0.2">
      <c r="B1" s="29" t="s">
        <v>17</v>
      </c>
      <c r="C1" s="30" t="s">
        <v>2</v>
      </c>
      <c r="D1" s="13"/>
      <c r="E1" s="26" t="s">
        <v>0</v>
      </c>
      <c r="F1" s="27"/>
      <c r="G1" s="27"/>
      <c r="H1" s="27"/>
      <c r="I1" s="27"/>
      <c r="J1" s="27"/>
      <c r="K1" s="27"/>
      <c r="L1" s="27"/>
      <c r="M1" s="27"/>
      <c r="N1" s="28"/>
      <c r="P1" t="s">
        <v>19</v>
      </c>
    </row>
    <row r="2" spans="1:17" x14ac:dyDescent="0.2">
      <c r="A2" s="2"/>
      <c r="B2" s="29"/>
      <c r="C2" s="30"/>
      <c r="D2" s="4"/>
      <c r="E2" s="23" t="s">
        <v>1</v>
      </c>
      <c r="F2" s="24"/>
      <c r="G2" s="24"/>
      <c r="H2" s="24"/>
      <c r="I2" s="24"/>
      <c r="J2" s="24"/>
      <c r="K2" s="24"/>
      <c r="L2" s="24"/>
      <c r="M2" s="24"/>
      <c r="N2" s="25"/>
    </row>
    <row r="3" spans="1:17" ht="13.5" x14ac:dyDescent="0.25">
      <c r="B3" s="29"/>
      <c r="C3" s="30"/>
      <c r="D3" s="3" t="s">
        <v>0</v>
      </c>
      <c r="E3" s="20" t="s">
        <v>18</v>
      </c>
      <c r="F3" s="21"/>
      <c r="G3" s="21"/>
      <c r="H3" s="21"/>
      <c r="I3" s="21"/>
      <c r="J3" s="21"/>
      <c r="K3" s="21"/>
      <c r="L3" s="21"/>
      <c r="M3" s="21"/>
      <c r="N3" s="22"/>
    </row>
    <row r="4" spans="1:17" ht="13.5" thickBot="1" x14ac:dyDescent="0.25">
      <c r="B4" s="29"/>
      <c r="C4" s="30"/>
      <c r="D4" s="3" t="s">
        <v>1</v>
      </c>
      <c r="E4" s="14"/>
      <c r="F4" s="15"/>
      <c r="G4" s="15"/>
      <c r="H4" s="15"/>
      <c r="I4" s="15"/>
      <c r="J4" s="15"/>
      <c r="K4" s="15"/>
      <c r="L4" s="15"/>
      <c r="M4" s="15"/>
      <c r="N4" s="16"/>
    </row>
    <row r="5" spans="1:17" ht="13.5" thickBot="1" x14ac:dyDescent="0.25">
      <c r="B5" s="29"/>
      <c r="C5" s="30"/>
      <c r="D5" s="18" t="s">
        <v>16</v>
      </c>
      <c r="E5" s="17">
        <v>25</v>
      </c>
      <c r="F5" s="17">
        <v>50</v>
      </c>
      <c r="G5" s="17">
        <v>75</v>
      </c>
      <c r="H5" s="17">
        <v>100</v>
      </c>
      <c r="I5" s="17">
        <v>150</v>
      </c>
      <c r="J5" s="17">
        <v>200</v>
      </c>
      <c r="K5" s="17">
        <v>250</v>
      </c>
      <c r="L5" s="17">
        <v>300</v>
      </c>
      <c r="M5" s="17">
        <v>350</v>
      </c>
      <c r="N5" s="17">
        <v>400</v>
      </c>
      <c r="P5" s="19"/>
      <c r="Q5" t="s">
        <v>20</v>
      </c>
    </row>
    <row r="6" spans="1:17" ht="8.25" customHeight="1" x14ac:dyDescent="0.2">
      <c r="B6" s="9"/>
      <c r="C6" s="8"/>
      <c r="D6" s="18"/>
      <c r="E6" s="17"/>
      <c r="F6" s="17"/>
      <c r="G6" s="17"/>
      <c r="H6" s="17"/>
      <c r="I6" s="17"/>
      <c r="J6" s="17"/>
      <c r="K6" s="17"/>
      <c r="L6" s="17"/>
      <c r="M6" s="17"/>
      <c r="N6" s="17"/>
      <c r="P6" s="5"/>
    </row>
    <row r="7" spans="1:17" ht="20.25" customHeight="1" x14ac:dyDescent="0.2">
      <c r="B7" s="7" t="s">
        <v>4</v>
      </c>
      <c r="C7" s="7" t="s">
        <v>3</v>
      </c>
      <c r="D7" s="9" t="s">
        <v>15</v>
      </c>
      <c r="E7" s="10">
        <f t="shared" ref="E7:P7" si="0">EXP(0.7409*LN(E$5)-4.719)</f>
        <v>9.689426938042249E-2</v>
      </c>
      <c r="F7" s="10">
        <f t="shared" si="0"/>
        <v>0.16193145423807892</v>
      </c>
      <c r="G7" s="10">
        <f t="shared" si="0"/>
        <v>0.21867404067384502</v>
      </c>
      <c r="H7" s="10">
        <f t="shared" si="0"/>
        <v>0.27062277304252191</v>
      </c>
      <c r="I7" s="10">
        <f t="shared" si="0"/>
        <v>0.36545200904922848</v>
      </c>
      <c r="J7" s="10">
        <f t="shared" si="0"/>
        <v>0.45226966949576308</v>
      </c>
      <c r="K7" s="10">
        <f t="shared" si="0"/>
        <v>0.5335782180520956</v>
      </c>
      <c r="L7" s="10">
        <f t="shared" si="0"/>
        <v>0.61075000263664803</v>
      </c>
      <c r="M7" s="10">
        <f t="shared" si="0"/>
        <v>0.68464328660196005</v>
      </c>
      <c r="N7" s="10">
        <f t="shared" si="0"/>
        <v>0.75584124590160462</v>
      </c>
      <c r="P7" s="10" t="e">
        <f t="shared" si="0"/>
        <v>#NUM!</v>
      </c>
    </row>
    <row r="8" spans="1:17" ht="20.25" customHeight="1" x14ac:dyDescent="0.2">
      <c r="B8" s="7" t="s">
        <v>5</v>
      </c>
      <c r="C8" s="7" t="s">
        <v>3</v>
      </c>
      <c r="D8" s="8" t="s">
        <v>14</v>
      </c>
      <c r="E8" s="11">
        <f t="shared" ref="E8:P8" si="1">EXP(0.819*LN(E$5)+0.6848)</f>
        <v>27.689666708113958</v>
      </c>
      <c r="F8" s="11">
        <f t="shared" si="1"/>
        <v>48.849631816830112</v>
      </c>
      <c r="G8" s="11">
        <f t="shared" si="1"/>
        <v>68.089482891870475</v>
      </c>
      <c r="H8" s="11">
        <f t="shared" si="1"/>
        <v>86.179676837374203</v>
      </c>
      <c r="I8" s="11">
        <f t="shared" si="1"/>
        <v>120.12228983931969</v>
      </c>
      <c r="J8" s="11">
        <f t="shared" si="1"/>
        <v>152.0366975874617</v>
      </c>
      <c r="K8" s="11">
        <f t="shared" si="1"/>
        <v>182.5230546200448</v>
      </c>
      <c r="L8" s="11">
        <f t="shared" si="1"/>
        <v>211.91766926995274</v>
      </c>
      <c r="M8" s="11">
        <f t="shared" si="1"/>
        <v>240.43439188679619</v>
      </c>
      <c r="N8" s="11">
        <f t="shared" si="1"/>
        <v>268.22051626998882</v>
      </c>
      <c r="P8" s="11" t="e">
        <f t="shared" si="1"/>
        <v>#NUM!</v>
      </c>
    </row>
    <row r="9" spans="1:17" ht="20.25" customHeight="1" x14ac:dyDescent="0.2">
      <c r="B9" s="7" t="s">
        <v>6</v>
      </c>
      <c r="C9" s="7" t="s">
        <v>3</v>
      </c>
      <c r="D9" s="8" t="s">
        <v>12</v>
      </c>
      <c r="E9" s="12">
        <f t="shared" ref="E9:P9" si="2">EXP(0.8545*LN(E$5)-1.702)</f>
        <v>2.8534517230556031</v>
      </c>
      <c r="F9" s="12">
        <f t="shared" si="2"/>
        <v>5.1594173587045207</v>
      </c>
      <c r="G9" s="12">
        <f t="shared" si="2"/>
        <v>7.2957617183168058</v>
      </c>
      <c r="H9" s="12">
        <f t="shared" si="2"/>
        <v>9.3289076055564397</v>
      </c>
      <c r="I9" s="12">
        <f t="shared" si="2"/>
        <v>13.191700196051352</v>
      </c>
      <c r="J9" s="12">
        <f t="shared" si="2"/>
        <v>16.867896326739626</v>
      </c>
      <c r="K9" s="12">
        <f t="shared" si="2"/>
        <v>20.411293575593611</v>
      </c>
      <c r="L9" s="12">
        <f t="shared" si="2"/>
        <v>23.852335202450831</v>
      </c>
      <c r="M9" s="12">
        <f t="shared" si="2"/>
        <v>27.21052591209757</v>
      </c>
      <c r="N9" s="12">
        <f t="shared" si="2"/>
        <v>30.49938304889724</v>
      </c>
      <c r="P9" s="12" t="e">
        <f t="shared" si="2"/>
        <v>#NUM!</v>
      </c>
    </row>
    <row r="10" spans="1:17" ht="20.25" customHeight="1" x14ac:dyDescent="0.2">
      <c r="B10" s="7" t="s">
        <v>7</v>
      </c>
      <c r="C10" s="7" t="s">
        <v>3</v>
      </c>
      <c r="D10" s="8" t="s">
        <v>8</v>
      </c>
      <c r="E10" s="12">
        <f t="shared" ref="E10:P10" si="3">EXP(1.273*LN(E$5)-4.705)</f>
        <v>0.54478117705154383</v>
      </c>
      <c r="F10" s="12">
        <f t="shared" si="3"/>
        <v>1.316537633948712</v>
      </c>
      <c r="G10" s="12">
        <f t="shared" si="3"/>
        <v>2.2059590740067447</v>
      </c>
      <c r="H10" s="12">
        <f t="shared" si="3"/>
        <v>3.1815918291892142</v>
      </c>
      <c r="I10" s="12">
        <f t="shared" si="3"/>
        <v>5.3309994218206098</v>
      </c>
      <c r="J10" s="12">
        <f t="shared" si="3"/>
        <v>7.6887483551859344</v>
      </c>
      <c r="K10" s="12">
        <f t="shared" si="3"/>
        <v>10.214617150701486</v>
      </c>
      <c r="L10" s="12">
        <f t="shared" si="3"/>
        <v>12.883083448974622</v>
      </c>
      <c r="M10" s="12">
        <f t="shared" si="3"/>
        <v>15.676282567463897</v>
      </c>
      <c r="N10" s="12">
        <f t="shared" si="3"/>
        <v>18.580903661812474</v>
      </c>
      <c r="P10" s="12" t="e">
        <f t="shared" si="3"/>
        <v>#NUM!</v>
      </c>
    </row>
    <row r="11" spans="1:17" ht="20.25" customHeight="1" x14ac:dyDescent="0.2">
      <c r="B11" s="7" t="s">
        <v>9</v>
      </c>
      <c r="C11" s="7" t="s">
        <v>3</v>
      </c>
      <c r="D11" s="8" t="s">
        <v>13</v>
      </c>
      <c r="E11" s="12">
        <f t="shared" ref="E11:P11" si="4">EXP(0.846*LN(E$5)+0.0584)</f>
        <v>16.144330700751695</v>
      </c>
      <c r="F11" s="12">
        <f t="shared" si="4"/>
        <v>29.019599966008844</v>
      </c>
      <c r="G11" s="12">
        <f t="shared" si="4"/>
        <v>40.894474006362913</v>
      </c>
      <c r="H11" s="12">
        <f t="shared" si="4"/>
        <v>52.163028483303464</v>
      </c>
      <c r="I11" s="12">
        <f t="shared" si="4"/>
        <v>73.50823632656035</v>
      </c>
      <c r="J11" s="12">
        <f t="shared" si="4"/>
        <v>93.763578537852254</v>
      </c>
      <c r="K11" s="12">
        <f t="shared" si="4"/>
        <v>113.24526309486481</v>
      </c>
      <c r="L11" s="12">
        <f t="shared" si="4"/>
        <v>132.1318084932625</v>
      </c>
      <c r="M11" s="12">
        <f t="shared" si="4"/>
        <v>150.5373835000384</v>
      </c>
      <c r="N11" s="12">
        <f t="shared" si="4"/>
        <v>168.5409938005813</v>
      </c>
      <c r="P11" s="12" t="e">
        <f t="shared" si="4"/>
        <v>#NUM!</v>
      </c>
    </row>
    <row r="12" spans="1:17" ht="20.25" customHeight="1" x14ac:dyDescent="0.2">
      <c r="B12" s="7" t="s">
        <v>10</v>
      </c>
      <c r="C12" s="7" t="s">
        <v>3</v>
      </c>
      <c r="D12" s="8" t="s">
        <v>11</v>
      </c>
      <c r="E12" s="12">
        <f t="shared" ref="E12:P12" si="5">EXP(0.8473*LN(E$5)+0.884)</f>
        <v>37.016119739777302</v>
      </c>
      <c r="F12" s="12">
        <f t="shared" si="5"/>
        <v>66.596837570949447</v>
      </c>
      <c r="G12" s="12">
        <f t="shared" si="5"/>
        <v>93.897867779169673</v>
      </c>
      <c r="H12" s="12">
        <f t="shared" si="5"/>
        <v>119.81641527070842</v>
      </c>
      <c r="I12" s="12">
        <f t="shared" si="5"/>
        <v>168.93453697222861</v>
      </c>
      <c r="J12" s="12">
        <f t="shared" si="5"/>
        <v>215.56539157026171</v>
      </c>
      <c r="K12" s="12">
        <f t="shared" si="5"/>
        <v>260.4299282861445</v>
      </c>
      <c r="L12" s="12">
        <f t="shared" si="5"/>
        <v>303.9353124518164</v>
      </c>
      <c r="M12" s="12">
        <f t="shared" si="5"/>
        <v>346.34201233469929</v>
      </c>
      <c r="N12" s="12">
        <f t="shared" si="5"/>
        <v>387.83031471815752</v>
      </c>
      <c r="P12" s="12" t="e">
        <f t="shared" si="5"/>
        <v>#NUM!</v>
      </c>
    </row>
    <row r="13" spans="1:17" x14ac:dyDescent="0.2">
      <c r="D13" s="6"/>
      <c r="E13" s="1"/>
      <c r="F13" s="1"/>
      <c r="G13" s="1"/>
      <c r="H13" s="1"/>
      <c r="I13" s="1"/>
      <c r="J13" s="1"/>
      <c r="K13" s="1"/>
      <c r="L13" s="1"/>
      <c r="M13" s="1"/>
      <c r="N13" s="1"/>
    </row>
  </sheetData>
  <mergeCells count="5">
    <mergeCell ref="E3:N3"/>
    <mergeCell ref="E2:N2"/>
    <mergeCell ref="E1:N1"/>
    <mergeCell ref="B1:B5"/>
    <mergeCell ref="C1:C5"/>
  </mergeCells>
  <phoneticPr fontId="0" type="noConversion"/>
  <printOptions gridLines="1" gridLinesSet="0"/>
  <pageMargins left="0.75" right="0.54" top="1" bottom="1" header="0.5" footer="0.5"/>
  <pageSetup orientation="landscape" horizontalDpi="300" verticalDpi="300" r:id="rId1"/>
  <headerFooter alignWithMargins="0">
    <oddHeader xml:space="preserve">&amp;CSurfaceWater 
Quality Standards 
Chapter 62-302, F.A.C.
</oddHeader>
    <oddFooter>&amp;L&amp;6&amp;Z&amp;F&amp;R&amp;6Revised March 2009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Calculations</vt:lpstr>
      <vt:lpstr>Calculations!Print_Area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</dc:creator>
  <cp:lastModifiedBy>Mason, Heather</cp:lastModifiedBy>
  <cp:lastPrinted>2010-02-15T23:04:58Z</cp:lastPrinted>
  <dcterms:created xsi:type="dcterms:W3CDTF">2009-03-18T20:17:32Z</dcterms:created>
  <dcterms:modified xsi:type="dcterms:W3CDTF">2020-01-22T14:07:58Z</dcterms:modified>
</cp:coreProperties>
</file>